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david\Documents\D\splits\"/>
    </mc:Choice>
  </mc:AlternateContent>
  <xr:revisionPtr revIDLastSave="0" documentId="13_ncr:1_{D4467D0D-8679-45F0-B787-AAA6337A45C4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IRF" sheetId="1" r:id="rId1"/>
    <sheet name="SRF" sheetId="2" r:id="rId2"/>
    <sheet name="PED" sheetId="3" r:id="rId3"/>
    <sheet name="MC" sheetId="4" r:id="rId4"/>
    <sheet name="MC_new" sheetId="19" r:id="rId5"/>
    <sheet name="Sheet5" sheetId="5" r:id="rId6"/>
  </sheets>
  <definedNames>
    <definedName name="competitive_fold_selection_fluid" localSheetId="3">MC!$A$1:$E$6</definedName>
    <definedName name="competitive_fold_selection_fluid" localSheetId="4">MC_new!$A$1:$E$6</definedName>
    <definedName name="competitive_fold_selection_IRF_fluid" localSheetId="0">IRF!$A$1:$C$6</definedName>
    <definedName name="competitive_fold_selection_IRF_fluid" localSheetId="2">PED!$A$1:$C$6</definedName>
    <definedName name="competitive_fold_selection_IRF_fluid" localSheetId="1">SRF!$A$1:$C$6</definedName>
    <definedName name="competitive_fold_selection_IRF_fluid_1" localSheetId="0">IRF!$F$1:$H$6</definedName>
    <definedName name="competitive_fold_selection_IRF_fluid_1" localSheetId="2">PED!$F$1:$H$6</definedName>
    <definedName name="competitive_fold_selection_IRF_fluid_1" localSheetId="1">SRF!$F$1:$H$6</definedName>
    <definedName name="competitive_fold_selection_IRF_fluid_10" localSheetId="2">PED!$F$43:$H$48</definedName>
    <definedName name="competitive_fold_selection_IRF_fluid_10" localSheetId="1">SRF!$F$51:$H$56</definedName>
    <definedName name="competitive_fold_selection_IRF_fluid_10_1" localSheetId="2">PED!$F$50:$H$55</definedName>
    <definedName name="competitive_fold_selection_IRF_fluid_11" localSheetId="1">SRF!$F$58:$H$63</definedName>
    <definedName name="competitive_fold_selection_IRF_fluid_12" localSheetId="1">SRF!$F$65:$H$70</definedName>
    <definedName name="competitive_fold_selection_IRF_fluid_13" localSheetId="1">SRF!$F$72:$H$77</definedName>
    <definedName name="competitive_fold_selection_IRF_fluid_13_1" localSheetId="1">SRF!$F$79:$H$84</definedName>
    <definedName name="competitive_fold_selection_IRF_fluid_13_1_1" localSheetId="1">SRF!$F$86:$H$91</definedName>
    <definedName name="competitive_fold_selection_IRF_fluid_13_1_1_1" localSheetId="1">SRF!$F$93:$H$98</definedName>
    <definedName name="competitive_fold_selection_IRF_fluid_2" localSheetId="0">IRF!$Q$21:$T$26</definedName>
    <definedName name="competitive_fold_selection_IRF_fluid_3" localSheetId="0">IRF!$A$8:$D$13</definedName>
    <definedName name="competitive_fold_selection_IRF_fluid_3" localSheetId="2">PED!$A$8:$E$13</definedName>
    <definedName name="competitive_fold_selection_IRF_fluid_3" localSheetId="1">SRF!$A$8:$D$13</definedName>
    <definedName name="competitive_fold_selection_IRF_fluid_4" localSheetId="0">IRF!$F$8:$H$13</definedName>
    <definedName name="competitive_fold_selection_IRF_fluid_4" localSheetId="3">MC!$G$1:$I$6</definedName>
    <definedName name="competitive_fold_selection_IRF_fluid_4" localSheetId="4">MC_new!$G$1:$I$6</definedName>
    <definedName name="competitive_fold_selection_IRF_fluid_4" localSheetId="2">PED!$F$8:$H$13</definedName>
    <definedName name="competitive_fold_selection_IRF_fluid_4" localSheetId="1">SRF!$F$8:$H$13</definedName>
    <definedName name="competitive_fold_selection_IRF_fluid_5" localSheetId="3">MC!$G$8:$I$13</definedName>
    <definedName name="competitive_fold_selection_IRF_fluid_5" localSheetId="4">MC_new!$G$8:$I$13</definedName>
    <definedName name="competitive_fold_selection_IRF_fluid_5" localSheetId="2">PED!$F$15:$H$20</definedName>
    <definedName name="competitive_fold_selection_IRF_fluid_5" localSheetId="1">SRF!$F$16:$H$21</definedName>
    <definedName name="competitive_fold_selection_IRF_fluid_6" localSheetId="3">MC!$G$15:$I$20</definedName>
    <definedName name="competitive_fold_selection_IRF_fluid_6" localSheetId="4">MC_new!$G$15:$I$20</definedName>
    <definedName name="competitive_fold_selection_IRF_fluid_6" localSheetId="2">PED!$F$22:$H$27</definedName>
    <definedName name="competitive_fold_selection_IRF_fluid_6" localSheetId="1">SRF!$F$23:$H$28</definedName>
    <definedName name="competitive_fold_selection_IRF_fluid_7" localSheetId="2">PED!$F$29:$H$34</definedName>
    <definedName name="competitive_fold_selection_IRF_fluid_7" localSheetId="1">SRF!$F$30:$H$35</definedName>
    <definedName name="competitive_fold_selection_IRF_fluid_8" localSheetId="2">PED!$F$36:$H$41</definedName>
    <definedName name="competitive_fold_selection_IRF_fluid_8" localSheetId="1">SRF!$F$37:$H$42</definedName>
    <definedName name="competitive_fold_selection_IRF_fluid_9" localSheetId="2">PED!$F$43:$H$48</definedName>
    <definedName name="competitive_fold_selection_IRF_fluid_9" localSheetId="1">SRF!$F$44:$H$49</definedName>
    <definedName name="competitive_fold_selection_IRF_fluid_9_1" localSheetId="2">PED!$F$50:$H$55</definedName>
    <definedName name="competitive_fold_selection_PED_1_fluid" localSheetId="2">PED!$A$15:$E$20</definedName>
    <definedName name="competitive_fold_selection_PED_1_fluid_1" localSheetId="2">PED!$A$22:$E$27</definedName>
    <definedName name="competitive_fold_selection_PED_1_fluid_2" localSheetId="2">PED!$A$29:$E$34</definedName>
    <definedName name="competitive_fold_selection_PED_2_fluid" localSheetId="2">PED!$A$36:$E$41</definedName>
    <definedName name="competitive_fold_selection_PED_2_fluid_1" localSheetId="2">PED!$A$43:$D$48</definedName>
    <definedName name="competitive_fold_selection_SRF_1_fluid" localSheetId="1">SRF!$A$16:$D$21</definedName>
    <definedName name="competitive_fold_selection_SRF_1_fluid_1" localSheetId="1">SRF!$A$23:$D$28</definedName>
    <definedName name="competitive_fold_selection_SRF_1_fluid_2" localSheetId="1">SRF!$A$30:$D$35</definedName>
    <definedName name="competitive_fold_selection_SRF_1_fluid_3" localSheetId="1">SRF!$A$37:$D$42</definedName>
    <definedName name="competitive_fold_selection_SRF_2_fluid" localSheetId="1">SRF!$A$44:$D$49</definedName>
    <definedName name="competitive_fold_selection_SRF_2_fluid_1" localSheetId="1">SRF!$A$51:$D$56</definedName>
    <definedName name="competitive_fold_selection_SRF_2_fluid_2" localSheetId="1">SRF!$A$58:$D$63</definedName>
    <definedName name="competitive_fold_selection_SRF_2_fluid_3" localSheetId="1">SRF!$A$65:$D$70</definedName>
    <definedName name="competitive_fold_selection_SRF_2_fluid_4" localSheetId="1">SRF!$A$72:$D$77</definedName>
    <definedName name="volumes_info" localSheetId="5">Sheet5!$A$1:$H$71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19" l="1"/>
  <c r="O10" i="4"/>
  <c r="I20" i="19"/>
  <c r="H20" i="19"/>
  <c r="G20" i="19"/>
  <c r="I19" i="19"/>
  <c r="H19" i="19"/>
  <c r="G19" i="19"/>
  <c r="H18" i="19"/>
  <c r="I18" i="19" s="1"/>
  <c r="G18" i="19"/>
  <c r="H17" i="19"/>
  <c r="G17" i="19"/>
  <c r="I17" i="19" s="1"/>
  <c r="H16" i="19"/>
  <c r="I16" i="19" s="1"/>
  <c r="G16" i="19"/>
  <c r="H13" i="19"/>
  <c r="G13" i="19"/>
  <c r="I13" i="19" s="1"/>
  <c r="H12" i="19"/>
  <c r="G12" i="19"/>
  <c r="I12" i="19" s="1"/>
  <c r="H11" i="19"/>
  <c r="G11" i="19"/>
  <c r="I11" i="19" s="1"/>
  <c r="H10" i="19"/>
  <c r="G10" i="19"/>
  <c r="I10" i="19" s="1"/>
  <c r="H9" i="19"/>
  <c r="G9" i="19"/>
  <c r="I9" i="19" s="1"/>
  <c r="H6" i="19"/>
  <c r="I6" i="19" s="1"/>
  <c r="G6" i="19"/>
  <c r="H5" i="19"/>
  <c r="G5" i="19"/>
  <c r="I5" i="19" s="1"/>
  <c r="H4" i="19"/>
  <c r="I4" i="19" s="1"/>
  <c r="G4" i="19"/>
  <c r="O3" i="19"/>
  <c r="H3" i="19"/>
  <c r="G3" i="19"/>
  <c r="I3" i="19" s="1"/>
  <c r="H2" i="19"/>
  <c r="I2" i="19" s="1"/>
  <c r="G2" i="19"/>
  <c r="H55" i="3"/>
  <c r="G55" i="3"/>
  <c r="F55" i="3"/>
  <c r="G54" i="3"/>
  <c r="F54" i="3"/>
  <c r="H54" i="3" s="1"/>
  <c r="G53" i="3"/>
  <c r="F53" i="3"/>
  <c r="H53" i="3" s="1"/>
  <c r="H52" i="3"/>
  <c r="G52" i="3"/>
  <c r="F52" i="3"/>
  <c r="G51" i="3"/>
  <c r="F51" i="3"/>
  <c r="H51" i="3" s="1"/>
  <c r="F37" i="3"/>
  <c r="G98" i="2"/>
  <c r="F98" i="2"/>
  <c r="H98" i="2" s="1"/>
  <c r="G97" i="2"/>
  <c r="H97" i="2" s="1"/>
  <c r="F97" i="2"/>
  <c r="G96" i="2"/>
  <c r="H96" i="2" s="1"/>
  <c r="F96" i="2"/>
  <c r="H95" i="2"/>
  <c r="G95" i="2"/>
  <c r="F95" i="2"/>
  <c r="G94" i="2"/>
  <c r="F94" i="2"/>
  <c r="H94" i="2" s="1"/>
  <c r="G91" i="2"/>
  <c r="H91" i="2" s="1"/>
  <c r="F91" i="2"/>
  <c r="G90" i="2"/>
  <c r="F90" i="2"/>
  <c r="G89" i="2"/>
  <c r="F89" i="2"/>
  <c r="H89" i="2" s="1"/>
  <c r="H88" i="2"/>
  <c r="G88" i="2"/>
  <c r="F88" i="2"/>
  <c r="G87" i="2"/>
  <c r="F87" i="2"/>
  <c r="H87" i="2" s="1"/>
  <c r="G84" i="2"/>
  <c r="F84" i="2"/>
  <c r="G83" i="2"/>
  <c r="F83" i="2"/>
  <c r="G82" i="2"/>
  <c r="F82" i="2"/>
  <c r="G81" i="2"/>
  <c r="F81" i="2"/>
  <c r="G80" i="2"/>
  <c r="F80" i="2"/>
  <c r="H16" i="4"/>
  <c r="J75" i="5"/>
  <c r="K75" i="5"/>
  <c r="L75" i="5"/>
  <c r="I75" i="5"/>
  <c r="J74" i="5"/>
  <c r="K74" i="5"/>
  <c r="L74" i="5"/>
  <c r="I74" i="5"/>
  <c r="J73" i="5"/>
  <c r="K73" i="5"/>
  <c r="L73" i="5"/>
  <c r="I73" i="5"/>
  <c r="D75" i="5"/>
  <c r="E75" i="5"/>
  <c r="F75" i="5"/>
  <c r="C75" i="5"/>
  <c r="D74" i="5"/>
  <c r="E74" i="5"/>
  <c r="F74" i="5"/>
  <c r="C74" i="5"/>
  <c r="C73" i="5"/>
  <c r="E73" i="5"/>
  <c r="F73" i="5"/>
  <c r="D73" i="5"/>
  <c r="G48" i="3"/>
  <c r="F48" i="3"/>
  <c r="G47" i="3"/>
  <c r="F47" i="3"/>
  <c r="G46" i="3"/>
  <c r="F46" i="3"/>
  <c r="G45" i="3"/>
  <c r="F45" i="3"/>
  <c r="G44" i="3"/>
  <c r="F44" i="3"/>
  <c r="G41" i="3"/>
  <c r="F41" i="3"/>
  <c r="G40" i="3"/>
  <c r="F40" i="3"/>
  <c r="G39" i="3"/>
  <c r="F39" i="3"/>
  <c r="G38" i="3"/>
  <c r="F38" i="3"/>
  <c r="G37" i="3"/>
  <c r="G34" i="3"/>
  <c r="F34" i="3"/>
  <c r="G33" i="3"/>
  <c r="F33" i="3"/>
  <c r="G32" i="3"/>
  <c r="F32" i="3"/>
  <c r="G31" i="3"/>
  <c r="F31" i="3"/>
  <c r="G30" i="3"/>
  <c r="F30" i="3"/>
  <c r="G27" i="3"/>
  <c r="F27" i="3"/>
  <c r="G26" i="3"/>
  <c r="F26" i="3"/>
  <c r="G25" i="3"/>
  <c r="F25" i="3"/>
  <c r="G24" i="3"/>
  <c r="F24" i="3"/>
  <c r="G23" i="3"/>
  <c r="F23" i="3"/>
  <c r="G20" i="3"/>
  <c r="F20" i="3"/>
  <c r="G19" i="3"/>
  <c r="F19" i="3"/>
  <c r="G18" i="3"/>
  <c r="F18" i="3"/>
  <c r="G17" i="3"/>
  <c r="F17" i="3"/>
  <c r="G16" i="3"/>
  <c r="F16" i="3"/>
  <c r="G77" i="2"/>
  <c r="F77" i="2"/>
  <c r="G76" i="2"/>
  <c r="F76" i="2"/>
  <c r="G75" i="2"/>
  <c r="F75" i="2"/>
  <c r="G74" i="2"/>
  <c r="F74" i="2"/>
  <c r="G73" i="2"/>
  <c r="F73" i="2"/>
  <c r="G70" i="2"/>
  <c r="F70" i="2"/>
  <c r="G69" i="2"/>
  <c r="F69" i="2"/>
  <c r="G68" i="2"/>
  <c r="F68" i="2"/>
  <c r="G67" i="2"/>
  <c r="F67" i="2"/>
  <c r="G66" i="2"/>
  <c r="F66" i="2"/>
  <c r="G63" i="2"/>
  <c r="F63" i="2"/>
  <c r="G62" i="2"/>
  <c r="F62" i="2"/>
  <c r="G61" i="2"/>
  <c r="F61" i="2"/>
  <c r="G60" i="2"/>
  <c r="F60" i="2"/>
  <c r="G59" i="2"/>
  <c r="F59" i="2"/>
  <c r="G56" i="2"/>
  <c r="F56" i="2"/>
  <c r="G55" i="2"/>
  <c r="F55" i="2"/>
  <c r="G54" i="2"/>
  <c r="F54" i="2"/>
  <c r="G53" i="2"/>
  <c r="F53" i="2"/>
  <c r="G52" i="2"/>
  <c r="F52" i="2"/>
  <c r="G49" i="2"/>
  <c r="F49" i="2"/>
  <c r="G48" i="2"/>
  <c r="F48" i="2"/>
  <c r="G47" i="2"/>
  <c r="F47" i="2"/>
  <c r="G46" i="2"/>
  <c r="F46" i="2"/>
  <c r="G45" i="2"/>
  <c r="F45" i="2"/>
  <c r="G42" i="2"/>
  <c r="F42" i="2"/>
  <c r="G41" i="2"/>
  <c r="F41" i="2"/>
  <c r="G40" i="2"/>
  <c r="F40" i="2"/>
  <c r="G39" i="2"/>
  <c r="F39" i="2"/>
  <c r="G38" i="2"/>
  <c r="F38" i="2"/>
  <c r="G35" i="2"/>
  <c r="F35" i="2"/>
  <c r="G34" i="2"/>
  <c r="F34" i="2"/>
  <c r="G33" i="2"/>
  <c r="F33" i="2"/>
  <c r="G32" i="2"/>
  <c r="F32" i="2"/>
  <c r="G31" i="2"/>
  <c r="F31" i="2"/>
  <c r="G28" i="2"/>
  <c r="F28" i="2"/>
  <c r="G27" i="2"/>
  <c r="F27" i="2"/>
  <c r="G26" i="2"/>
  <c r="F26" i="2"/>
  <c r="G25" i="2"/>
  <c r="F25" i="2"/>
  <c r="G24" i="2"/>
  <c r="F24" i="2"/>
  <c r="G21" i="2"/>
  <c r="F21" i="2"/>
  <c r="G20" i="2"/>
  <c r="F20" i="2"/>
  <c r="G19" i="2"/>
  <c r="F19" i="2"/>
  <c r="G18" i="2"/>
  <c r="F18" i="2"/>
  <c r="G17" i="2"/>
  <c r="F17" i="2"/>
  <c r="O3" i="4"/>
  <c r="O17" i="4"/>
  <c r="H17" i="4"/>
  <c r="H18" i="4"/>
  <c r="I18" i="4" s="1"/>
  <c r="H19" i="4"/>
  <c r="H20" i="4"/>
  <c r="I20" i="4" s="1"/>
  <c r="G17" i="4"/>
  <c r="G18" i="4"/>
  <c r="G19" i="4"/>
  <c r="I19" i="4" s="1"/>
  <c r="G20" i="4"/>
  <c r="G16" i="4"/>
  <c r="I16" i="4" s="1"/>
  <c r="I17" i="4"/>
  <c r="H10" i="4"/>
  <c r="H11" i="4"/>
  <c r="H12" i="4"/>
  <c r="H13" i="4"/>
  <c r="I13" i="4" s="1"/>
  <c r="H9" i="4"/>
  <c r="G10" i="4"/>
  <c r="G11" i="4"/>
  <c r="I11" i="4" s="1"/>
  <c r="G12" i="4"/>
  <c r="G13" i="4"/>
  <c r="G9" i="4"/>
  <c r="I12" i="4"/>
  <c r="I10" i="4"/>
  <c r="I9" i="4"/>
  <c r="O9" i="4" s="1"/>
  <c r="H3" i="4"/>
  <c r="H4" i="4"/>
  <c r="H5" i="4"/>
  <c r="H6" i="4"/>
  <c r="H2" i="4"/>
  <c r="I2" i="4" s="1"/>
  <c r="G3" i="4"/>
  <c r="G4" i="4"/>
  <c r="G5" i="4"/>
  <c r="I5" i="4" s="1"/>
  <c r="G6" i="4"/>
  <c r="G2" i="4"/>
  <c r="I6" i="4"/>
  <c r="I4" i="4"/>
  <c r="I3" i="4"/>
  <c r="G3" i="2"/>
  <c r="G4" i="2"/>
  <c r="G5" i="2"/>
  <c r="G6" i="2"/>
  <c r="G2" i="2"/>
  <c r="F3" i="2"/>
  <c r="F4" i="2"/>
  <c r="F5" i="2"/>
  <c r="H5" i="2" s="1"/>
  <c r="F6" i="2"/>
  <c r="F2" i="2"/>
  <c r="H2" i="2" s="1"/>
  <c r="G3" i="3"/>
  <c r="G4" i="3"/>
  <c r="G5" i="3"/>
  <c r="G6" i="3"/>
  <c r="G2" i="3"/>
  <c r="F3" i="3"/>
  <c r="F4" i="3"/>
  <c r="F5" i="3"/>
  <c r="F6" i="3"/>
  <c r="F2" i="3"/>
  <c r="G10" i="3"/>
  <c r="G11" i="3"/>
  <c r="G12" i="3"/>
  <c r="G13" i="3"/>
  <c r="G9" i="3"/>
  <c r="F10" i="3"/>
  <c r="F11" i="3"/>
  <c r="F12" i="3"/>
  <c r="F13" i="3"/>
  <c r="F9" i="3"/>
  <c r="F9" i="2"/>
  <c r="G10" i="2"/>
  <c r="G11" i="2"/>
  <c r="G12" i="2"/>
  <c r="G13" i="2"/>
  <c r="G9" i="2"/>
  <c r="F10" i="2"/>
  <c r="F11" i="2"/>
  <c r="F12" i="2"/>
  <c r="F13" i="2"/>
  <c r="G10" i="1"/>
  <c r="H10" i="1" s="1"/>
  <c r="G11" i="1"/>
  <c r="H11" i="1" s="1"/>
  <c r="G12" i="1"/>
  <c r="H12" i="1" s="1"/>
  <c r="G13" i="1"/>
  <c r="H13" i="1" s="1"/>
  <c r="G9" i="1"/>
  <c r="H9" i="1" s="1"/>
  <c r="J6" i="1"/>
  <c r="J5" i="1"/>
  <c r="J4" i="1"/>
  <c r="J2" i="1"/>
  <c r="O10" i="19" l="1"/>
  <c r="O9" i="19"/>
  <c r="O16" i="19"/>
  <c r="O2" i="19"/>
  <c r="J51" i="3"/>
  <c r="H2" i="3"/>
  <c r="H17" i="3"/>
  <c r="H23" i="3"/>
  <c r="H27" i="3"/>
  <c r="H16" i="3"/>
  <c r="H20" i="3"/>
  <c r="H26" i="3"/>
  <c r="H44" i="3"/>
  <c r="H6" i="3"/>
  <c r="H18" i="3"/>
  <c r="H24" i="3"/>
  <c r="H46" i="3"/>
  <c r="H5" i="3"/>
  <c r="H19" i="3"/>
  <c r="H25" i="3"/>
  <c r="H31" i="3"/>
  <c r="H37" i="3"/>
  <c r="H47" i="3"/>
  <c r="H45" i="3"/>
  <c r="H4" i="3"/>
  <c r="H3" i="3"/>
  <c r="H48" i="3"/>
  <c r="H9" i="3"/>
  <c r="J94" i="2"/>
  <c r="H24" i="2"/>
  <c r="H28" i="2"/>
  <c r="H34" i="2"/>
  <c r="H40" i="2"/>
  <c r="H46" i="2"/>
  <c r="H52" i="2"/>
  <c r="H90" i="2"/>
  <c r="H82" i="2"/>
  <c r="J87" i="2"/>
  <c r="H56" i="2"/>
  <c r="H4" i="2"/>
  <c r="H83" i="2"/>
  <c r="H42" i="2"/>
  <c r="H48" i="2"/>
  <c r="H54" i="2"/>
  <c r="H60" i="2"/>
  <c r="H66" i="2"/>
  <c r="H70" i="2"/>
  <c r="H6" i="2"/>
  <c r="H73" i="2"/>
  <c r="H81" i="2"/>
  <c r="H62" i="2"/>
  <c r="H68" i="2"/>
  <c r="H74" i="2"/>
  <c r="H12" i="2"/>
  <c r="H19" i="2"/>
  <c r="H41" i="2"/>
  <c r="H47" i="2"/>
  <c r="H53" i="2"/>
  <c r="H59" i="2"/>
  <c r="H63" i="2"/>
  <c r="J59" i="2" s="1"/>
  <c r="H69" i="2"/>
  <c r="H80" i="2"/>
  <c r="H84" i="2"/>
  <c r="H76" i="2"/>
  <c r="H77" i="2"/>
  <c r="H3" i="2"/>
  <c r="H75" i="2"/>
  <c r="O2" i="4"/>
  <c r="O16" i="4"/>
  <c r="H17" i="2"/>
  <c r="H21" i="2"/>
  <c r="H26" i="2"/>
  <c r="H32" i="2"/>
  <c r="H38" i="2"/>
  <c r="H11" i="2"/>
  <c r="H18" i="2"/>
  <c r="H27" i="2"/>
  <c r="H33" i="2"/>
  <c r="H39" i="2"/>
  <c r="H45" i="2"/>
  <c r="H49" i="2"/>
  <c r="H55" i="2"/>
  <c r="H61" i="2"/>
  <c r="H67" i="2"/>
  <c r="J66" i="2" s="1"/>
  <c r="H10" i="2"/>
  <c r="H20" i="2"/>
  <c r="H25" i="2"/>
  <c r="H31" i="2"/>
  <c r="H35" i="2"/>
  <c r="H13" i="2"/>
  <c r="H38" i="3"/>
  <c r="H41" i="3"/>
  <c r="H39" i="3"/>
  <c r="H40" i="3"/>
  <c r="H34" i="3"/>
  <c r="H33" i="3"/>
  <c r="H30" i="3"/>
  <c r="H32" i="3"/>
  <c r="H12" i="3"/>
  <c r="H10" i="3"/>
  <c r="H11" i="3"/>
  <c r="H13" i="3"/>
  <c r="H9" i="2"/>
  <c r="G3" i="1"/>
  <c r="H3" i="1" s="1"/>
  <c r="G4" i="1"/>
  <c r="G5" i="1"/>
  <c r="G6" i="1"/>
  <c r="G2" i="1"/>
  <c r="J23" i="3" l="1"/>
  <c r="J16" i="3"/>
  <c r="J44" i="3"/>
  <c r="J9" i="3"/>
  <c r="J45" i="2"/>
  <c r="J73" i="2"/>
  <c r="J24" i="2"/>
  <c r="J52" i="2"/>
  <c r="J80" i="2"/>
  <c r="J38" i="2"/>
  <c r="J30" i="3"/>
  <c r="J17" i="2"/>
  <c r="J9" i="2"/>
  <c r="J31" i="2"/>
  <c r="J37" i="3"/>
  <c r="K2" i="1"/>
  <c r="L2" i="1" s="1"/>
  <c r="H2" i="1"/>
  <c r="K5" i="1"/>
  <c r="L5" i="1" s="1"/>
  <c r="K6" i="1"/>
  <c r="L6" i="1" s="1"/>
  <c r="K4" i="1"/>
  <c r="L4" i="1" s="1"/>
  <c r="H4" i="1"/>
  <c r="H5" i="1"/>
  <c r="H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mpetitive_fold_selection_fluid" type="6" refreshedVersion="6" background="1" saveData="1">
    <textPr codePage="437" sourceFile="D:\DavidTerroso\D\splits\competitive_fold_selection_fluid.csv" tab="0" comma="1">
      <textFields count="5">
        <textField/>
        <textField/>
        <textField/>
        <textField/>
        <textField/>
      </textFields>
    </textPr>
  </connection>
  <connection id="2" xr16:uid="{3FE88479-A654-4B13-A569-17BB7BEC7D93}" name="competitive_fold_selection_fluid1" type="6" refreshedVersion="6" background="1" saveData="1">
    <textPr codePage="437" sourceFile="D:\DavidTerroso\D\splits\competitive_fold_selection_fluid.csv" tab="0" comma="1">
      <textFields count="5">
        <textField/>
        <textField/>
        <textField/>
        <textField/>
        <textField/>
      </textFields>
    </textPr>
  </connection>
  <connection id="3" xr16:uid="{00000000-0015-0000-FFFF-FFFF01000000}" name="competitive_fold_selection_IRF_fluid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4" xr16:uid="{00000000-0015-0000-FFFF-FFFF02000000}" name="competitive_fold_selection_IRF_fluid1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5" xr16:uid="{00000000-0015-0000-FFFF-FFFF03000000}" name="competitive_fold_selection_IRF_fluid11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6" xr16:uid="{00000000-0015-0000-FFFF-FFFF04000000}" name="competitive_fold_selection_IRF_fluid111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7" xr16:uid="{00000000-0015-0000-FFFF-FFFF05000000}" name="competitive_fold_selection_IRF_fluid1111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8" xr16:uid="{00000000-0015-0000-FFFF-FFFF06000000}" name="competitive_fold_selection_IRF_fluid11111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9" xr16:uid="{00000000-0015-0000-FFFF-FFFF07000000}" name="competitive_fold_selection_IRF_fluid111111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10" xr16:uid="{00000000-0015-0000-FFFF-FFFF08000000}" name="competitive_fold_selection_IRF_fluid1111111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11" xr16:uid="{DB0AD050-1532-4DF1-9C6F-3CF57A830166}" name="competitive_fold_selection_IRF_fluid11111111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12" xr16:uid="{0B3005C0-C6A9-4A3B-BB00-BECE9FB2CF9C}" name="competitive_fold_selection_IRF_fluid1111112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13" xr16:uid="{92470525-5D43-4FE6-B6B5-04B2EE70ACEB}" name="competitive_fold_selection_IRF_fluid111112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14" xr16:uid="{00000000-0015-0000-FFFF-FFFF09000000}" name="competitive_fold_selection_IRF_fluid11112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15" xr16:uid="{00000000-0015-0000-FFFF-FFFF0A000000}" name="competitive_fold_selection_IRF_fluid11113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16" xr16:uid="{00000000-0015-0000-FFFF-FFFF0B000000}" name="competitive_fold_selection_IRF_fluid111131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17" xr16:uid="{00000000-0015-0000-FFFF-FFFF0C000000}" name="competitive_fold_selection_IRF_fluid111132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18" xr16:uid="{00000000-0015-0000-FFFF-FFFF0D000000}" name="competitive_fold_selection_IRF_fluid111133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19" xr16:uid="{00000000-0015-0000-FFFF-FFFF0E000000}" name="competitive_fold_selection_IRF_fluid111134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20" xr16:uid="{00000000-0015-0000-FFFF-FFFF0F000000}" name="competitive_fold_selection_IRF_fluid1111341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21" xr16:uid="{98FA522B-ABAD-4B48-8C0F-712C8319BB53}" name="competitive_fold_selection_IRF_fluid11113411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22" xr16:uid="{00000000-0015-0000-FFFF-FFFF10000000}" name="competitive_fold_selection_IRF_fluid111135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23" xr16:uid="{EF85A206-462B-4422-BCF9-71936DC1E219}" name="competitive_fold_selection_IRF_fluid1111351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24" xr16:uid="{00000000-0015-0000-FFFF-FFFF11000000}" name="competitive_fold_selection_IRF_fluid1112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25" xr16:uid="{00000000-0015-0000-FFFF-FFFF12000000}" name="competitive_fold_selection_IRF_fluid1113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26" xr16:uid="{00000000-0015-0000-FFFF-FFFF13000000}" name="competitive_fold_selection_IRF_fluid11131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27" xr16:uid="{00000000-0015-0000-FFFF-FFFF14000000}" name="competitive_fold_selection_IRF_fluid111311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28" xr16:uid="{00000000-0015-0000-FFFF-FFFF15000000}" name="competitive_fold_selection_IRF_fluid1113111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29" xr16:uid="{00000000-0015-0000-FFFF-FFFF16000000}" name="competitive_fold_selection_IRF_fluid11131111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30" xr16:uid="{00000000-0015-0000-FFFF-FFFF17000000}" name="competitive_fold_selection_IRF_fluid111311111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31" xr16:uid="{00000000-0015-0000-FFFF-FFFF18000000}" name="competitive_fold_selection_IRF_fluid1113111111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32" xr16:uid="{00000000-0015-0000-FFFF-FFFF19000000}" name="competitive_fold_selection_IRF_fluid11131111111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33" xr16:uid="{00000000-0015-0000-FFFF-FFFF1A000000}" name="competitive_fold_selection_IRF_fluid111311111111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34" xr16:uid="{F79C9795-6122-4E1F-9433-7FBA6C758721}" name="competitive_fold_selection_IRF_fluid1113111111111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35" xr16:uid="{2198118B-CA13-4F22-A623-4B084AD3076C}" name="competitive_fold_selection_IRF_fluid11131111111111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36" xr16:uid="{E74F754C-84B2-4F3B-BD27-4869BA7F6238}" name="competitive_fold_selection_IRF_fluid111311111111111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37" xr16:uid="{00000000-0015-0000-FFFF-FFFF1B000000}" name="competitive_fold_selection_IRF_fluid112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38" xr16:uid="{00000000-0015-0000-FFFF-FFFF1C000000}" name="competitive_fold_selection_IRF_fluid12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39" xr16:uid="{00000000-0015-0000-FFFF-FFFF1D000000}" name="competitive_fold_selection_IRF_fluid121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40" xr16:uid="{00000000-0015-0000-FFFF-FFFF1E000000}" name="competitive_fold_selection_IRF_fluid2" type="6" refreshedVersion="6" background="1" saveData="1">
    <textPr codePage="437" sourceFile="D:\DavidTerroso\D\splits\competitive_fold_selection_IRF_fluid.csv" tab="0" comma="1">
      <textFields count="5">
        <textField/>
        <textField/>
        <textField/>
        <textField/>
        <textField/>
      </textFields>
    </textPr>
  </connection>
  <connection id="41" xr16:uid="{00000000-0015-0000-FFFF-FFFF1F000000}" name="competitive_fold_selection_IRF_fluid21" type="6" refreshedVersion="6" background="1" saveData="1">
    <textPr codePage="437" sourceFile="D:\DavidTerroso\D\splits\competitive_fold_selection_IRF_fluid.csv" tab="0" comma="1">
      <textFields count="5">
        <textField/>
        <textField/>
        <textField/>
        <textField/>
        <textField/>
      </textFields>
    </textPr>
  </connection>
  <connection id="42" xr16:uid="{00000000-0015-0000-FFFF-FFFF20000000}" name="competitive_fold_selection_IRF_fluid211" type="6" refreshedVersion="6" background="1" saveData="1">
    <textPr codePage="437" sourceFile="D:\DavidTerroso\D\splits\competitive_fold_selection_IRF_fluid.csv" tab="0" comma="1">
      <textFields count="5">
        <textField/>
        <textField/>
        <textField/>
        <textField/>
        <textField/>
      </textFields>
    </textPr>
  </connection>
  <connection id="43" xr16:uid="{00000000-0015-0000-FFFF-FFFF21000000}" name="competitive_fold_selection_IRF_fluid2111" type="6" refreshedVersion="6" background="1" saveData="1">
    <textPr codePage="437" sourceFile="D:\DavidTerroso\D\splits\competitive_fold_selection_IRF_fluid.csv" tab="0" comma="1">
      <textFields count="5">
        <textField/>
        <textField/>
        <textField/>
        <textField/>
        <textField/>
      </textFields>
    </textPr>
  </connection>
  <connection id="44" xr16:uid="{00000000-0015-0000-FFFF-FFFF22000000}" name="competitive_fold_selection_IRF_fluid3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45" xr16:uid="{00000000-0015-0000-FFFF-FFFF23000000}" name="competitive_fold_selection_IRF_fluid31" type="6" refreshedVersion="6" background="1" saveData="1">
    <textPr codePage="437" sourceFile="D:\DavidTerroso\D\splits\competitive_fold_selection_IRF_fluid.csv" comma="1">
      <textFields count="4">
        <textField/>
        <textField/>
        <textField/>
        <textField/>
      </textFields>
    </textPr>
  </connection>
  <connection id="46" xr16:uid="{00000000-0015-0000-FFFF-FFFF24000000}" name="competitive_fold_selection_PED_1_fluid" type="6" refreshedVersion="6" background="1" saveData="1">
    <textPr codePage="437" sourceFile="D:\DavidTerroso\D\splits\competitive_fold_selection_PED_1_fluid.csv" tab="0" comma="1">
      <textFields count="5">
        <textField type="skip"/>
        <textField/>
        <textField/>
        <textField/>
        <textField/>
      </textFields>
    </textPr>
  </connection>
  <connection id="47" xr16:uid="{00000000-0015-0000-FFFF-FFFF25000000}" name="competitive_fold_selection_PED_1_fluid1" type="6" refreshedVersion="6" background="1" saveData="1">
    <textPr codePage="437" sourceFile="D:\DavidTerroso\D\splits\competitive_fold_selection_PED_1_fluid.csv" tab="0" comma="1">
      <textFields count="5">
        <textField type="skip"/>
        <textField/>
        <textField/>
        <textField/>
        <textField/>
      </textFields>
    </textPr>
  </connection>
  <connection id="48" xr16:uid="{00000000-0015-0000-FFFF-FFFF26000000}" name="competitive_fold_selection_PED_1_fluid2" type="6" refreshedVersion="6" background="1" saveData="1">
    <textPr codePage="437" sourceFile="D:\DavidTerroso\D\splits\competitive_fold_selection_PED_1_fluid.csv" tab="0" comma="1">
      <textFields count="5">
        <textField type="skip"/>
        <textField/>
        <textField/>
        <textField/>
        <textField/>
      </textFields>
    </textPr>
  </connection>
  <connection id="49" xr16:uid="{00000000-0015-0000-FFFF-FFFF27000000}" name="competitive_fold_selection_PED_2_fluid" type="6" refreshedVersion="6" background="1" saveData="1">
    <textPr codePage="437" sourceFile="D:\DavidTerroso\D\splits\competitive_fold_selection_PED_2_fluid.csv" comma="1">
      <textFields count="5">
        <textField type="skip"/>
        <textField/>
        <textField/>
        <textField/>
        <textField/>
      </textFields>
    </textPr>
  </connection>
  <connection id="50" xr16:uid="{00000000-0015-0000-FFFF-FFFF28000000}" name="competitive_fold_selection_PED_2_fluid1" type="6" refreshedVersion="6" background="1" saveData="1">
    <textPr codePage="437" sourceFile="D:\DavidTerroso\D\splits\competitive_fold_selection_PED_2_fluid.csv" tab="0" comma="1">
      <textFields count="5">
        <textField type="skip"/>
        <textField/>
        <textField/>
        <textField/>
        <textField/>
      </textFields>
    </textPr>
  </connection>
  <connection id="51" xr16:uid="{00000000-0015-0000-FFFF-FFFF29000000}" name="competitive_fold_selection_SRF_1_fluid" type="6" refreshedVersion="6" background="1" saveData="1">
    <textPr codePage="437" sourceFile="D:\DavidTerroso\D\splits\competitive_fold_selection_SRF_1_fluid.csv" tab="0" comma="1">
      <textFields count="5">
        <textField/>
        <textField/>
        <textField/>
        <textField/>
        <textField/>
      </textFields>
    </textPr>
  </connection>
  <connection id="52" xr16:uid="{00000000-0015-0000-FFFF-FFFF2A000000}" name="competitive_fold_selection_SRF_1_fluid1" type="6" refreshedVersion="6" background="1" saveData="1">
    <textPr codePage="437" sourceFile="D:\DavidTerroso\D\splits\competitive_fold_selection_SRF_1_fluid.csv" tab="0" comma="1">
      <textFields count="5">
        <textField type="skip"/>
        <textField/>
        <textField/>
        <textField/>
        <textField/>
      </textFields>
    </textPr>
  </connection>
  <connection id="53" xr16:uid="{00000000-0015-0000-FFFF-FFFF2B000000}" name="competitive_fold_selection_SRF_1_fluid2" type="6" refreshedVersion="6" background="1" saveData="1">
    <textPr codePage="437" sourceFile="D:\DavidTerroso\D\splits\competitive_fold_selection_SRF_1_fluid.csv" tab="0" comma="1">
      <textFields count="5">
        <textField type="skip"/>
        <textField/>
        <textField/>
        <textField/>
        <textField/>
      </textFields>
    </textPr>
  </connection>
  <connection id="54" xr16:uid="{00000000-0015-0000-FFFF-FFFF2C000000}" name="competitive_fold_selection_SRF_1_fluid3" type="6" refreshedVersion="6" background="1" saveData="1">
    <textPr codePage="437" sourceFile="D:\DavidTerroso\D\splits\competitive_fold_selection_SRF_1_fluid.csv" tab="0" comma="1">
      <textFields count="5">
        <textField type="skip"/>
        <textField/>
        <textField/>
        <textField/>
        <textField/>
      </textFields>
    </textPr>
  </connection>
  <connection id="55" xr16:uid="{00000000-0015-0000-FFFF-FFFF2D000000}" name="competitive_fold_selection_SRF_2_fluid" type="6" refreshedVersion="6" background="1" saveData="1">
    <textPr codePage="437" sourceFile="D:\DavidTerroso\D\splits\competitive_fold_selection_SRF_2_fluid.csv" tab="0" comma="1">
      <textFields count="5">
        <textField type="skip"/>
        <textField/>
        <textField/>
        <textField/>
        <textField/>
      </textFields>
    </textPr>
  </connection>
  <connection id="56" xr16:uid="{00000000-0015-0000-FFFF-FFFF2E000000}" name="competitive_fold_selection_SRF_2_fluid1" type="6" refreshedVersion="6" background="1" saveData="1">
    <textPr codePage="437" sourceFile="D:\DavidTerroso\D\splits\competitive_fold_selection_SRF_2_fluid.csv" comma="1">
      <textFields count="5">
        <textField type="skip"/>
        <textField/>
        <textField/>
        <textField/>
        <textField/>
      </textFields>
    </textPr>
  </connection>
  <connection id="57" xr16:uid="{00000000-0015-0000-FFFF-FFFF2F000000}" name="competitive_fold_selection_SRF_2_fluid2" type="6" refreshedVersion="6" background="1" saveData="1">
    <textPr codePage="437" sourceFile="D:\DavidTerroso\D\splits\competitive_fold_selection_SRF_2_fluid.csv" tab="0" comma="1">
      <textFields count="5">
        <textField type="skip"/>
        <textField/>
        <textField/>
        <textField/>
        <textField/>
      </textFields>
    </textPr>
  </connection>
  <connection id="58" xr16:uid="{00000000-0015-0000-FFFF-FFFF30000000}" name="competitive_fold_selection_SRF_2_fluid3" type="6" refreshedVersion="6" background="1" saveData="1">
    <textPr codePage="437" sourceFile="D:\DavidTerroso\D\splits\competitive_fold_selection_SRF_2_fluid.csv" tab="0" comma="1">
      <textFields count="5">
        <textField type="skip"/>
        <textField/>
        <textField/>
        <textField/>
        <textField/>
      </textFields>
    </textPr>
  </connection>
  <connection id="59" xr16:uid="{00000000-0015-0000-FFFF-FFFF31000000}" name="competitive_fold_selection_SRF_2_fluid4" type="6" refreshedVersion="6" background="1" saveData="1">
    <textPr codePage="437" sourceFile="D:\DavidTerroso\D\splits\competitive_fold_selection_SRF_2_fluid.csv" tab="0" comma="1">
      <textFields count="5">
        <textField type="skip"/>
        <textField/>
        <textField/>
        <textField/>
        <textField/>
      </textFields>
    </textPr>
  </connection>
  <connection id="60" xr16:uid="{E22D840B-E07F-4474-A8FF-3EF41CA19A65}" keepAlive="1" name="Consulta - competitive_fold_selection_PED_1_fluid" description="Ligação à consulta 'competitive_fold_selection_PED_1_fluid' no livro." type="5" refreshedVersion="0" background="1">
    <dbPr connection="Provider=Microsoft.Mashup.OleDb.1;Data Source=$Workbook$;Location=competitive_fold_selection_PED_1_fluid;Extended Properties=&quot;&quot;" command="SELECT * FROM [competitive_fold_selection_PED_1_fluid]"/>
  </connection>
  <connection id="61" xr16:uid="{7D6C0974-54DF-4429-A09B-6C0ADD0ADCA6}" keepAlive="1" name="Consulta - competitive_fold_selection_PED_1_fluid (10)" description="Ligação à consulta 'competitive_fold_selection_PED_1_fluid (10)' no livro." type="5" refreshedVersion="0" background="1">
    <dbPr connection="Provider=Microsoft.Mashup.OleDb.1;Data Source=$Workbook$;Location=&quot;competitive_fold_selection_PED_1_fluid (10)&quot;;Extended Properties=&quot;&quot;" command="SELECT * FROM [competitive_fold_selection_PED_1_fluid (10)]"/>
  </connection>
  <connection id="62" xr16:uid="{FF4ABEC2-333F-4DCE-B93B-F61AC620B990}" keepAlive="1" name="Consulta - competitive_fold_selection_PED_1_fluid (2)" description="Ligação à consulta 'competitive_fold_selection_PED_1_fluid (2)' no livro." type="5" refreshedVersion="0" background="1">
    <dbPr connection="Provider=Microsoft.Mashup.OleDb.1;Data Source=$Workbook$;Location=&quot;competitive_fold_selection_PED_1_fluid (2)&quot;;Extended Properties=&quot;&quot;" command="SELECT * FROM [competitive_fold_selection_PED_1_fluid (2)]"/>
  </connection>
  <connection id="63" xr16:uid="{FAE0634C-DA25-4621-806E-DB6AD1B80F4D}" keepAlive="1" name="Consulta - competitive_fold_selection_PED_1_fluid (3)" description="Ligação à consulta 'competitive_fold_selection_PED_1_fluid (3)' no livro." type="5" refreshedVersion="0" background="1">
    <dbPr connection="Provider=Microsoft.Mashup.OleDb.1;Data Source=$Workbook$;Location=&quot;competitive_fold_selection_PED_1_fluid (3)&quot;;Extended Properties=&quot;&quot;" command="SELECT * FROM [competitive_fold_selection_PED_1_fluid (3)]"/>
  </connection>
  <connection id="64" xr16:uid="{F15FACCD-5E01-4023-B47F-3A4B28C7C26C}" keepAlive="1" name="Consulta - competitive_fold_selection_PED_1_fluid (4)" description="Ligação à consulta 'competitive_fold_selection_PED_1_fluid (4)' no livro." type="5" refreshedVersion="0" background="1">
    <dbPr connection="Provider=Microsoft.Mashup.OleDb.1;Data Source=$Workbook$;Location=&quot;competitive_fold_selection_PED_1_fluid (4)&quot;;Extended Properties=&quot;&quot;" command="SELECT * FROM [competitive_fold_selection_PED_1_fluid (4)]"/>
  </connection>
  <connection id="65" xr16:uid="{D10CE4DB-5FC5-42B0-A952-D8ED4DFD912B}" keepAlive="1" name="Consulta - competitive_fold_selection_PED_1_fluid (5)" description="Ligação à consulta 'competitive_fold_selection_PED_1_fluid (5)' no livro." type="5" refreshedVersion="0" background="1">
    <dbPr connection="Provider=Microsoft.Mashup.OleDb.1;Data Source=$Workbook$;Location=&quot;competitive_fold_selection_PED_1_fluid (5)&quot;;Extended Properties=&quot;&quot;" command="SELECT * FROM [competitive_fold_selection_PED_1_fluid (5)]"/>
  </connection>
  <connection id="66" xr16:uid="{CADB8D2B-0C8E-4591-AFEC-CFD5D43FA3F7}" keepAlive="1" name="Consulta - competitive_fold_selection_PED_1_fluid (6)" description="Ligação à consulta 'competitive_fold_selection_PED_1_fluid (6)' no livro." type="5" refreshedVersion="0" background="1">
    <dbPr connection="Provider=Microsoft.Mashup.OleDb.1;Data Source=$Workbook$;Location=&quot;competitive_fold_selection_PED_1_fluid (6)&quot;;Extended Properties=&quot;&quot;" command="SELECT * FROM [competitive_fold_selection_PED_1_fluid (6)]"/>
  </connection>
  <connection id="67" xr16:uid="{F479D8DD-9B6E-443A-B313-CE82FCA0E12A}" keepAlive="1" name="Consulta - competitive_fold_selection_PED_1_fluid (7)" description="Ligação à consulta 'competitive_fold_selection_PED_1_fluid (7)' no livro." type="5" refreshedVersion="0" background="1">
    <dbPr connection="Provider=Microsoft.Mashup.OleDb.1;Data Source=$Workbook$;Location=&quot;competitive_fold_selection_PED_1_fluid (7)&quot;;Extended Properties=&quot;&quot;" command="SELECT * FROM [competitive_fold_selection_PED_1_fluid (7)]"/>
  </connection>
  <connection id="68" xr16:uid="{0B11E218-50F2-420A-9345-23C6624CEF8C}" keepAlive="1" name="Consulta - competitive_fold_selection_PED_1_fluid (8)" description="Ligação à consulta 'competitive_fold_selection_PED_1_fluid (8)' no livro." type="5" refreshedVersion="0" background="1">
    <dbPr connection="Provider=Microsoft.Mashup.OleDb.1;Data Source=$Workbook$;Location=&quot;competitive_fold_selection_PED_1_fluid (8)&quot;;Extended Properties=&quot;&quot;" command="SELECT * FROM [competitive_fold_selection_PED_1_fluid (8)]"/>
  </connection>
  <connection id="69" xr16:uid="{83C4DA09-D6FD-45C0-B165-220AC9BD90F8}" keepAlive="1" name="Consulta - competitive_fold_selection_PED_1_fluid (9)" description="Ligação à consulta 'competitive_fold_selection_PED_1_fluid (9)' no livro." type="5" refreshedVersion="0" background="1">
    <dbPr connection="Provider=Microsoft.Mashup.OleDb.1;Data Source=$Workbook$;Location=&quot;competitive_fold_selection_PED_1_fluid (9)&quot;;Extended Properties=&quot;&quot;" command="SELECT * FROM [competitive_fold_selection_PED_1_fluid (9)]"/>
  </connection>
  <connection id="70" xr16:uid="{DDEA5B5D-EE81-4A4E-B4C1-E2D9A9036161}" keepAlive="1" name="Consulta - competitive_fold_selection_SRF_1_fluid" description="Ligação à consulta 'competitive_fold_selection_SRF_1_fluid' no livro." type="5" refreshedVersion="0" background="1">
    <dbPr connection="Provider=Microsoft.Mashup.OleDb.1;Data Source=$Workbook$;Location=competitive_fold_selection_SRF_1_fluid;Extended Properties=&quot;&quot;" command="SELECT * FROM [competitive_fold_selection_SRF_1_fluid]"/>
  </connection>
  <connection id="71" xr16:uid="{57AF7F80-EF8B-48A1-A188-9F780865BE6A}" keepAlive="1" name="Consulta - competitive_fold_selection_SRF_1_fluid (2)" description="Ligação à consulta 'competitive_fold_selection_SRF_1_fluid (2)' no livro." type="5" refreshedVersion="0" background="1">
    <dbPr connection="Provider=Microsoft.Mashup.OleDb.1;Data Source=$Workbook$;Location=&quot;competitive_fold_selection_SRF_1_fluid (2)&quot;;Extended Properties=&quot;&quot;" command="SELECT * FROM [competitive_fold_selection_SRF_1_fluid (2)]"/>
  </connection>
  <connection id="72" xr16:uid="{554D6061-D640-4DEB-AFBB-5102E1C4B520}" keepAlive="1" name="Consulta - competitive_fold_selection_SRF_1_fluid (3)" description="Ligação à consulta 'competitive_fold_selection_SRF_1_fluid (3)' no livro." type="5" refreshedVersion="0" background="1">
    <dbPr connection="Provider=Microsoft.Mashup.OleDb.1;Data Source=$Workbook$;Location=&quot;competitive_fold_selection_SRF_1_fluid (3)&quot;;Extended Properties=&quot;&quot;" command="SELECT * FROM [competitive_fold_selection_SRF_1_fluid (3)]"/>
  </connection>
  <connection id="73" xr16:uid="{00000000-0015-0000-FFFF-FFFF32000000}" name="volumes_info" type="6" refreshedVersion="6" background="1" saveData="1">
    <textPr codePage="437" sourceFile="D:\DavidTerroso\D\splits\volumes_info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<sst xmlns="http://schemas.openxmlformats.org/spreadsheetml/2006/main" count="361" uniqueCount="15">
  <si>
    <t>IRF</t>
  </si>
  <si>
    <t>SRF</t>
  </si>
  <si>
    <t>PED</t>
  </si>
  <si>
    <t>Other</t>
  </si>
  <si>
    <t>Frac</t>
  </si>
  <si>
    <t>Background</t>
  </si>
  <si>
    <t>VolumeNumber</t>
  </si>
  <si>
    <t>Vendor</t>
  </si>
  <si>
    <t>Device</t>
  </si>
  <si>
    <t>SlicesNumber</t>
  </si>
  <si>
    <t>Cirrus</t>
  </si>
  <si>
    <t>Spectralis</t>
  </si>
  <si>
    <t>Topcon</t>
  </si>
  <si>
    <t>T-1000</t>
  </si>
  <si>
    <t>T-2000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</si>
</sst>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1" fontId="0" fillId="0" borderId="0" xfId="0" applyNumberFormat="1"/>
    <xf numFmtId="0" fontId="1" fillId="0" borderId="0" xfId="0" applyFont="1" applyFill="1" applyBorder="1"/>
    <xf numFmtId="0" fontId="2" fillId="0" borderId="0" xfId="0" applyFont="1" applyFill="1" applyBorder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0" xfId="0" applyFill="1"/>
    <xf numFmtId="0" fontId="0" fillId="0" borderId="0" xfId="0" applyFont="1" applyFill="1" applyBorder="1"/>
    <xf numFmtId="0" fontId="0" fillId="0" borderId="0" xfId="0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IRF_fluid_1" connectionId="4" xr16:uid="{00000000-0016-0000-0000-000004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SRF_2_fluid_4" connectionId="59" xr16:uid="{00000000-0016-0000-0100-000019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IRF_fluid_5" connectionId="25" xr16:uid="{00000000-0016-0000-0100-000018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SRF_1_fluid_3" connectionId="54" xr16:uid="{00000000-0016-0000-0100-000017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IRF_fluid_10" connectionId="30" xr16:uid="{00000000-0016-0000-0100-000016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IRF_fluid_3" connectionId="42" xr16:uid="{00000000-0016-0000-0100-000015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IRF_fluid_12" connectionId="32" xr16:uid="{00000000-0016-0000-0100-000014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SRF_1_fluid" connectionId="51" xr16:uid="{00000000-0016-0000-0100-000013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IRF_fluid_7" connectionId="27" xr16:uid="{00000000-0016-0000-0100-000012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SRF_2_fluid_1" connectionId="56" xr16:uid="{00000000-0016-0000-0100-000011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IRF_fluid_4" connectionId="6" xr16:uid="{00000000-0016-0000-0100-00001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IRF_fluid" connectionId="3" xr16:uid="{00000000-0016-0000-0000-000003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SRF_1_fluid_2" connectionId="53" xr16:uid="{00000000-0016-0000-0100-00000F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IRF_fluid_9" connectionId="29" xr16:uid="{00000000-0016-0000-0100-00000E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SRF_2_fluid_3" connectionId="58" xr16:uid="{00000000-0016-0000-0100-00000D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IRF_fluid" connectionId="44" xr16:uid="{00000000-0016-0000-0100-00000C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SRF_2_fluid" connectionId="55" xr16:uid="{00000000-0016-0000-0100-00000B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IRF_fluid_6" connectionId="26" xr16:uid="{00000000-0016-0000-0100-00000A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IRF_fluid_11" connectionId="31" xr16:uid="{00000000-0016-0000-0100-000009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IRF_fluid_8" connectionId="28" xr16:uid="{00000000-0016-0000-0100-000008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SRF_2_fluid_2" connectionId="57" xr16:uid="{00000000-0016-0000-0100-000007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IRF_fluid_13" connectionId="33" xr16:uid="{00000000-0016-0000-0100-000006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IRF_fluid_4" connectionId="5" xr16:uid="{00000000-0016-0000-0000-000002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IRF_fluid_1" connectionId="38" xr16:uid="{00000000-0016-0000-0100-000005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IRF_fluid_10_1" connectionId="21" xr16:uid="{9B51E372-4DD3-4A6C-A27C-51D3869AE43E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IRF_fluid_9_1" connectionId="23" xr16:uid="{948CC893-4AB5-4313-A445-219953926709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IRF_fluid" connectionId="45" xr16:uid="{00000000-0016-0000-0200-000029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IRF_fluid_9" connectionId="22" xr16:uid="{00000000-0016-0000-0200-000028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PED_1_fluid" connectionId="46" xr16:uid="{00000000-0016-0000-0200-000027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IRF_fluid_8" connectionId="19" xr16:uid="{00000000-0016-0000-0200-000026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IRF_fluid_10" connectionId="20" xr16:uid="{00000000-0016-0000-0200-000025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PED_2_fluid_1" connectionId="50" xr16:uid="{00000000-0016-0000-0200-000024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IRF_fluid_4" connectionId="7" xr16:uid="{00000000-0016-0000-0200-000023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IRF_fluid_3" connectionId="41" xr16:uid="{00000000-0016-0000-0000-000001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IRF_fluid_7" connectionId="18" xr16:uid="{00000000-0016-0000-0200-000022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PED_2_fluid" connectionId="49" xr16:uid="{00000000-0016-0000-0200-000021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IRF_fluid_3" connectionId="43" xr16:uid="{00000000-0016-0000-0200-000020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IRF_fluid_6" connectionId="16" xr16:uid="{00000000-0016-0000-0200-00001F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IRF_fluid_1" connectionId="39" xr16:uid="{00000000-0016-0000-0200-00001E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PED_1_fluid_1" connectionId="47" xr16:uid="{00000000-0016-0000-0200-00001D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PED_1_fluid_2" connectionId="48" xr16:uid="{00000000-0016-0000-0200-00001C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IRF_fluid_5" connectionId="15" xr16:uid="{00000000-0016-0000-0200-00001B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IRF_fluid_5" connectionId="9" xr16:uid="{00000000-0016-0000-0300-00002D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IRF_fluid_4" connectionId="8" xr16:uid="{00000000-0016-0000-0300-00002C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IRF_fluid_2" connectionId="40" xr16:uid="{00000000-0016-0000-0000-000000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fluid" connectionId="1" xr16:uid="{00000000-0016-0000-0300-00002B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IRF_fluid_6" connectionId="10" xr16:uid="{00000000-0016-0000-0300-00002A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IRF_fluid_6" connectionId="11" xr16:uid="{DFFBAE31-D20C-4876-95F3-1A0CD9606E3F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fluid" connectionId="2" xr16:uid="{01F5C430-3963-4B79-AECB-449CFD6122DA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IRF_fluid_4" connectionId="13" xr16:uid="{0EDE8C79-9CD7-4A58-8E92-7BCBED86B17A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IRF_fluid_5" connectionId="12" xr16:uid="{6BE5A77B-CFC2-4C0D-9303-85A45C650442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lumes_info" connectionId="73" xr16:uid="{00000000-0016-0000-0400-00002E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IRF_fluid_13_1_1_1" connectionId="36" xr16:uid="{D3FC2D50-0220-4D38-873A-E6747DE0B352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IRF_fluid_13_1_1" connectionId="35" xr16:uid="{646FB33D-35ED-42F8-B80A-568507A8645B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IRF_fluid_13_1" connectionId="34" xr16:uid="{303BB0E8-0160-40F5-ACB4-81C75CB46928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ve_fold_selection_SRF_1_fluid_1" connectionId="52" xr16:uid="{00000000-0016-0000-0100-00001A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3.xml"/><Relationship Id="rId13" Type="http://schemas.openxmlformats.org/officeDocument/2006/relationships/queryTable" Target="../queryTables/queryTable18.xml"/><Relationship Id="rId18" Type="http://schemas.openxmlformats.org/officeDocument/2006/relationships/queryTable" Target="../queryTables/queryTable23.xml"/><Relationship Id="rId3" Type="http://schemas.openxmlformats.org/officeDocument/2006/relationships/queryTable" Target="../queryTables/queryTable8.xml"/><Relationship Id="rId21" Type="http://schemas.openxmlformats.org/officeDocument/2006/relationships/queryTable" Target="../queryTables/queryTable26.xml"/><Relationship Id="rId7" Type="http://schemas.openxmlformats.org/officeDocument/2006/relationships/queryTable" Target="../queryTables/queryTable12.xml"/><Relationship Id="rId12" Type="http://schemas.openxmlformats.org/officeDocument/2006/relationships/queryTable" Target="../queryTables/queryTable17.xml"/><Relationship Id="rId17" Type="http://schemas.openxmlformats.org/officeDocument/2006/relationships/queryTable" Target="../queryTables/queryTable22.xml"/><Relationship Id="rId25" Type="http://schemas.openxmlformats.org/officeDocument/2006/relationships/queryTable" Target="../queryTables/queryTable30.xml"/><Relationship Id="rId2" Type="http://schemas.openxmlformats.org/officeDocument/2006/relationships/queryTable" Target="../queryTables/queryTable7.xml"/><Relationship Id="rId16" Type="http://schemas.openxmlformats.org/officeDocument/2006/relationships/queryTable" Target="../queryTables/queryTable21.xml"/><Relationship Id="rId20" Type="http://schemas.openxmlformats.org/officeDocument/2006/relationships/queryTable" Target="../queryTables/queryTable25.xml"/><Relationship Id="rId1" Type="http://schemas.openxmlformats.org/officeDocument/2006/relationships/queryTable" Target="../queryTables/queryTable6.xml"/><Relationship Id="rId6" Type="http://schemas.openxmlformats.org/officeDocument/2006/relationships/queryTable" Target="../queryTables/queryTable11.xml"/><Relationship Id="rId11" Type="http://schemas.openxmlformats.org/officeDocument/2006/relationships/queryTable" Target="../queryTables/queryTable16.xml"/><Relationship Id="rId24" Type="http://schemas.openxmlformats.org/officeDocument/2006/relationships/queryTable" Target="../queryTables/queryTable29.xml"/><Relationship Id="rId5" Type="http://schemas.openxmlformats.org/officeDocument/2006/relationships/queryTable" Target="../queryTables/queryTable10.xml"/><Relationship Id="rId15" Type="http://schemas.openxmlformats.org/officeDocument/2006/relationships/queryTable" Target="../queryTables/queryTable20.xml"/><Relationship Id="rId23" Type="http://schemas.openxmlformats.org/officeDocument/2006/relationships/queryTable" Target="../queryTables/queryTable28.xml"/><Relationship Id="rId10" Type="http://schemas.openxmlformats.org/officeDocument/2006/relationships/queryTable" Target="../queryTables/queryTable15.xml"/><Relationship Id="rId19" Type="http://schemas.openxmlformats.org/officeDocument/2006/relationships/queryTable" Target="../queryTables/queryTable24.xml"/><Relationship Id="rId4" Type="http://schemas.openxmlformats.org/officeDocument/2006/relationships/queryTable" Target="../queryTables/queryTable9.xml"/><Relationship Id="rId9" Type="http://schemas.openxmlformats.org/officeDocument/2006/relationships/queryTable" Target="../queryTables/queryTable14.xml"/><Relationship Id="rId14" Type="http://schemas.openxmlformats.org/officeDocument/2006/relationships/queryTable" Target="../queryTables/queryTable19.xml"/><Relationship Id="rId22" Type="http://schemas.openxmlformats.org/officeDocument/2006/relationships/queryTable" Target="../queryTables/queryTable27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8.xml"/><Relationship Id="rId13" Type="http://schemas.openxmlformats.org/officeDocument/2006/relationships/queryTable" Target="../queryTables/queryTable43.xml"/><Relationship Id="rId3" Type="http://schemas.openxmlformats.org/officeDocument/2006/relationships/queryTable" Target="../queryTables/queryTable33.xml"/><Relationship Id="rId7" Type="http://schemas.openxmlformats.org/officeDocument/2006/relationships/queryTable" Target="../queryTables/queryTable37.xml"/><Relationship Id="rId12" Type="http://schemas.openxmlformats.org/officeDocument/2006/relationships/queryTable" Target="../queryTables/queryTable42.xml"/><Relationship Id="rId17" Type="http://schemas.openxmlformats.org/officeDocument/2006/relationships/queryTable" Target="../queryTables/queryTable47.xml"/><Relationship Id="rId2" Type="http://schemas.openxmlformats.org/officeDocument/2006/relationships/queryTable" Target="../queryTables/queryTable32.xml"/><Relationship Id="rId16" Type="http://schemas.openxmlformats.org/officeDocument/2006/relationships/queryTable" Target="../queryTables/queryTable46.xml"/><Relationship Id="rId1" Type="http://schemas.openxmlformats.org/officeDocument/2006/relationships/queryTable" Target="../queryTables/queryTable31.xml"/><Relationship Id="rId6" Type="http://schemas.openxmlformats.org/officeDocument/2006/relationships/queryTable" Target="../queryTables/queryTable36.xml"/><Relationship Id="rId11" Type="http://schemas.openxmlformats.org/officeDocument/2006/relationships/queryTable" Target="../queryTables/queryTable41.xml"/><Relationship Id="rId5" Type="http://schemas.openxmlformats.org/officeDocument/2006/relationships/queryTable" Target="../queryTables/queryTable35.xml"/><Relationship Id="rId15" Type="http://schemas.openxmlformats.org/officeDocument/2006/relationships/queryTable" Target="../queryTables/queryTable45.xml"/><Relationship Id="rId10" Type="http://schemas.openxmlformats.org/officeDocument/2006/relationships/queryTable" Target="../queryTables/queryTable40.xml"/><Relationship Id="rId4" Type="http://schemas.openxmlformats.org/officeDocument/2006/relationships/queryTable" Target="../queryTables/queryTable34.xml"/><Relationship Id="rId9" Type="http://schemas.openxmlformats.org/officeDocument/2006/relationships/queryTable" Target="../queryTables/queryTable39.xml"/><Relationship Id="rId14" Type="http://schemas.openxmlformats.org/officeDocument/2006/relationships/queryTable" Target="../queryTables/queryTable4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queryTable" Target="../queryTables/queryTable48.xml"/><Relationship Id="rId4" Type="http://schemas.openxmlformats.org/officeDocument/2006/relationships/queryTable" Target="../queryTables/queryTable5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queryTable" Target="../queryTables/queryTable52.xml"/><Relationship Id="rId4" Type="http://schemas.openxmlformats.org/officeDocument/2006/relationships/queryTable" Target="../queryTables/queryTable5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workbookViewId="0">
      <selection activeCell="A2" sqref="A2:A7"/>
    </sheetView>
  </sheetViews>
  <sheetFormatPr defaultRowHeight="14.4" x14ac:dyDescent="0.3"/>
  <cols>
    <col min="1" max="1" width="11.109375" customWidth="1"/>
    <col min="2" max="3" width="8" bestFit="1" customWidth="1"/>
    <col min="7" max="7" width="10" bestFit="1" customWidth="1"/>
    <col min="17" max="17" width="11.33203125" bestFit="1" customWidth="1"/>
    <col min="18" max="20" width="8" customWidth="1"/>
  </cols>
  <sheetData>
    <row r="1" spans="1:12" x14ac:dyDescent="0.3">
      <c r="A1" t="s">
        <v>0</v>
      </c>
      <c r="B1" t="s">
        <v>1</v>
      </c>
      <c r="C1" t="s">
        <v>2</v>
      </c>
      <c r="F1" t="s">
        <v>0</v>
      </c>
      <c r="G1" t="s">
        <v>3</v>
      </c>
      <c r="H1" t="s">
        <v>4</v>
      </c>
    </row>
    <row r="2" spans="1:12" x14ac:dyDescent="0.3">
      <c r="A2">
        <v>2265799</v>
      </c>
      <c r="B2">
        <v>852749</v>
      </c>
      <c r="C2">
        <v>1262899</v>
      </c>
      <c r="F2">
        <v>2265799</v>
      </c>
      <c r="G2">
        <f>B2+C2</f>
        <v>2115648</v>
      </c>
      <c r="H2">
        <f>F2/G2</f>
        <v>1.0709716361133799</v>
      </c>
      <c r="J2">
        <f>SUM(F4:F6)</f>
        <v>6310589</v>
      </c>
      <c r="K2">
        <f>SUM(G4:G6)</f>
        <v>13663631</v>
      </c>
      <c r="L2">
        <f>J2/K2</f>
        <v>0.46185300232419918</v>
      </c>
    </row>
    <row r="3" spans="1:12" x14ac:dyDescent="0.3">
      <c r="A3">
        <v>1808230</v>
      </c>
      <c r="B3">
        <v>1942830</v>
      </c>
      <c r="C3">
        <v>1317088</v>
      </c>
      <c r="F3" s="1">
        <v>1808230</v>
      </c>
      <c r="G3" s="1">
        <f>B3+C3</f>
        <v>3259918</v>
      </c>
      <c r="H3" s="1">
        <f t="shared" ref="H3:H6" si="0">F3/G3</f>
        <v>0.55468573135888699</v>
      </c>
    </row>
    <row r="4" spans="1:12" x14ac:dyDescent="0.3">
      <c r="A4">
        <v>1968667</v>
      </c>
      <c r="B4">
        <v>1474205</v>
      </c>
      <c r="C4">
        <v>1990765</v>
      </c>
      <c r="F4">
        <v>1968667</v>
      </c>
      <c r="G4">
        <f>B4+C4</f>
        <v>3464970</v>
      </c>
      <c r="H4">
        <f t="shared" si="0"/>
        <v>0.56816278351616323</v>
      </c>
      <c r="J4">
        <f>SUM(F2,F5:F6)</f>
        <v>6607721</v>
      </c>
      <c r="K4">
        <f>SUM(G2,G5:G6)</f>
        <v>12314309</v>
      </c>
      <c r="L4">
        <f>J4/K4</f>
        <v>0.53658885772640597</v>
      </c>
    </row>
    <row r="5" spans="1:12" x14ac:dyDescent="0.3">
      <c r="A5">
        <v>2152222</v>
      </c>
      <c r="B5">
        <v>1429912</v>
      </c>
      <c r="C5">
        <v>5464963</v>
      </c>
      <c r="F5">
        <v>2152222</v>
      </c>
      <c r="G5">
        <f>B5+C5</f>
        <v>6894875</v>
      </c>
      <c r="H5">
        <f t="shared" si="0"/>
        <v>0.31214808100219366</v>
      </c>
      <c r="J5">
        <f>SUM(F2,F4,F6)</f>
        <v>6424166</v>
      </c>
      <c r="K5">
        <f>SUM(G2,G4,G6)</f>
        <v>8884404</v>
      </c>
      <c r="L5">
        <f t="shared" ref="L5:L6" si="1">J5/K5</f>
        <v>0.72308350678334754</v>
      </c>
    </row>
    <row r="6" spans="1:12" x14ac:dyDescent="0.3">
      <c r="A6">
        <v>2189700</v>
      </c>
      <c r="B6">
        <v>2711461</v>
      </c>
      <c r="C6">
        <v>592325</v>
      </c>
      <c r="F6">
        <v>2189700</v>
      </c>
      <c r="G6">
        <f>B6+C6</f>
        <v>3303786</v>
      </c>
      <c r="H6">
        <f t="shared" si="0"/>
        <v>0.66278505932284959</v>
      </c>
      <c r="J6">
        <f>SUM(F2,F4:F5)</f>
        <v>6386688</v>
      </c>
      <c r="K6">
        <f>SUM(G2,G4:G5)</f>
        <v>12475493</v>
      </c>
      <c r="L6">
        <f t="shared" si="1"/>
        <v>0.51193872658980288</v>
      </c>
    </row>
    <row r="8" spans="1:12" x14ac:dyDescent="0.3">
      <c r="A8" t="s">
        <v>5</v>
      </c>
      <c r="B8" t="s">
        <v>0</v>
      </c>
      <c r="C8" t="s">
        <v>1</v>
      </c>
      <c r="D8" t="s">
        <v>2</v>
      </c>
      <c r="F8" t="s">
        <v>0</v>
      </c>
      <c r="G8" t="s">
        <v>3</v>
      </c>
      <c r="H8" t="s">
        <v>4</v>
      </c>
    </row>
    <row r="9" spans="1:12" x14ac:dyDescent="0.3">
      <c r="A9">
        <v>594576633</v>
      </c>
      <c r="B9">
        <v>2265799</v>
      </c>
      <c r="C9">
        <v>852749</v>
      </c>
      <c r="D9">
        <v>1262899</v>
      </c>
      <c r="F9">
        <v>2265799</v>
      </c>
      <c r="G9">
        <f>SUM(A9,C9:D9)</f>
        <v>596692281</v>
      </c>
      <c r="H9">
        <f>F9/G9</f>
        <v>3.7972654786194563E-3</v>
      </c>
    </row>
    <row r="10" spans="1:12" x14ac:dyDescent="0.3">
      <c r="A10">
        <v>555780748</v>
      </c>
      <c r="B10">
        <v>1808230</v>
      </c>
      <c r="C10">
        <v>1942830</v>
      </c>
      <c r="D10">
        <v>1317088</v>
      </c>
      <c r="F10" s="1">
        <v>1808230</v>
      </c>
      <c r="G10" s="1">
        <f t="shared" ref="G10:G13" si="2">SUM(A10,C10:D10)</f>
        <v>559040666</v>
      </c>
      <c r="H10" s="1">
        <f t="shared" ref="H10:H13" si="3">F10/G10</f>
        <v>3.2345231929871805E-3</v>
      </c>
    </row>
    <row r="11" spans="1:12" x14ac:dyDescent="0.3">
      <c r="A11">
        <v>593524443</v>
      </c>
      <c r="B11">
        <v>1968667</v>
      </c>
      <c r="C11">
        <v>1474205</v>
      </c>
      <c r="D11">
        <v>1990765</v>
      </c>
      <c r="F11">
        <v>1968667</v>
      </c>
      <c r="G11">
        <f t="shared" si="2"/>
        <v>596989413</v>
      </c>
      <c r="H11">
        <f t="shared" si="3"/>
        <v>3.297658144567465E-3</v>
      </c>
    </row>
    <row r="12" spans="1:12" x14ac:dyDescent="0.3">
      <c r="A12">
        <v>606467015</v>
      </c>
      <c r="B12">
        <v>2152222</v>
      </c>
      <c r="C12">
        <v>1429912</v>
      </c>
      <c r="D12">
        <v>5464963</v>
      </c>
      <c r="F12">
        <v>2152222</v>
      </c>
      <c r="G12">
        <f t="shared" si="2"/>
        <v>613361890</v>
      </c>
      <c r="H12">
        <f t="shared" si="3"/>
        <v>3.5088942353428579E-3</v>
      </c>
    </row>
    <row r="13" spans="1:12" x14ac:dyDescent="0.3">
      <c r="A13">
        <v>593464594</v>
      </c>
      <c r="B13">
        <v>2189700</v>
      </c>
      <c r="C13">
        <v>2711461</v>
      </c>
      <c r="D13">
        <v>592325</v>
      </c>
      <c r="F13">
        <v>2189700</v>
      </c>
      <c r="G13">
        <f t="shared" si="2"/>
        <v>596768380</v>
      </c>
      <c r="H13">
        <f t="shared" si="3"/>
        <v>3.6692627715965783E-3</v>
      </c>
    </row>
    <row r="21" spans="17:20" x14ac:dyDescent="0.3">
      <c r="Q21" t="s">
        <v>5</v>
      </c>
      <c r="R21" t="s">
        <v>0</v>
      </c>
      <c r="S21" t="s">
        <v>1</v>
      </c>
      <c r="T21" t="s">
        <v>2</v>
      </c>
    </row>
    <row r="22" spans="17:20" x14ac:dyDescent="0.3">
      <c r="Q22">
        <v>594576633</v>
      </c>
      <c r="R22">
        <v>2265799</v>
      </c>
      <c r="S22">
        <v>852749</v>
      </c>
      <c r="T22">
        <v>1262899</v>
      </c>
    </row>
    <row r="23" spans="17:20" x14ac:dyDescent="0.3">
      <c r="Q23">
        <v>555780748</v>
      </c>
      <c r="R23">
        <v>1808230</v>
      </c>
      <c r="S23">
        <v>1942830</v>
      </c>
      <c r="T23">
        <v>1317088</v>
      </c>
    </row>
    <row r="24" spans="17:20" x14ac:dyDescent="0.3">
      <c r="Q24">
        <v>593524443</v>
      </c>
      <c r="R24">
        <v>1968667</v>
      </c>
      <c r="S24">
        <v>1474205</v>
      </c>
      <c r="T24">
        <v>1990765</v>
      </c>
    </row>
    <row r="25" spans="17:20" x14ac:dyDescent="0.3">
      <c r="Q25">
        <v>606467015</v>
      </c>
      <c r="R25">
        <v>2152222</v>
      </c>
      <c r="S25">
        <v>1429912</v>
      </c>
      <c r="T25">
        <v>5464963</v>
      </c>
    </row>
    <row r="26" spans="17:20" x14ac:dyDescent="0.3">
      <c r="Q26">
        <v>593464594</v>
      </c>
      <c r="R26">
        <v>2189700</v>
      </c>
      <c r="S26">
        <v>2711461</v>
      </c>
      <c r="T26">
        <v>592325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8"/>
  <sheetViews>
    <sheetView topLeftCell="A76" workbookViewId="0">
      <selection activeCell="F93" sqref="F93:H98"/>
    </sheetView>
  </sheetViews>
  <sheetFormatPr defaultRowHeight="14.4" x14ac:dyDescent="0.3"/>
  <cols>
    <col min="1" max="1" width="11.33203125" bestFit="1" customWidth="1"/>
    <col min="2" max="5" width="8" customWidth="1"/>
    <col min="7" max="7" width="10" bestFit="1" customWidth="1"/>
    <col min="13" max="14" width="2" customWidth="1"/>
    <col min="15" max="15" width="11.33203125" customWidth="1"/>
    <col min="16" max="18" width="8" customWidth="1"/>
  </cols>
  <sheetData>
    <row r="1" spans="1:10" x14ac:dyDescent="0.3">
      <c r="A1" s="7" t="s">
        <v>0</v>
      </c>
      <c r="B1" s="7" t="s">
        <v>1</v>
      </c>
      <c r="C1" s="7" t="s">
        <v>2</v>
      </c>
      <c r="D1" s="7"/>
      <c r="F1" t="s">
        <v>1</v>
      </c>
      <c r="G1" t="s">
        <v>3</v>
      </c>
      <c r="H1" t="s">
        <v>4</v>
      </c>
    </row>
    <row r="2" spans="1:10" x14ac:dyDescent="0.3">
      <c r="A2" s="7">
        <v>1737875</v>
      </c>
      <c r="B2" s="7">
        <v>910608</v>
      </c>
      <c r="C2" s="7">
        <v>2389389</v>
      </c>
      <c r="D2" s="7"/>
      <c r="F2">
        <f>B2</f>
        <v>910608</v>
      </c>
      <c r="G2">
        <f>A2+C2</f>
        <v>4127264</v>
      </c>
      <c r="H2">
        <f>F2/G2</f>
        <v>0.22063236080851625</v>
      </c>
    </row>
    <row r="3" spans="1:10" x14ac:dyDescent="0.3">
      <c r="A3" s="7">
        <v>1808230</v>
      </c>
      <c r="B3" s="7">
        <v>1942830</v>
      </c>
      <c r="C3" s="7">
        <v>1317088</v>
      </c>
      <c r="D3" s="7"/>
      <c r="F3" s="1">
        <f t="shared" ref="F3:F6" si="0">B3</f>
        <v>1942830</v>
      </c>
      <c r="G3" s="1">
        <f t="shared" ref="G3:G6" si="1">A3+C3</f>
        <v>3125318</v>
      </c>
      <c r="H3" s="1">
        <f t="shared" ref="H3:H6" si="2">F3/G3</f>
        <v>0.62164234167531107</v>
      </c>
    </row>
    <row r="4" spans="1:10" x14ac:dyDescent="0.3">
      <c r="A4" s="7">
        <v>1640279</v>
      </c>
      <c r="B4" s="7">
        <v>1570106</v>
      </c>
      <c r="C4" s="7">
        <v>1852478</v>
      </c>
      <c r="D4" s="7"/>
      <c r="F4">
        <f t="shared" si="0"/>
        <v>1570106</v>
      </c>
      <c r="G4">
        <f t="shared" si="1"/>
        <v>3492757</v>
      </c>
      <c r="H4">
        <f t="shared" si="2"/>
        <v>0.44953198862674959</v>
      </c>
    </row>
    <row r="5" spans="1:10" x14ac:dyDescent="0.3">
      <c r="A5" s="7">
        <v>2537761</v>
      </c>
      <c r="B5" s="7">
        <v>3547493</v>
      </c>
      <c r="C5" s="7">
        <v>4139870</v>
      </c>
      <c r="D5" s="7"/>
      <c r="F5">
        <f t="shared" si="0"/>
        <v>3547493</v>
      </c>
      <c r="G5">
        <f t="shared" si="1"/>
        <v>6677631</v>
      </c>
      <c r="H5">
        <f t="shared" si="2"/>
        <v>0.5312502293103647</v>
      </c>
    </row>
    <row r="6" spans="1:10" x14ac:dyDescent="0.3">
      <c r="A6" s="7">
        <v>2660473</v>
      </c>
      <c r="B6" s="7">
        <v>440120</v>
      </c>
      <c r="C6" s="7">
        <v>929215</v>
      </c>
      <c r="D6" s="7"/>
      <c r="F6">
        <f t="shared" si="0"/>
        <v>440120</v>
      </c>
      <c r="G6">
        <f t="shared" si="1"/>
        <v>3589688</v>
      </c>
      <c r="H6">
        <f t="shared" si="2"/>
        <v>0.12260675579604689</v>
      </c>
    </row>
    <row r="7" spans="1:10" x14ac:dyDescent="0.3">
      <c r="A7" s="7"/>
      <c r="B7" s="7"/>
      <c r="C7" s="7"/>
      <c r="D7" s="7"/>
    </row>
    <row r="8" spans="1:10" x14ac:dyDescent="0.3">
      <c r="A8" s="7" t="s">
        <v>5</v>
      </c>
      <c r="B8" s="7" t="s">
        <v>0</v>
      </c>
      <c r="C8" s="7" t="s">
        <v>1</v>
      </c>
      <c r="D8" s="7" t="s">
        <v>2</v>
      </c>
      <c r="F8" t="s">
        <v>1</v>
      </c>
      <c r="G8" t="s">
        <v>3</v>
      </c>
      <c r="H8" t="s">
        <v>4</v>
      </c>
    </row>
    <row r="9" spans="1:10" x14ac:dyDescent="0.3">
      <c r="A9" s="7">
        <v>593920208</v>
      </c>
      <c r="B9" s="7">
        <v>1737875</v>
      </c>
      <c r="C9" s="7">
        <v>910608</v>
      </c>
      <c r="D9" s="7">
        <v>2389389</v>
      </c>
      <c r="F9">
        <f>C9</f>
        <v>910608</v>
      </c>
      <c r="G9">
        <f>SUM(A9:B9,D9)</f>
        <v>598047472</v>
      </c>
      <c r="H9">
        <f>F9/G9</f>
        <v>1.5226349790506263E-3</v>
      </c>
      <c r="J9">
        <f>_xlfn.STDEV.S(H9:H13)</f>
        <v>2.0259860634191012E-3</v>
      </c>
    </row>
    <row r="10" spans="1:10" x14ac:dyDescent="0.3">
      <c r="A10" s="7">
        <v>555780748</v>
      </c>
      <c r="B10" s="7">
        <v>1808230</v>
      </c>
      <c r="C10" s="7">
        <v>1942830</v>
      </c>
      <c r="D10" s="7">
        <v>1317088</v>
      </c>
      <c r="F10" s="1">
        <f t="shared" ref="F10:F13" si="3">C10</f>
        <v>1942830</v>
      </c>
      <c r="G10" s="1">
        <f t="shared" ref="G10:G13" si="4">SUM(A10:B10,D10)</f>
        <v>558906066</v>
      </c>
      <c r="H10" s="1">
        <f t="shared" ref="H10:H13" si="5">F10/G10</f>
        <v>3.4761297437770162E-3</v>
      </c>
    </row>
    <row r="11" spans="1:10" x14ac:dyDescent="0.3">
      <c r="A11" s="7">
        <v>593895217</v>
      </c>
      <c r="B11" s="7">
        <v>1640279</v>
      </c>
      <c r="C11" s="7">
        <v>1570106</v>
      </c>
      <c r="D11" s="7">
        <v>1852478</v>
      </c>
      <c r="F11">
        <f t="shared" si="3"/>
        <v>1570106</v>
      </c>
      <c r="G11">
        <f t="shared" si="4"/>
        <v>597387974</v>
      </c>
      <c r="H11">
        <f t="shared" si="5"/>
        <v>2.6282852490097162E-3</v>
      </c>
    </row>
    <row r="12" spans="1:10" x14ac:dyDescent="0.3">
      <c r="A12" s="7">
        <v>588732956</v>
      </c>
      <c r="B12" s="7">
        <v>2537761</v>
      </c>
      <c r="C12" s="7">
        <v>3547493</v>
      </c>
      <c r="D12" s="7">
        <v>4139870</v>
      </c>
      <c r="F12">
        <f t="shared" si="3"/>
        <v>3547493</v>
      </c>
      <c r="G12">
        <f t="shared" si="4"/>
        <v>595410587</v>
      </c>
      <c r="H12">
        <f t="shared" si="5"/>
        <v>5.9580616761858145E-3</v>
      </c>
    </row>
    <row r="13" spans="1:10" x14ac:dyDescent="0.3">
      <c r="A13" s="7">
        <v>611484304</v>
      </c>
      <c r="B13" s="7">
        <v>2660473</v>
      </c>
      <c r="C13" s="7">
        <v>440120</v>
      </c>
      <c r="D13" s="7">
        <v>929215</v>
      </c>
      <c r="F13">
        <f t="shared" si="3"/>
        <v>440120</v>
      </c>
      <c r="G13">
        <f t="shared" si="4"/>
        <v>615073992</v>
      </c>
      <c r="H13">
        <f t="shared" si="5"/>
        <v>7.1555618628725895E-4</v>
      </c>
    </row>
    <row r="14" spans="1:10" x14ac:dyDescent="0.3">
      <c r="A14" s="7"/>
      <c r="B14" s="7"/>
      <c r="C14" s="7"/>
      <c r="D14" s="7"/>
    </row>
    <row r="15" spans="1:10" x14ac:dyDescent="0.3">
      <c r="A15" s="7"/>
      <c r="B15" s="7"/>
      <c r="C15" s="7"/>
      <c r="D15" s="7"/>
    </row>
    <row r="16" spans="1:10" x14ac:dyDescent="0.3">
      <c r="A16" s="7" t="s">
        <v>5</v>
      </c>
      <c r="B16" s="7" t="s">
        <v>0</v>
      </c>
      <c r="C16" s="7" t="s">
        <v>1</v>
      </c>
      <c r="D16" s="7" t="s">
        <v>2</v>
      </c>
      <c r="F16" t="s">
        <v>1</v>
      </c>
      <c r="G16" t="s">
        <v>3</v>
      </c>
      <c r="H16" t="s">
        <v>4</v>
      </c>
    </row>
    <row r="17" spans="1:10" x14ac:dyDescent="0.3">
      <c r="A17" s="7">
        <v>593526254</v>
      </c>
      <c r="B17" s="7">
        <v>1444421</v>
      </c>
      <c r="C17" s="7">
        <v>681250</v>
      </c>
      <c r="D17" s="7">
        <v>3306155</v>
      </c>
      <c r="F17">
        <f>C17</f>
        <v>681250</v>
      </c>
      <c r="G17">
        <f>SUM(A17:B17,D17)</f>
        <v>598276830</v>
      </c>
      <c r="H17">
        <f>F17/G17</f>
        <v>1.1386869185624321E-3</v>
      </c>
      <c r="J17">
        <f>_xlfn.STDEV.S(H17:H21)</f>
        <v>1.6038878490849974E-3</v>
      </c>
    </row>
    <row r="18" spans="1:10" x14ac:dyDescent="0.3">
      <c r="A18" s="7">
        <v>555780748</v>
      </c>
      <c r="B18" s="7">
        <v>1808230</v>
      </c>
      <c r="C18" s="7">
        <v>1942830</v>
      </c>
      <c r="D18" s="7">
        <v>1317088</v>
      </c>
      <c r="F18" s="1">
        <f t="shared" ref="F18:F21" si="6">C18</f>
        <v>1942830</v>
      </c>
      <c r="G18" s="1">
        <f t="shared" ref="G18:G21" si="7">SUM(A18:B18,D18)</f>
        <v>558906066</v>
      </c>
      <c r="H18" s="1">
        <f t="shared" ref="H18:H21" si="8">F18/G18</f>
        <v>3.4761297437770162E-3</v>
      </c>
    </row>
    <row r="19" spans="1:10" x14ac:dyDescent="0.3">
      <c r="A19" s="7">
        <v>580101494</v>
      </c>
      <c r="B19" s="7">
        <v>1962269</v>
      </c>
      <c r="C19" s="7">
        <v>1194166</v>
      </c>
      <c r="D19" s="7">
        <v>3256503</v>
      </c>
      <c r="F19">
        <f t="shared" si="6"/>
        <v>1194166</v>
      </c>
      <c r="G19">
        <f t="shared" si="7"/>
        <v>585320266</v>
      </c>
      <c r="H19">
        <f t="shared" si="8"/>
        <v>2.0401924713127906E-3</v>
      </c>
    </row>
    <row r="20" spans="1:10" x14ac:dyDescent="0.3">
      <c r="A20" s="7">
        <v>563270065</v>
      </c>
      <c r="B20" s="7">
        <v>2646749</v>
      </c>
      <c r="C20" s="7">
        <v>3017982</v>
      </c>
      <c r="D20" s="7">
        <v>1023604</v>
      </c>
      <c r="F20">
        <f t="shared" si="6"/>
        <v>3017982</v>
      </c>
      <c r="G20">
        <f t="shared" si="7"/>
        <v>566940418</v>
      </c>
      <c r="H20">
        <f t="shared" si="8"/>
        <v>5.3232789622700708E-3</v>
      </c>
    </row>
    <row r="21" spans="1:10" x14ac:dyDescent="0.3">
      <c r="A21" s="7">
        <v>651134872</v>
      </c>
      <c r="B21" s="7">
        <v>2522949</v>
      </c>
      <c r="C21" s="7">
        <v>1574929</v>
      </c>
      <c r="D21" s="7">
        <v>1724690</v>
      </c>
      <c r="F21">
        <f t="shared" si="6"/>
        <v>1574929</v>
      </c>
      <c r="G21">
        <f t="shared" si="7"/>
        <v>655382511</v>
      </c>
      <c r="H21">
        <f t="shared" si="8"/>
        <v>2.4030683968007198E-3</v>
      </c>
    </row>
    <row r="22" spans="1:10" x14ac:dyDescent="0.3">
      <c r="A22" s="7"/>
      <c r="B22" s="7"/>
      <c r="C22" s="7"/>
      <c r="D22" s="7"/>
    </row>
    <row r="23" spans="1:10" x14ac:dyDescent="0.3">
      <c r="A23" s="7" t="s">
        <v>5</v>
      </c>
      <c r="B23" s="7" t="s">
        <v>0</v>
      </c>
      <c r="C23" s="7" t="s">
        <v>1</v>
      </c>
      <c r="D23" s="7" t="s">
        <v>2</v>
      </c>
      <c r="F23" t="s">
        <v>1</v>
      </c>
      <c r="G23" t="s">
        <v>3</v>
      </c>
      <c r="H23" t="s">
        <v>4</v>
      </c>
    </row>
    <row r="24" spans="1:10" x14ac:dyDescent="0.3">
      <c r="A24" s="7">
        <v>608810344</v>
      </c>
      <c r="B24" s="7">
        <v>2408231</v>
      </c>
      <c r="C24" s="7">
        <v>1491983</v>
      </c>
      <c r="D24" s="7">
        <v>1648482</v>
      </c>
      <c r="F24">
        <f>C24</f>
        <v>1491983</v>
      </c>
      <c r="G24">
        <f>SUM(A24:B24,D24)</f>
        <v>612867057</v>
      </c>
      <c r="H24">
        <f>F24/G24</f>
        <v>2.4344317139565227E-3</v>
      </c>
      <c r="J24">
        <f>_xlfn.STDEV.S(H24:H28)</f>
        <v>1.4638668006954727E-3</v>
      </c>
    </row>
    <row r="25" spans="1:10" x14ac:dyDescent="0.3">
      <c r="A25" s="7">
        <v>555780748</v>
      </c>
      <c r="B25" s="7">
        <v>1808230</v>
      </c>
      <c r="C25" s="7">
        <v>1942830</v>
      </c>
      <c r="D25" s="7">
        <v>1317088</v>
      </c>
      <c r="F25" s="1">
        <f t="shared" ref="F25:F28" si="9">C25</f>
        <v>1942830</v>
      </c>
      <c r="G25" s="1">
        <f t="shared" ref="G25:G28" si="10">SUM(A25:B25,D25)</f>
        <v>558906066</v>
      </c>
      <c r="H25" s="1">
        <f t="shared" ref="H25:H28" si="11">F25/G25</f>
        <v>3.4761297437770162E-3</v>
      </c>
    </row>
    <row r="26" spans="1:10" x14ac:dyDescent="0.3">
      <c r="A26" s="7">
        <v>563726916</v>
      </c>
      <c r="B26" s="7">
        <v>2454637</v>
      </c>
      <c r="C26" s="7">
        <v>658112</v>
      </c>
      <c r="D26" s="7">
        <v>1316495</v>
      </c>
      <c r="F26">
        <f t="shared" si="9"/>
        <v>658112</v>
      </c>
      <c r="G26">
        <f t="shared" si="10"/>
        <v>567498048</v>
      </c>
      <c r="H26">
        <f t="shared" si="11"/>
        <v>1.1596727113323921E-3</v>
      </c>
    </row>
    <row r="27" spans="1:10" x14ac:dyDescent="0.3">
      <c r="A27" s="7">
        <v>607733925</v>
      </c>
      <c r="B27" s="7">
        <v>1222544</v>
      </c>
      <c r="C27" s="7">
        <v>1267591</v>
      </c>
      <c r="D27" s="7">
        <v>4134980</v>
      </c>
      <c r="F27">
        <f t="shared" si="9"/>
        <v>1267591</v>
      </c>
      <c r="G27">
        <f t="shared" si="10"/>
        <v>613091449</v>
      </c>
      <c r="H27">
        <f t="shared" si="11"/>
        <v>2.0675398459194627E-3</v>
      </c>
    </row>
    <row r="28" spans="1:10" x14ac:dyDescent="0.3">
      <c r="A28" s="7">
        <v>607761500</v>
      </c>
      <c r="B28" s="7">
        <v>2490976</v>
      </c>
      <c r="C28" s="7">
        <v>3050641</v>
      </c>
      <c r="D28" s="7">
        <v>2210995</v>
      </c>
      <c r="F28">
        <f t="shared" si="9"/>
        <v>3050641</v>
      </c>
      <c r="G28">
        <f t="shared" si="10"/>
        <v>612463471</v>
      </c>
      <c r="H28">
        <f t="shared" si="11"/>
        <v>4.980935426269692E-3</v>
      </c>
    </row>
    <row r="29" spans="1:10" x14ac:dyDescent="0.3">
      <c r="A29" s="7"/>
      <c r="B29" s="7"/>
      <c r="C29" s="7"/>
      <c r="D29" s="7"/>
    </row>
    <row r="30" spans="1:10" x14ac:dyDescent="0.3">
      <c r="A30" s="7" t="s">
        <v>5</v>
      </c>
      <c r="B30" s="7" t="s">
        <v>0</v>
      </c>
      <c r="C30" s="7" t="s">
        <v>1</v>
      </c>
      <c r="D30" s="7" t="s">
        <v>2</v>
      </c>
      <c r="F30" t="s">
        <v>1</v>
      </c>
      <c r="G30" t="s">
        <v>3</v>
      </c>
      <c r="H30" t="s">
        <v>4</v>
      </c>
    </row>
    <row r="31" spans="1:10" x14ac:dyDescent="0.3">
      <c r="A31" s="7">
        <v>580740591</v>
      </c>
      <c r="B31" s="7">
        <v>3575588</v>
      </c>
      <c r="C31" s="7">
        <v>2886300</v>
      </c>
      <c r="D31" s="7">
        <v>1114193</v>
      </c>
      <c r="F31">
        <f>C31</f>
        <v>2886300</v>
      </c>
      <c r="G31">
        <f>SUM(A31:B31,D31)</f>
        <v>585430372</v>
      </c>
      <c r="H31">
        <f>F31/G31</f>
        <v>4.930219097003051E-3</v>
      </c>
      <c r="J31">
        <f>_xlfn.STDEV.S(H31:H35)</f>
        <v>1.3964865935584773E-3</v>
      </c>
    </row>
    <row r="32" spans="1:10" x14ac:dyDescent="0.3">
      <c r="A32" s="7">
        <v>555780748</v>
      </c>
      <c r="B32" s="7">
        <v>1808230</v>
      </c>
      <c r="C32" s="7">
        <v>1942830</v>
      </c>
      <c r="D32" s="7">
        <v>1317088</v>
      </c>
      <c r="F32" s="1">
        <f t="shared" ref="F32:F35" si="12">C32</f>
        <v>1942830</v>
      </c>
      <c r="G32" s="1">
        <f t="shared" ref="G32:G35" si="13">SUM(A32:B32,D32)</f>
        <v>558906066</v>
      </c>
      <c r="H32" s="1">
        <f t="shared" ref="H32:H35" si="14">F32/G32</f>
        <v>3.4761297437770162E-3</v>
      </c>
    </row>
    <row r="33" spans="1:10" x14ac:dyDescent="0.3">
      <c r="A33" s="7">
        <v>636266966</v>
      </c>
      <c r="B33" s="7">
        <v>2026485</v>
      </c>
      <c r="C33" s="7">
        <v>1588717</v>
      </c>
      <c r="D33" s="7">
        <v>1674312</v>
      </c>
      <c r="F33">
        <f t="shared" si="12"/>
        <v>1588717</v>
      </c>
      <c r="G33">
        <f t="shared" si="13"/>
        <v>639967763</v>
      </c>
      <c r="H33">
        <f t="shared" si="14"/>
        <v>2.4824953565668901E-3</v>
      </c>
    </row>
    <row r="34" spans="1:10" x14ac:dyDescent="0.3">
      <c r="A34" s="7">
        <v>592218126</v>
      </c>
      <c r="B34" s="7">
        <v>1176015</v>
      </c>
      <c r="C34" s="7">
        <v>1208643</v>
      </c>
      <c r="D34" s="7">
        <v>4355296</v>
      </c>
      <c r="F34">
        <f t="shared" si="12"/>
        <v>1208643</v>
      </c>
      <c r="G34">
        <f t="shared" si="13"/>
        <v>597749437</v>
      </c>
      <c r="H34">
        <f t="shared" si="14"/>
        <v>2.0219893573902269E-3</v>
      </c>
    </row>
    <row r="35" spans="1:10" x14ac:dyDescent="0.3">
      <c r="A35" s="7">
        <v>578807002</v>
      </c>
      <c r="B35" s="7">
        <v>1798300</v>
      </c>
      <c r="C35" s="7">
        <v>784667</v>
      </c>
      <c r="D35" s="7">
        <v>2167151</v>
      </c>
      <c r="F35">
        <f t="shared" si="12"/>
        <v>784667</v>
      </c>
      <c r="G35">
        <f t="shared" si="13"/>
        <v>582772453</v>
      </c>
      <c r="H35">
        <f t="shared" si="14"/>
        <v>1.3464380410581967E-3</v>
      </c>
    </row>
    <row r="36" spans="1:10" x14ac:dyDescent="0.3">
      <c r="A36" s="7"/>
      <c r="B36" s="7"/>
      <c r="C36" s="7"/>
      <c r="D36" s="7"/>
    </row>
    <row r="37" spans="1:10" x14ac:dyDescent="0.3">
      <c r="A37" s="7" t="s">
        <v>5</v>
      </c>
      <c r="B37" s="7" t="s">
        <v>0</v>
      </c>
      <c r="C37" s="7" t="s">
        <v>1</v>
      </c>
      <c r="D37" s="7" t="s">
        <v>2</v>
      </c>
      <c r="F37" t="s">
        <v>1</v>
      </c>
      <c r="G37" t="s">
        <v>3</v>
      </c>
      <c r="H37" t="s">
        <v>4</v>
      </c>
    </row>
    <row r="38" spans="1:10" x14ac:dyDescent="0.3">
      <c r="A38" s="7">
        <v>576879177</v>
      </c>
      <c r="B38" s="7">
        <v>1927383</v>
      </c>
      <c r="C38" s="7">
        <v>1752984</v>
      </c>
      <c r="D38" s="7">
        <v>2997576</v>
      </c>
      <c r="F38">
        <f>C38</f>
        <v>1752984</v>
      </c>
      <c r="G38">
        <f>SUM(A38:B38,D38)</f>
        <v>581804136</v>
      </c>
      <c r="H38">
        <f>F38/G38</f>
        <v>3.0130139879239359E-3</v>
      </c>
      <c r="J38">
        <f>_xlfn.STDEV.S(H38:H42)</f>
        <v>1.1533657575196544E-3</v>
      </c>
    </row>
    <row r="39" spans="1:10" x14ac:dyDescent="0.3">
      <c r="A39" s="7">
        <v>555780748</v>
      </c>
      <c r="B39" s="7">
        <v>1808230</v>
      </c>
      <c r="C39" s="7">
        <v>1942830</v>
      </c>
      <c r="D39" s="7">
        <v>1317088</v>
      </c>
      <c r="F39" s="1">
        <f t="shared" ref="F39:F42" si="15">C39</f>
        <v>1942830</v>
      </c>
      <c r="G39" s="1">
        <f t="shared" ref="G39:G42" si="16">SUM(A39:B39,D39)</f>
        <v>558906066</v>
      </c>
      <c r="H39" s="1">
        <f t="shared" ref="H39:H42" si="17">F39/G39</f>
        <v>3.4761297437770162E-3</v>
      </c>
    </row>
    <row r="40" spans="1:10" x14ac:dyDescent="0.3">
      <c r="A40" s="7">
        <v>552974804</v>
      </c>
      <c r="B40" s="7">
        <v>1392830</v>
      </c>
      <c r="C40" s="7">
        <v>731296</v>
      </c>
      <c r="D40" s="7">
        <v>2415822</v>
      </c>
      <c r="F40">
        <f t="shared" si="15"/>
        <v>731296</v>
      </c>
      <c r="G40">
        <f t="shared" si="16"/>
        <v>556783456</v>
      </c>
      <c r="H40">
        <f t="shared" si="17"/>
        <v>1.3134298300702383E-3</v>
      </c>
    </row>
    <row r="41" spans="1:10" x14ac:dyDescent="0.3">
      <c r="A41" s="7">
        <v>666260268</v>
      </c>
      <c r="B41" s="7">
        <v>2806191</v>
      </c>
      <c r="C41" s="7">
        <v>2804073</v>
      </c>
      <c r="D41" s="7">
        <v>487868</v>
      </c>
      <c r="F41">
        <f t="shared" si="15"/>
        <v>2804073</v>
      </c>
      <c r="G41">
        <f t="shared" si="16"/>
        <v>669554327</v>
      </c>
      <c r="H41">
        <f t="shared" si="17"/>
        <v>4.1879693505438281E-3</v>
      </c>
    </row>
    <row r="42" spans="1:10" x14ac:dyDescent="0.3">
      <c r="A42" s="7">
        <v>591918436</v>
      </c>
      <c r="B42" s="7">
        <v>2449984</v>
      </c>
      <c r="C42" s="7">
        <v>1179974</v>
      </c>
      <c r="D42" s="7">
        <v>3409686</v>
      </c>
      <c r="F42">
        <f t="shared" si="15"/>
        <v>1179974</v>
      </c>
      <c r="G42">
        <f t="shared" si="16"/>
        <v>597778106</v>
      </c>
      <c r="H42">
        <f t="shared" si="17"/>
        <v>1.9739331169147905E-3</v>
      </c>
    </row>
    <row r="43" spans="1:10" x14ac:dyDescent="0.3">
      <c r="A43" s="7"/>
      <c r="B43" s="7"/>
      <c r="C43" s="7"/>
      <c r="D43" s="7"/>
    </row>
    <row r="44" spans="1:10" x14ac:dyDescent="0.3">
      <c r="A44" s="7" t="s">
        <v>5</v>
      </c>
      <c r="B44" s="7" t="s">
        <v>0</v>
      </c>
      <c r="C44" s="7" t="s">
        <v>1</v>
      </c>
      <c r="D44" s="7" t="s">
        <v>2</v>
      </c>
      <c r="F44" t="s">
        <v>1</v>
      </c>
      <c r="G44" t="s">
        <v>3</v>
      </c>
      <c r="H44" t="s">
        <v>4</v>
      </c>
    </row>
    <row r="45" spans="1:10" x14ac:dyDescent="0.3">
      <c r="A45" s="7">
        <v>621810239</v>
      </c>
      <c r="B45" s="7">
        <v>1595399</v>
      </c>
      <c r="C45" s="7">
        <v>1786269</v>
      </c>
      <c r="D45" s="7">
        <v>2765853</v>
      </c>
      <c r="F45">
        <f>C45</f>
        <v>1786269</v>
      </c>
      <c r="G45">
        <f>SUM(A45:B45,D45)</f>
        <v>626171491</v>
      </c>
      <c r="H45">
        <f>F45/G45</f>
        <v>2.8526833713673496E-3</v>
      </c>
      <c r="J45">
        <f>_xlfn.STDEV.S(H45:H49)</f>
        <v>1.4949861715491367E-3</v>
      </c>
    </row>
    <row r="46" spans="1:10" x14ac:dyDescent="0.3">
      <c r="A46" s="7">
        <v>555780748</v>
      </c>
      <c r="B46" s="7">
        <v>1808230</v>
      </c>
      <c r="C46" s="7">
        <v>1942830</v>
      </c>
      <c r="D46" s="7">
        <v>1317088</v>
      </c>
      <c r="F46" s="1">
        <f t="shared" ref="F46:F49" si="18">C46</f>
        <v>1942830</v>
      </c>
      <c r="G46" s="1">
        <f t="shared" ref="G46:G49" si="19">SUM(A46:B46,D46)</f>
        <v>558906066</v>
      </c>
      <c r="H46" s="1">
        <f t="shared" ref="H46:H49" si="20">F46/G46</f>
        <v>3.4761297437770162E-3</v>
      </c>
    </row>
    <row r="47" spans="1:10" x14ac:dyDescent="0.3">
      <c r="A47" s="7">
        <v>591290517</v>
      </c>
      <c r="B47" s="7">
        <v>1493632</v>
      </c>
      <c r="C47" s="7">
        <v>1209461</v>
      </c>
      <c r="D47" s="7">
        <v>4964470</v>
      </c>
      <c r="F47">
        <f t="shared" si="18"/>
        <v>1209461</v>
      </c>
      <c r="G47">
        <f t="shared" si="19"/>
        <v>597748619</v>
      </c>
      <c r="H47">
        <f t="shared" si="20"/>
        <v>2.0233605926574293E-3</v>
      </c>
    </row>
    <row r="48" spans="1:10" x14ac:dyDescent="0.3">
      <c r="A48" s="7">
        <v>579273719</v>
      </c>
      <c r="B48" s="7">
        <v>3572751</v>
      </c>
      <c r="C48" s="7">
        <v>2884536</v>
      </c>
      <c r="D48" s="7">
        <v>783426</v>
      </c>
      <c r="F48">
        <f t="shared" si="18"/>
        <v>2884536</v>
      </c>
      <c r="G48">
        <f t="shared" si="19"/>
        <v>583629896</v>
      </c>
      <c r="H48">
        <f t="shared" si="20"/>
        <v>4.9424061717359318E-3</v>
      </c>
    </row>
    <row r="49" spans="1:10" x14ac:dyDescent="0.3">
      <c r="A49" s="7">
        <v>595658210</v>
      </c>
      <c r="B49" s="7">
        <v>1914606</v>
      </c>
      <c r="C49" s="7">
        <v>588061</v>
      </c>
      <c r="D49" s="7">
        <v>797203</v>
      </c>
      <c r="F49">
        <f t="shared" si="18"/>
        <v>588061</v>
      </c>
      <c r="G49">
        <f t="shared" si="19"/>
        <v>598370019</v>
      </c>
      <c r="H49">
        <f t="shared" si="20"/>
        <v>9.8277149811544962E-4</v>
      </c>
    </row>
    <row r="50" spans="1:10" x14ac:dyDescent="0.3">
      <c r="A50" s="7"/>
      <c r="B50" s="7"/>
      <c r="C50" s="7"/>
      <c r="D50" s="7"/>
    </row>
    <row r="51" spans="1:10" x14ac:dyDescent="0.3">
      <c r="A51" s="7" t="s">
        <v>5</v>
      </c>
      <c r="B51" s="7" t="s">
        <v>0</v>
      </c>
      <c r="C51" s="7" t="s">
        <v>1</v>
      </c>
      <c r="D51" s="7" t="s">
        <v>2</v>
      </c>
      <c r="F51" t="s">
        <v>1</v>
      </c>
      <c r="G51" t="s">
        <v>3</v>
      </c>
      <c r="H51" t="s">
        <v>4</v>
      </c>
    </row>
    <row r="52" spans="1:10" x14ac:dyDescent="0.3">
      <c r="A52" s="7">
        <v>608190426</v>
      </c>
      <c r="B52" s="7">
        <v>2328264</v>
      </c>
      <c r="C52" s="7">
        <v>755546</v>
      </c>
      <c r="D52" s="7">
        <v>1282564</v>
      </c>
      <c r="F52">
        <f>C52</f>
        <v>755546</v>
      </c>
      <c r="G52">
        <f>SUM(A52:B52,D52)</f>
        <v>611801254</v>
      </c>
      <c r="H52">
        <f>F52/G52</f>
        <v>1.2349533366598821E-3</v>
      </c>
      <c r="J52">
        <f>_xlfn.STDEV.S(H52:H56)</f>
        <v>2.0046825442325E-3</v>
      </c>
    </row>
    <row r="53" spans="1:10" x14ac:dyDescent="0.3">
      <c r="A53" s="7">
        <v>555780748</v>
      </c>
      <c r="B53" s="7">
        <v>1808230</v>
      </c>
      <c r="C53" s="7">
        <v>1942830</v>
      </c>
      <c r="D53" s="7">
        <v>1317088</v>
      </c>
      <c r="F53" s="1">
        <f t="shared" ref="F53:F56" si="21">C53</f>
        <v>1942830</v>
      </c>
      <c r="G53" s="1">
        <f t="shared" ref="G53:G56" si="22">SUM(A53:B53,D53)</f>
        <v>558906066</v>
      </c>
      <c r="H53" s="1">
        <f t="shared" ref="H53:H56" si="23">F53/G53</f>
        <v>3.4761297437770162E-3</v>
      </c>
    </row>
    <row r="54" spans="1:10" x14ac:dyDescent="0.3">
      <c r="A54" s="7">
        <v>606087479</v>
      </c>
      <c r="B54" s="7">
        <v>3361548</v>
      </c>
      <c r="C54" s="7">
        <v>3692025</v>
      </c>
      <c r="D54" s="7">
        <v>1217988</v>
      </c>
      <c r="F54">
        <f t="shared" si="21"/>
        <v>3692025</v>
      </c>
      <c r="G54">
        <f t="shared" si="22"/>
        <v>610667015</v>
      </c>
      <c r="H54">
        <f t="shared" si="23"/>
        <v>6.045889018584048E-3</v>
      </c>
    </row>
    <row r="55" spans="1:10" x14ac:dyDescent="0.3">
      <c r="A55" s="7">
        <v>566263049</v>
      </c>
      <c r="B55" s="7">
        <v>701190</v>
      </c>
      <c r="C55" s="7">
        <v>787032</v>
      </c>
      <c r="D55" s="7">
        <v>3362201</v>
      </c>
      <c r="F55">
        <f t="shared" si="21"/>
        <v>787032</v>
      </c>
      <c r="G55">
        <f t="shared" si="22"/>
        <v>570326440</v>
      </c>
      <c r="H55">
        <f t="shared" si="23"/>
        <v>1.3799675848799855E-3</v>
      </c>
    </row>
    <row r="56" spans="1:10" x14ac:dyDescent="0.3">
      <c r="A56" s="7">
        <v>607491731</v>
      </c>
      <c r="B56" s="7">
        <v>2185386</v>
      </c>
      <c r="C56" s="7">
        <v>1233724</v>
      </c>
      <c r="D56" s="7">
        <v>3448199</v>
      </c>
      <c r="F56">
        <f t="shared" si="21"/>
        <v>1233724</v>
      </c>
      <c r="G56">
        <f t="shared" si="22"/>
        <v>613125316</v>
      </c>
      <c r="H56">
        <f t="shared" si="23"/>
        <v>2.012188973126662E-3</v>
      </c>
    </row>
    <row r="57" spans="1:10" x14ac:dyDescent="0.3">
      <c r="A57" s="7"/>
      <c r="B57" s="7"/>
      <c r="C57" s="7"/>
      <c r="D57" s="7"/>
    </row>
    <row r="58" spans="1:10" x14ac:dyDescent="0.3">
      <c r="A58" s="7" t="s">
        <v>5</v>
      </c>
      <c r="B58" s="7" t="s">
        <v>0</v>
      </c>
      <c r="C58" s="7" t="s">
        <v>1</v>
      </c>
      <c r="D58" s="7" t="s">
        <v>2</v>
      </c>
      <c r="F58" t="s">
        <v>1</v>
      </c>
      <c r="G58" t="s">
        <v>3</v>
      </c>
      <c r="H58" t="s">
        <v>4</v>
      </c>
    </row>
    <row r="59" spans="1:10" x14ac:dyDescent="0.3">
      <c r="A59" s="7">
        <v>607358121</v>
      </c>
      <c r="B59" s="7">
        <v>2274460</v>
      </c>
      <c r="C59" s="7">
        <v>1125975</v>
      </c>
      <c r="D59" s="7">
        <v>3600484</v>
      </c>
      <c r="F59">
        <f>C59</f>
        <v>1125975</v>
      </c>
      <c r="G59">
        <f>SUM(A59:B59,D59)</f>
        <v>613233065</v>
      </c>
      <c r="H59">
        <f>F59/G59</f>
        <v>1.836128976509119E-3</v>
      </c>
      <c r="J59">
        <f>_xlfn.STDEV.S(H59:H63)</f>
        <v>2.1198148436980982E-3</v>
      </c>
    </row>
    <row r="60" spans="1:10" x14ac:dyDescent="0.3">
      <c r="A60" s="7">
        <v>555780748</v>
      </c>
      <c r="B60" s="7">
        <v>1808230</v>
      </c>
      <c r="C60" s="7">
        <v>1942830</v>
      </c>
      <c r="D60" s="7">
        <v>1317088</v>
      </c>
      <c r="F60" s="1">
        <f t="shared" ref="F60:F63" si="24">C60</f>
        <v>1942830</v>
      </c>
      <c r="G60" s="1">
        <f t="shared" ref="G60:G63" si="25">SUM(A60:B60,D60)</f>
        <v>558906066</v>
      </c>
      <c r="H60" s="1">
        <f t="shared" ref="H60:H63" si="26">F60/G60</f>
        <v>3.4761297437770162E-3</v>
      </c>
    </row>
    <row r="61" spans="1:10" x14ac:dyDescent="0.3">
      <c r="A61" s="7">
        <v>550115100</v>
      </c>
      <c r="B61" s="7">
        <v>2127257</v>
      </c>
      <c r="C61" s="7">
        <v>585925</v>
      </c>
      <c r="D61" s="7">
        <v>1729158</v>
      </c>
      <c r="F61">
        <f t="shared" si="24"/>
        <v>585925</v>
      </c>
      <c r="G61">
        <f t="shared" si="25"/>
        <v>553971515</v>
      </c>
      <c r="H61">
        <f t="shared" si="26"/>
        <v>1.0576807365266787E-3</v>
      </c>
    </row>
    <row r="62" spans="1:10" x14ac:dyDescent="0.3">
      <c r="A62" s="7">
        <v>647168115</v>
      </c>
      <c r="B62" s="7">
        <v>2803664</v>
      </c>
      <c r="C62" s="7">
        <v>4014451</v>
      </c>
      <c r="D62" s="7">
        <v>2971210</v>
      </c>
      <c r="F62">
        <f t="shared" si="24"/>
        <v>4014451</v>
      </c>
      <c r="G62">
        <f t="shared" si="25"/>
        <v>652942989</v>
      </c>
      <c r="H62">
        <f t="shared" si="26"/>
        <v>6.1482412211029958E-3</v>
      </c>
    </row>
    <row r="63" spans="1:10" x14ac:dyDescent="0.3">
      <c r="A63" s="7">
        <v>583391349</v>
      </c>
      <c r="B63" s="7">
        <v>1371007</v>
      </c>
      <c r="C63" s="7">
        <v>741976</v>
      </c>
      <c r="D63" s="7">
        <v>1010100</v>
      </c>
      <c r="F63">
        <f t="shared" si="24"/>
        <v>741976</v>
      </c>
      <c r="G63">
        <f t="shared" si="25"/>
        <v>585772456</v>
      </c>
      <c r="H63">
        <f t="shared" si="26"/>
        <v>1.2666624939428699E-3</v>
      </c>
    </row>
    <row r="64" spans="1:10" x14ac:dyDescent="0.3">
      <c r="A64" s="7"/>
      <c r="B64" s="7"/>
      <c r="C64" s="7"/>
      <c r="D64" s="7"/>
    </row>
    <row r="65" spans="1:10" x14ac:dyDescent="0.3">
      <c r="A65" s="7" t="s">
        <v>5</v>
      </c>
      <c r="B65" s="7" t="s">
        <v>0</v>
      </c>
      <c r="C65" s="7" t="s">
        <v>1</v>
      </c>
      <c r="D65" s="7" t="s">
        <v>2</v>
      </c>
      <c r="F65" t="s">
        <v>1</v>
      </c>
      <c r="G65" t="s">
        <v>3</v>
      </c>
      <c r="H65" t="s">
        <v>4</v>
      </c>
    </row>
    <row r="66" spans="1:10" x14ac:dyDescent="0.3">
      <c r="A66" s="7">
        <v>592474564</v>
      </c>
      <c r="B66" s="7">
        <v>1698315</v>
      </c>
      <c r="C66" s="7">
        <v>1772725</v>
      </c>
      <c r="D66" s="7">
        <v>3012476</v>
      </c>
      <c r="F66">
        <f>C66</f>
        <v>1772725</v>
      </c>
      <c r="G66">
        <f>SUM(A66:B66,D66)</f>
        <v>597185355</v>
      </c>
      <c r="H66">
        <f>F66/G66</f>
        <v>2.9684669678478634E-3</v>
      </c>
      <c r="J66">
        <f>_xlfn.STDEV.S(H66:H70)</f>
        <v>2.0758023106392407E-3</v>
      </c>
    </row>
    <row r="67" spans="1:10" x14ac:dyDescent="0.3">
      <c r="A67" s="7">
        <v>555780748</v>
      </c>
      <c r="B67" s="7">
        <v>1808230</v>
      </c>
      <c r="C67" s="7">
        <v>1942830</v>
      </c>
      <c r="D67" s="7">
        <v>1317088</v>
      </c>
      <c r="F67" s="1">
        <f t="shared" ref="F67:F70" si="27">C67</f>
        <v>1942830</v>
      </c>
      <c r="G67" s="1">
        <f t="shared" ref="G67:G70" si="28">SUM(A67:B67,D67)</f>
        <v>558906066</v>
      </c>
      <c r="H67" s="1">
        <f t="shared" ref="H67:H70" si="29">F67/G67</f>
        <v>3.4761297437770162E-3</v>
      </c>
    </row>
    <row r="68" spans="1:10" x14ac:dyDescent="0.3">
      <c r="A68" s="7">
        <v>583105704</v>
      </c>
      <c r="B68" s="7">
        <v>1063774</v>
      </c>
      <c r="C68" s="7">
        <v>748299</v>
      </c>
      <c r="D68" s="7">
        <v>1596655</v>
      </c>
      <c r="F68">
        <f t="shared" si="27"/>
        <v>748299</v>
      </c>
      <c r="G68">
        <f t="shared" si="28"/>
        <v>585766133</v>
      </c>
      <c r="H68">
        <f t="shared" si="29"/>
        <v>1.2774705771526739E-3</v>
      </c>
    </row>
    <row r="69" spans="1:10" x14ac:dyDescent="0.3">
      <c r="A69" s="7">
        <v>637963725</v>
      </c>
      <c r="B69" s="7">
        <v>4341655</v>
      </c>
      <c r="C69" s="7">
        <v>470753</v>
      </c>
      <c r="D69" s="7">
        <v>582587</v>
      </c>
      <c r="F69">
        <f t="shared" si="27"/>
        <v>470753</v>
      </c>
      <c r="G69">
        <f t="shared" si="28"/>
        <v>642887967</v>
      </c>
      <c r="H69">
        <f t="shared" si="29"/>
        <v>7.3224733416110124E-4</v>
      </c>
    </row>
    <row r="70" spans="1:10" x14ac:dyDescent="0.3">
      <c r="A70" s="7">
        <v>574488692</v>
      </c>
      <c r="B70" s="7">
        <v>1472644</v>
      </c>
      <c r="C70" s="7">
        <v>3476550</v>
      </c>
      <c r="D70" s="7">
        <v>4119234</v>
      </c>
      <c r="F70">
        <f t="shared" si="27"/>
        <v>3476550</v>
      </c>
      <c r="G70">
        <f t="shared" si="28"/>
        <v>580080570</v>
      </c>
      <c r="H70">
        <f t="shared" si="29"/>
        <v>5.9932191833282746E-3</v>
      </c>
    </row>
    <row r="71" spans="1:10" x14ac:dyDescent="0.3">
      <c r="A71" s="7"/>
      <c r="B71" s="7"/>
      <c r="C71" s="7"/>
      <c r="D71" s="7"/>
    </row>
    <row r="72" spans="1:10" x14ac:dyDescent="0.3">
      <c r="A72" s="7" t="s">
        <v>5</v>
      </c>
      <c r="B72" s="7" t="s">
        <v>0</v>
      </c>
      <c r="C72" s="7" t="s">
        <v>1</v>
      </c>
      <c r="D72" s="7" t="s">
        <v>2</v>
      </c>
      <c r="F72" t="s">
        <v>1</v>
      </c>
      <c r="G72" t="s">
        <v>3</v>
      </c>
      <c r="H72" t="s">
        <v>4</v>
      </c>
    </row>
    <row r="73" spans="1:10" x14ac:dyDescent="0.3">
      <c r="A73" s="7">
        <v>622503849</v>
      </c>
      <c r="B73" s="7">
        <v>1251458</v>
      </c>
      <c r="C73" s="7">
        <v>773010</v>
      </c>
      <c r="D73" s="7">
        <v>1627203</v>
      </c>
      <c r="F73">
        <f>C73</f>
        <v>773010</v>
      </c>
      <c r="G73">
        <f>SUM(A73:B73,D73)</f>
        <v>625382510</v>
      </c>
      <c r="H73">
        <f>F73/G73</f>
        <v>1.2360595118018252E-3</v>
      </c>
      <c r="J73">
        <f>_xlfn.STDEV.S(H73:H77)</f>
        <v>2.4188518049742362E-3</v>
      </c>
    </row>
    <row r="74" spans="1:10" x14ac:dyDescent="0.3">
      <c r="A74" s="7">
        <v>555780748</v>
      </c>
      <c r="B74" s="7">
        <v>1808230</v>
      </c>
      <c r="C74" s="7">
        <v>1942830</v>
      </c>
      <c r="D74" s="7">
        <v>1317088</v>
      </c>
      <c r="F74" s="1">
        <f t="shared" ref="F74:F77" si="30">C74</f>
        <v>1942830</v>
      </c>
      <c r="G74" s="1">
        <f t="shared" ref="G74:G77" si="31">SUM(A74:B74,D74)</f>
        <v>558906066</v>
      </c>
      <c r="H74" s="1">
        <f t="shared" ref="H74:H77" si="32">F74/G74</f>
        <v>3.4761297437770162E-3</v>
      </c>
    </row>
    <row r="75" spans="1:10" x14ac:dyDescent="0.3">
      <c r="A75" s="7">
        <v>610338332</v>
      </c>
      <c r="B75" s="7">
        <v>3260910</v>
      </c>
      <c r="C75" s="7">
        <v>502514</v>
      </c>
      <c r="D75" s="7">
        <v>257284</v>
      </c>
      <c r="F75">
        <f t="shared" si="30"/>
        <v>502514</v>
      </c>
      <c r="G75">
        <f t="shared" si="31"/>
        <v>613856526</v>
      </c>
      <c r="H75">
        <f t="shared" si="32"/>
        <v>8.1861799739178797E-4</v>
      </c>
    </row>
    <row r="76" spans="1:10" x14ac:dyDescent="0.3">
      <c r="A76" s="7">
        <v>566308283</v>
      </c>
      <c r="B76" s="7">
        <v>1465342</v>
      </c>
      <c r="C76" s="7">
        <v>1149359</v>
      </c>
      <c r="D76" s="7">
        <v>3992728</v>
      </c>
      <c r="F76">
        <f t="shared" si="30"/>
        <v>1149359</v>
      </c>
      <c r="G76">
        <f t="shared" si="31"/>
        <v>571766353</v>
      </c>
      <c r="H76">
        <f t="shared" si="32"/>
        <v>2.0101899910154384E-3</v>
      </c>
    </row>
    <row r="77" spans="1:10" x14ac:dyDescent="0.3">
      <c r="A77" s="7">
        <v>588882221</v>
      </c>
      <c r="B77" s="7">
        <v>2598678</v>
      </c>
      <c r="C77" s="7">
        <v>4043444</v>
      </c>
      <c r="D77" s="7">
        <v>3433737</v>
      </c>
      <c r="F77">
        <f t="shared" si="30"/>
        <v>4043444</v>
      </c>
      <c r="G77">
        <f t="shared" si="31"/>
        <v>594914636</v>
      </c>
      <c r="H77">
        <f t="shared" si="32"/>
        <v>6.7966793138368843E-3</v>
      </c>
    </row>
    <row r="78" spans="1:10" x14ac:dyDescent="0.3">
      <c r="A78" s="7"/>
      <c r="B78" s="7"/>
      <c r="C78" s="7"/>
      <c r="D78" s="7"/>
    </row>
    <row r="79" spans="1:10" x14ac:dyDescent="0.3">
      <c r="A79" s="7" t="s">
        <v>5</v>
      </c>
      <c r="B79" s="7" t="s">
        <v>0</v>
      </c>
      <c r="C79" s="7" t="s">
        <v>1</v>
      </c>
      <c r="D79" s="7" t="s">
        <v>2</v>
      </c>
      <c r="F79" t="s">
        <v>1</v>
      </c>
      <c r="G79" t="s">
        <v>3</v>
      </c>
      <c r="H79" t="s">
        <v>4</v>
      </c>
    </row>
    <row r="80" spans="1:10" x14ac:dyDescent="0.3">
      <c r="A80" s="8">
        <v>568529099</v>
      </c>
      <c r="B80" s="8">
        <v>1833084</v>
      </c>
      <c r="C80" s="8">
        <v>1547644</v>
      </c>
      <c r="D80" s="8">
        <v>1005885</v>
      </c>
      <c r="F80">
        <f>C80</f>
        <v>1547644</v>
      </c>
      <c r="G80">
        <f>SUM(A80:B80,D80)</f>
        <v>571368068</v>
      </c>
      <c r="H80">
        <f>F80/G80</f>
        <v>2.7086637960313876E-3</v>
      </c>
      <c r="J80">
        <f>_xlfn.STDEV.S(H80:H84)</f>
        <v>1.7256066333656353E-3</v>
      </c>
    </row>
    <row r="81" spans="1:10" x14ac:dyDescent="0.3">
      <c r="A81" s="8">
        <v>555780748</v>
      </c>
      <c r="B81" s="8">
        <v>1808230</v>
      </c>
      <c r="C81" s="8">
        <v>1942830</v>
      </c>
      <c r="D81" s="8">
        <v>1317088</v>
      </c>
      <c r="F81" s="1">
        <f t="shared" ref="F81:F84" si="33">C81</f>
        <v>1942830</v>
      </c>
      <c r="G81" s="1">
        <f t="shared" ref="G81:G84" si="34">SUM(A81:B81,D81)</f>
        <v>558906066</v>
      </c>
      <c r="H81" s="1">
        <f t="shared" ref="H81:H84" si="35">F81/G81</f>
        <v>3.4761297437770162E-3</v>
      </c>
    </row>
    <row r="82" spans="1:10" x14ac:dyDescent="0.3">
      <c r="A82" s="8">
        <v>574184094</v>
      </c>
      <c r="B82" s="8">
        <v>2332951</v>
      </c>
      <c r="C82" s="8">
        <v>3161541</v>
      </c>
      <c r="D82" s="8">
        <v>3878534</v>
      </c>
      <c r="F82">
        <f t="shared" si="33"/>
        <v>3161541</v>
      </c>
      <c r="G82">
        <f t="shared" si="34"/>
        <v>580395579</v>
      </c>
      <c r="H82">
        <f t="shared" si="35"/>
        <v>5.4472175777893032E-3</v>
      </c>
    </row>
    <row r="83" spans="1:10" x14ac:dyDescent="0.3">
      <c r="A83" s="8">
        <v>595473379</v>
      </c>
      <c r="B83" s="8">
        <v>2372019</v>
      </c>
      <c r="C83" s="8">
        <v>545040</v>
      </c>
      <c r="D83" s="8">
        <v>567642</v>
      </c>
      <c r="F83">
        <f t="shared" si="33"/>
        <v>545040</v>
      </c>
      <c r="G83">
        <f t="shared" si="34"/>
        <v>598413040</v>
      </c>
      <c r="H83">
        <f t="shared" si="35"/>
        <v>9.1080902916153034E-4</v>
      </c>
    </row>
    <row r="84" spans="1:10" x14ac:dyDescent="0.3">
      <c r="A84" s="8">
        <v>649846113</v>
      </c>
      <c r="B84" s="8">
        <v>2038334</v>
      </c>
      <c r="C84" s="8">
        <v>1214102</v>
      </c>
      <c r="D84" s="8">
        <v>3858891</v>
      </c>
      <c r="F84">
        <f t="shared" si="33"/>
        <v>1214102</v>
      </c>
      <c r="G84">
        <f t="shared" si="34"/>
        <v>655743338</v>
      </c>
      <c r="H84">
        <f t="shared" si="35"/>
        <v>1.8514896448707803E-3</v>
      </c>
    </row>
    <row r="85" spans="1:10" x14ac:dyDescent="0.3">
      <c r="A85" s="7"/>
      <c r="B85" s="7"/>
      <c r="C85" s="7"/>
      <c r="D85" s="7"/>
    </row>
    <row r="86" spans="1:10" x14ac:dyDescent="0.3">
      <c r="A86" s="4" t="s">
        <v>5</v>
      </c>
      <c r="B86" s="4" t="s">
        <v>0</v>
      </c>
      <c r="C86" s="4" t="s">
        <v>1</v>
      </c>
      <c r="D86" s="4" t="s">
        <v>2</v>
      </c>
      <c r="F86" t="s">
        <v>1</v>
      </c>
      <c r="G86" t="s">
        <v>3</v>
      </c>
      <c r="H86" t="s">
        <v>4</v>
      </c>
    </row>
    <row r="87" spans="1:10" x14ac:dyDescent="0.3">
      <c r="A87" s="8">
        <v>563343418</v>
      </c>
      <c r="B87" s="8">
        <v>2488220</v>
      </c>
      <c r="C87" s="8">
        <v>3012734</v>
      </c>
      <c r="D87" s="8">
        <v>1114028</v>
      </c>
      <c r="F87">
        <f>C87</f>
        <v>3012734</v>
      </c>
      <c r="G87">
        <f>SUM(A87:B87,D87)</f>
        <v>566945666</v>
      </c>
      <c r="H87">
        <f>F87/G87</f>
        <v>5.3139730677472007E-3</v>
      </c>
      <c r="J87">
        <f>_xlfn.STDEV.S(H87:H91)</f>
        <v>1.6169108895553281E-3</v>
      </c>
    </row>
    <row r="88" spans="1:10" x14ac:dyDescent="0.3">
      <c r="A88" s="8">
        <v>555780748</v>
      </c>
      <c r="B88" s="8">
        <v>1808230</v>
      </c>
      <c r="C88" s="8">
        <v>1942830</v>
      </c>
      <c r="D88" s="8">
        <v>1317088</v>
      </c>
      <c r="F88" s="1">
        <f t="shared" ref="F88:F91" si="36">C88</f>
        <v>1942830</v>
      </c>
      <c r="G88" s="1">
        <f t="shared" ref="G88:G91" si="37">SUM(A88:B88,D88)</f>
        <v>558906066</v>
      </c>
      <c r="H88" s="1">
        <f t="shared" ref="H88:H91" si="38">F88/G88</f>
        <v>3.4761297437770162E-3</v>
      </c>
    </row>
    <row r="89" spans="1:10" x14ac:dyDescent="0.3">
      <c r="A89" s="8">
        <v>638887051</v>
      </c>
      <c r="B89" s="8">
        <v>599617</v>
      </c>
      <c r="C89" s="8">
        <v>1164378</v>
      </c>
      <c r="D89" s="8">
        <v>3862746</v>
      </c>
      <c r="F89">
        <f t="shared" si="36"/>
        <v>1164378</v>
      </c>
      <c r="G89">
        <f t="shared" si="37"/>
        <v>643349414</v>
      </c>
      <c r="H89">
        <f t="shared" si="38"/>
        <v>1.8098687504205918E-3</v>
      </c>
    </row>
    <row r="90" spans="1:10" x14ac:dyDescent="0.3">
      <c r="A90" s="8">
        <v>593040783</v>
      </c>
      <c r="B90" s="8">
        <v>2553967</v>
      </c>
      <c r="C90" s="8">
        <v>1603531</v>
      </c>
      <c r="D90" s="8">
        <v>1759799</v>
      </c>
      <c r="F90">
        <f t="shared" si="36"/>
        <v>1603531</v>
      </c>
      <c r="G90">
        <f t="shared" si="37"/>
        <v>597354549</v>
      </c>
      <c r="H90">
        <f t="shared" si="38"/>
        <v>2.6843873587041188E-3</v>
      </c>
    </row>
    <row r="91" spans="1:10" x14ac:dyDescent="0.3">
      <c r="A91" s="8">
        <v>592761433</v>
      </c>
      <c r="B91" s="8">
        <v>2934584</v>
      </c>
      <c r="C91" s="8">
        <v>687684</v>
      </c>
      <c r="D91" s="8">
        <v>2574379</v>
      </c>
      <c r="F91">
        <f t="shared" si="36"/>
        <v>687684</v>
      </c>
      <c r="G91">
        <f t="shared" si="37"/>
        <v>598270396</v>
      </c>
      <c r="H91">
        <f t="shared" si="38"/>
        <v>1.149453498949328E-3</v>
      </c>
    </row>
    <row r="92" spans="1:10" x14ac:dyDescent="0.3">
      <c r="A92" s="7"/>
      <c r="B92" s="7"/>
      <c r="C92" s="7"/>
      <c r="D92" s="7"/>
    </row>
    <row r="93" spans="1:10" x14ac:dyDescent="0.3">
      <c r="A93" s="4" t="s">
        <v>5</v>
      </c>
      <c r="B93" s="4" t="s">
        <v>0</v>
      </c>
      <c r="C93" s="4" t="s">
        <v>1</v>
      </c>
      <c r="D93" s="4" t="s">
        <v>2</v>
      </c>
      <c r="F93" t="s">
        <v>1</v>
      </c>
      <c r="G93" t="s">
        <v>3</v>
      </c>
      <c r="H93" t="s">
        <v>4</v>
      </c>
    </row>
    <row r="94" spans="1:10" x14ac:dyDescent="0.3">
      <c r="A94" s="5">
        <v>593474525</v>
      </c>
      <c r="B94" s="5">
        <v>3428355</v>
      </c>
      <c r="C94" s="5">
        <v>734607</v>
      </c>
      <c r="D94" s="6">
        <v>1320593</v>
      </c>
      <c r="F94">
        <f>C94</f>
        <v>734607</v>
      </c>
      <c r="G94">
        <f>SUM(A94:B94,D94)</f>
        <v>598223473</v>
      </c>
      <c r="H94">
        <f>F94/G94</f>
        <v>1.2279809020466169E-3</v>
      </c>
      <c r="J94">
        <f>_xlfn.STDEV.S(H94:H98)</f>
        <v>1.293038933600481E-3</v>
      </c>
    </row>
    <row r="95" spans="1:10" x14ac:dyDescent="0.3">
      <c r="A95" s="5">
        <v>555780748</v>
      </c>
      <c r="B95" s="5">
        <v>1808230</v>
      </c>
      <c r="C95" s="5">
        <v>1942830</v>
      </c>
      <c r="D95" s="6">
        <v>1317088</v>
      </c>
      <c r="F95" s="1">
        <f t="shared" ref="F95:F98" si="39">C95</f>
        <v>1942830</v>
      </c>
      <c r="G95" s="1">
        <f t="shared" ref="G95:G98" si="40">SUM(A95:B95,D95)</f>
        <v>558906066</v>
      </c>
      <c r="H95" s="1">
        <f t="shared" ref="H95:H98" si="41">F95/G95</f>
        <v>3.4761297437770162E-3</v>
      </c>
    </row>
    <row r="96" spans="1:10" x14ac:dyDescent="0.3">
      <c r="A96" s="5">
        <v>605629477</v>
      </c>
      <c r="B96" s="5">
        <v>2575671</v>
      </c>
      <c r="C96" s="5">
        <v>2836249</v>
      </c>
      <c r="D96" s="6">
        <v>1515403</v>
      </c>
      <c r="F96">
        <f t="shared" si="39"/>
        <v>2836249</v>
      </c>
      <c r="G96">
        <f t="shared" si="40"/>
        <v>609720551</v>
      </c>
      <c r="H96">
        <f t="shared" si="41"/>
        <v>4.6517195383168246E-3</v>
      </c>
    </row>
    <row r="97" spans="1:8" x14ac:dyDescent="0.3">
      <c r="A97" s="5">
        <v>591253133</v>
      </c>
      <c r="B97" s="5">
        <v>782654</v>
      </c>
      <c r="C97" s="5">
        <v>1354025</v>
      </c>
      <c r="D97" s="6">
        <v>5568268</v>
      </c>
      <c r="F97">
        <f t="shared" si="39"/>
        <v>1354025</v>
      </c>
      <c r="G97">
        <f t="shared" si="40"/>
        <v>597604055</v>
      </c>
      <c r="H97">
        <f t="shared" si="41"/>
        <v>2.2657560447778419E-3</v>
      </c>
    </row>
    <row r="98" spans="1:8" x14ac:dyDescent="0.3">
      <c r="A98" s="5">
        <v>597675550</v>
      </c>
      <c r="B98" s="5">
        <v>1789708</v>
      </c>
      <c r="C98" s="5">
        <v>1543446</v>
      </c>
      <c r="D98" s="6">
        <v>906688</v>
      </c>
      <c r="F98">
        <f t="shared" si="39"/>
        <v>1543446</v>
      </c>
      <c r="G98">
        <f t="shared" si="40"/>
        <v>600371946</v>
      </c>
      <c r="H98">
        <f t="shared" si="41"/>
        <v>2.570816325251813E-3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4"/>
  <sheetViews>
    <sheetView topLeftCell="A34" zoomScale="85" zoomScaleNormal="85" workbookViewId="0">
      <selection activeCell="F50" sqref="F50:H55"/>
    </sheetView>
  </sheetViews>
  <sheetFormatPr defaultRowHeight="14.4" x14ac:dyDescent="0.3"/>
  <cols>
    <col min="1" max="1" width="11.6640625" bestFit="1" customWidth="1"/>
    <col min="2" max="3" width="8.109375" customWidth="1"/>
    <col min="4" max="4" width="8.109375" bestFit="1" customWidth="1"/>
    <col min="5" max="7" width="8.109375" customWidth="1"/>
    <col min="9" max="9" width="10" bestFit="1" customWidth="1"/>
    <col min="15" max="15" width="2" customWidth="1"/>
    <col min="16" max="16" width="11.33203125" bestFit="1" customWidth="1"/>
    <col min="17" max="19" width="8" customWidth="1"/>
  </cols>
  <sheetData>
    <row r="1" spans="1:10" x14ac:dyDescent="0.3">
      <c r="A1" t="s">
        <v>0</v>
      </c>
      <c r="B1" t="s">
        <v>1</v>
      </c>
      <c r="C1" t="s">
        <v>2</v>
      </c>
      <c r="F1" t="s">
        <v>2</v>
      </c>
      <c r="G1" t="s">
        <v>3</v>
      </c>
      <c r="H1" t="s">
        <v>4</v>
      </c>
    </row>
    <row r="2" spans="1:10" x14ac:dyDescent="0.3">
      <c r="A2">
        <v>1849215</v>
      </c>
      <c r="B2">
        <v>1167347</v>
      </c>
      <c r="C2">
        <v>1172859</v>
      </c>
      <c r="F2">
        <f>C2</f>
        <v>1172859</v>
      </c>
      <c r="G2">
        <f>B2+A2</f>
        <v>3016562</v>
      </c>
      <c r="H2">
        <f>F2/G2</f>
        <v>0.38880652875690935</v>
      </c>
    </row>
    <row r="3" spans="1:10" x14ac:dyDescent="0.3">
      <c r="A3">
        <v>1808230</v>
      </c>
      <c r="B3">
        <v>1942830</v>
      </c>
      <c r="C3">
        <v>1317088</v>
      </c>
      <c r="F3" s="1">
        <f>C3</f>
        <v>1317088</v>
      </c>
      <c r="G3" s="1">
        <f>B3+A3</f>
        <v>3751060</v>
      </c>
      <c r="H3" s="1">
        <f t="shared" ref="H3:H6" si="0">F3/G3</f>
        <v>0.35112421555506979</v>
      </c>
    </row>
    <row r="4" spans="1:10" x14ac:dyDescent="0.3">
      <c r="A4">
        <v>535457</v>
      </c>
      <c r="B4">
        <v>1256224</v>
      </c>
      <c r="C4">
        <v>4165306</v>
      </c>
      <c r="F4">
        <f>C4</f>
        <v>4165306</v>
      </c>
      <c r="G4">
        <f>B4+A4</f>
        <v>1791681</v>
      </c>
      <c r="H4">
        <f t="shared" si="0"/>
        <v>2.3248033550615315</v>
      </c>
    </row>
    <row r="5" spans="1:10" x14ac:dyDescent="0.3">
      <c r="A5">
        <v>1240813</v>
      </c>
      <c r="B5">
        <v>991484</v>
      </c>
      <c r="C5">
        <v>2596575</v>
      </c>
      <c r="F5">
        <f>C5</f>
        <v>2596575</v>
      </c>
      <c r="G5">
        <f>B5+A5</f>
        <v>2232297</v>
      </c>
      <c r="H5">
        <f t="shared" si="0"/>
        <v>1.1631852750776441</v>
      </c>
    </row>
    <row r="6" spans="1:10" x14ac:dyDescent="0.3">
      <c r="A6">
        <v>4950903</v>
      </c>
      <c r="B6">
        <v>3053272</v>
      </c>
      <c r="C6">
        <v>1376212</v>
      </c>
      <c r="F6">
        <f>C6</f>
        <v>1376212</v>
      </c>
      <c r="G6">
        <f>B6+A6</f>
        <v>8004175</v>
      </c>
      <c r="H6">
        <f t="shared" si="0"/>
        <v>0.17193677049789641</v>
      </c>
    </row>
    <row r="8" spans="1:10" x14ac:dyDescent="0.3">
      <c r="A8" t="s">
        <v>5</v>
      </c>
      <c r="B8" t="s">
        <v>0</v>
      </c>
      <c r="C8" t="s">
        <v>1</v>
      </c>
      <c r="D8" t="s">
        <v>2</v>
      </c>
      <c r="F8" t="s">
        <v>2</v>
      </c>
      <c r="G8" t="s">
        <v>3</v>
      </c>
      <c r="H8" t="s">
        <v>4</v>
      </c>
    </row>
    <row r="9" spans="1:10" x14ac:dyDescent="0.3">
      <c r="A9">
        <v>655725331</v>
      </c>
      <c r="B9">
        <v>1849215</v>
      </c>
      <c r="C9">
        <v>1167347</v>
      </c>
      <c r="D9">
        <v>1172859</v>
      </c>
      <c r="F9">
        <f>D9</f>
        <v>1172859</v>
      </c>
      <c r="G9">
        <f>SUM(A9:B9,C9)</f>
        <v>658741893</v>
      </c>
      <c r="H9">
        <f>F9/G9</f>
        <v>1.7804530309415132E-3</v>
      </c>
      <c r="J9">
        <f>_xlfn.STDEV.S(H9:H13)</f>
        <v>2.1534209105474782E-3</v>
      </c>
    </row>
    <row r="10" spans="1:10" x14ac:dyDescent="0.3">
      <c r="A10">
        <v>555780748</v>
      </c>
      <c r="B10">
        <v>1808230</v>
      </c>
      <c r="C10">
        <v>1942830</v>
      </c>
      <c r="D10">
        <v>1317088</v>
      </c>
      <c r="F10" s="1">
        <f>D10</f>
        <v>1317088</v>
      </c>
      <c r="G10" s="1">
        <f>SUM(A10:B10,C10)</f>
        <v>559531808</v>
      </c>
      <c r="H10" s="1">
        <f t="shared" ref="H10:H13" si="1">F10/G10</f>
        <v>2.3539108611319555E-3</v>
      </c>
    </row>
    <row r="11" spans="1:10" x14ac:dyDescent="0.3">
      <c r="A11">
        <v>593001093</v>
      </c>
      <c r="B11">
        <v>535457</v>
      </c>
      <c r="C11">
        <v>1256224</v>
      </c>
      <c r="D11">
        <v>4165306</v>
      </c>
      <c r="F11">
        <f>D11</f>
        <v>4165306</v>
      </c>
      <c r="G11">
        <f>SUM(A11:B11,C11)</f>
        <v>594792774</v>
      </c>
      <c r="H11">
        <f t="shared" si="1"/>
        <v>7.0029532672163906E-3</v>
      </c>
    </row>
    <row r="12" spans="1:10" x14ac:dyDescent="0.3">
      <c r="A12">
        <v>580530488</v>
      </c>
      <c r="B12">
        <v>1240813</v>
      </c>
      <c r="C12">
        <v>991484</v>
      </c>
      <c r="D12">
        <v>2596575</v>
      </c>
      <c r="F12">
        <f>D12</f>
        <v>2596575</v>
      </c>
      <c r="G12">
        <f>SUM(A12:B12,C12)</f>
        <v>582762785</v>
      </c>
      <c r="H12">
        <f t="shared" si="1"/>
        <v>4.4556294033085862E-3</v>
      </c>
    </row>
    <row r="13" spans="1:10" x14ac:dyDescent="0.3">
      <c r="A13">
        <v>558775773</v>
      </c>
      <c r="B13">
        <v>4950903</v>
      </c>
      <c r="C13">
        <v>3053272</v>
      </c>
      <c r="D13">
        <v>1376212</v>
      </c>
      <c r="F13">
        <f>D13</f>
        <v>1376212</v>
      </c>
      <c r="G13">
        <f>SUM(A13:B13,C13)</f>
        <v>566779948</v>
      </c>
      <c r="H13">
        <f t="shared" si="1"/>
        <v>2.4281240097788355E-3</v>
      </c>
    </row>
    <row r="15" spans="1:10" x14ac:dyDescent="0.3">
      <c r="A15" t="s">
        <v>5</v>
      </c>
      <c r="B15" t="s">
        <v>0</v>
      </c>
      <c r="C15" t="s">
        <v>1</v>
      </c>
      <c r="D15" t="s">
        <v>2</v>
      </c>
      <c r="F15" t="s">
        <v>2</v>
      </c>
      <c r="G15" t="s">
        <v>3</v>
      </c>
      <c r="H15" t="s">
        <v>4</v>
      </c>
    </row>
    <row r="16" spans="1:10" x14ac:dyDescent="0.3">
      <c r="A16">
        <v>651187518</v>
      </c>
      <c r="B16">
        <v>2503932</v>
      </c>
      <c r="C16">
        <v>1036655</v>
      </c>
      <c r="D16">
        <v>2229335</v>
      </c>
      <c r="F16">
        <f>D16</f>
        <v>2229335</v>
      </c>
      <c r="G16">
        <f>SUM(A16:B16,C16)</f>
        <v>654728105</v>
      </c>
      <c r="H16">
        <f>F16/G16</f>
        <v>3.4049783153878815E-3</v>
      </c>
      <c r="J16">
        <f>_xlfn.STDEV.S(H16:H20)</f>
        <v>2.477765448345208E-3</v>
      </c>
    </row>
    <row r="17" spans="1:10" x14ac:dyDescent="0.3">
      <c r="A17">
        <v>555780748</v>
      </c>
      <c r="B17">
        <v>1808230</v>
      </c>
      <c r="C17">
        <v>1942830</v>
      </c>
      <c r="D17">
        <v>1317088</v>
      </c>
      <c r="F17" s="1">
        <f>D17</f>
        <v>1317088</v>
      </c>
      <c r="G17" s="1">
        <f>SUM(A17:B17,C17)</f>
        <v>559531808</v>
      </c>
      <c r="H17" s="1">
        <f t="shared" ref="H17:H20" si="2">F17/G17</f>
        <v>2.3539108611319555E-3</v>
      </c>
    </row>
    <row r="18" spans="1:10" x14ac:dyDescent="0.3">
      <c r="A18">
        <v>559823787</v>
      </c>
      <c r="B18">
        <v>1830945</v>
      </c>
      <c r="C18">
        <v>3807935</v>
      </c>
      <c r="D18">
        <v>4495733</v>
      </c>
      <c r="F18">
        <f>D18</f>
        <v>4495733</v>
      </c>
      <c r="G18">
        <f>SUM(A18:B18,C18)</f>
        <v>565462667</v>
      </c>
      <c r="H18">
        <f t="shared" si="2"/>
        <v>7.9505390229413671E-3</v>
      </c>
    </row>
    <row r="19" spans="1:10" x14ac:dyDescent="0.3">
      <c r="A19">
        <v>581550785</v>
      </c>
      <c r="B19">
        <v>680385</v>
      </c>
      <c r="C19">
        <v>126856</v>
      </c>
      <c r="D19">
        <v>1199094</v>
      </c>
      <c r="F19">
        <f>D19</f>
        <v>1199094</v>
      </c>
      <c r="G19">
        <f>SUM(A19:B19,C19)</f>
        <v>582358026</v>
      </c>
      <c r="H19">
        <f t="shared" si="2"/>
        <v>2.0590323245583638E-3</v>
      </c>
    </row>
    <row r="20" spans="1:10" x14ac:dyDescent="0.3">
      <c r="A20">
        <v>595470595</v>
      </c>
      <c r="B20">
        <v>3561126</v>
      </c>
      <c r="C20">
        <v>1496881</v>
      </c>
      <c r="D20">
        <v>1386790</v>
      </c>
      <c r="F20">
        <f>D20</f>
        <v>1386790</v>
      </c>
      <c r="G20">
        <f>SUM(A20:B20,C20)</f>
        <v>600528602</v>
      </c>
      <c r="H20">
        <f t="shared" si="2"/>
        <v>2.3092821813672747E-3</v>
      </c>
    </row>
    <row r="22" spans="1:10" x14ac:dyDescent="0.3">
      <c r="A22" t="s">
        <v>5</v>
      </c>
      <c r="B22" t="s">
        <v>0</v>
      </c>
      <c r="C22" t="s">
        <v>1</v>
      </c>
      <c r="D22" t="s">
        <v>2</v>
      </c>
      <c r="F22" t="s">
        <v>2</v>
      </c>
      <c r="G22" t="s">
        <v>3</v>
      </c>
      <c r="H22" t="s">
        <v>4</v>
      </c>
    </row>
    <row r="23" spans="1:10" x14ac:dyDescent="0.3">
      <c r="A23">
        <v>581730908</v>
      </c>
      <c r="B23">
        <v>1423508</v>
      </c>
      <c r="C23">
        <v>1616637</v>
      </c>
      <c r="D23">
        <v>1743379</v>
      </c>
      <c r="F23">
        <f>D23</f>
        <v>1743379</v>
      </c>
      <c r="G23">
        <f>SUM(A23:B23,C23)</f>
        <v>584771053</v>
      </c>
      <c r="H23">
        <f>F23/G23</f>
        <v>2.9813018121469838E-3</v>
      </c>
      <c r="J23">
        <f>_xlfn.STDEV.S(H23:H27)</f>
        <v>2.9831356700157938E-3</v>
      </c>
    </row>
    <row r="24" spans="1:10" x14ac:dyDescent="0.3">
      <c r="A24">
        <v>555780748</v>
      </c>
      <c r="B24">
        <v>1808230</v>
      </c>
      <c r="C24">
        <v>1942830</v>
      </c>
      <c r="D24">
        <v>1317088</v>
      </c>
      <c r="F24" s="1">
        <f>D24</f>
        <v>1317088</v>
      </c>
      <c r="G24" s="1">
        <f>SUM(A24:B24,C24)</f>
        <v>559531808</v>
      </c>
      <c r="H24" s="1">
        <f t="shared" ref="H24:H27" si="3">F24/G24</f>
        <v>2.3539108611319555E-3</v>
      </c>
    </row>
    <row r="25" spans="1:10" x14ac:dyDescent="0.3">
      <c r="A25">
        <v>590828543</v>
      </c>
      <c r="B25">
        <v>1204477</v>
      </c>
      <c r="C25">
        <v>1666953</v>
      </c>
      <c r="D25">
        <v>5258107</v>
      </c>
      <c r="F25">
        <f>D25</f>
        <v>5258107</v>
      </c>
      <c r="G25">
        <f>SUM(A25:B25,C25)</f>
        <v>593699973</v>
      </c>
      <c r="H25">
        <f t="shared" si="3"/>
        <v>8.8565053716113274E-3</v>
      </c>
    </row>
    <row r="26" spans="1:10" x14ac:dyDescent="0.3">
      <c r="A26">
        <v>582663229</v>
      </c>
      <c r="B26">
        <v>1274297</v>
      </c>
      <c r="C26">
        <v>448184</v>
      </c>
      <c r="D26">
        <v>973650</v>
      </c>
      <c r="F26">
        <f>D26</f>
        <v>973650</v>
      </c>
      <c r="G26">
        <f>SUM(A26:B26,C26)</f>
        <v>584385710</v>
      </c>
      <c r="H26">
        <f t="shared" si="3"/>
        <v>1.6661085022082419E-3</v>
      </c>
    </row>
    <row r="27" spans="1:10" x14ac:dyDescent="0.3">
      <c r="A27">
        <v>632810005</v>
      </c>
      <c r="B27">
        <v>4674106</v>
      </c>
      <c r="C27">
        <v>2736553</v>
      </c>
      <c r="D27">
        <v>1335816</v>
      </c>
      <c r="F27">
        <f>D27</f>
        <v>1335816</v>
      </c>
      <c r="G27">
        <f>SUM(A27:B27,C27)</f>
        <v>640220664</v>
      </c>
      <c r="H27">
        <f t="shared" si="3"/>
        <v>2.0864931032591599E-3</v>
      </c>
    </row>
    <row r="29" spans="1:10" x14ac:dyDescent="0.3">
      <c r="A29" t="s">
        <v>5</v>
      </c>
      <c r="B29" t="s">
        <v>0</v>
      </c>
      <c r="C29" t="s">
        <v>1</v>
      </c>
      <c r="D29" t="s">
        <v>2</v>
      </c>
      <c r="F29" t="s">
        <v>2</v>
      </c>
      <c r="G29" t="s">
        <v>3</v>
      </c>
      <c r="H29" t="s">
        <v>4</v>
      </c>
    </row>
    <row r="30" spans="1:10" x14ac:dyDescent="0.3">
      <c r="A30">
        <v>593085266</v>
      </c>
      <c r="B30">
        <v>2482691</v>
      </c>
      <c r="C30">
        <v>988448</v>
      </c>
      <c r="D30">
        <v>3556747</v>
      </c>
      <c r="F30">
        <f>D30</f>
        <v>3556747</v>
      </c>
      <c r="G30">
        <f>SUM(A30:B30,C30)</f>
        <v>596556405</v>
      </c>
      <c r="H30">
        <f>F30/G30</f>
        <v>5.9621302699784107E-3</v>
      </c>
      <c r="J30">
        <f>_xlfn.STDEV.S(H30:H34)</f>
        <v>1.4610005201602196E-3</v>
      </c>
    </row>
    <row r="31" spans="1:10" x14ac:dyDescent="0.3">
      <c r="A31">
        <v>555780748</v>
      </c>
      <c r="B31">
        <v>1808230</v>
      </c>
      <c r="C31">
        <v>1942830</v>
      </c>
      <c r="D31">
        <v>1317088</v>
      </c>
      <c r="F31" s="1">
        <f>D31</f>
        <v>1317088</v>
      </c>
      <c r="G31" s="1">
        <f>SUM(A31:B31,C31)</f>
        <v>559531808</v>
      </c>
      <c r="H31" s="1">
        <f t="shared" ref="H31:H34" si="4">F31/G31</f>
        <v>2.3539108611319555E-3</v>
      </c>
    </row>
    <row r="32" spans="1:10" x14ac:dyDescent="0.3">
      <c r="A32">
        <v>592478768</v>
      </c>
      <c r="B32">
        <v>2090060</v>
      </c>
      <c r="C32">
        <v>2777811</v>
      </c>
      <c r="D32">
        <v>1611441</v>
      </c>
      <c r="F32">
        <f>D32</f>
        <v>1611441</v>
      </c>
      <c r="G32">
        <f>SUM(A32:B32,C32)</f>
        <v>597346639</v>
      </c>
      <c r="H32">
        <f t="shared" si="4"/>
        <v>2.6976647976084118E-3</v>
      </c>
    </row>
    <row r="33" spans="1:10" x14ac:dyDescent="0.3">
      <c r="A33">
        <v>609868185</v>
      </c>
      <c r="B33">
        <v>1260060</v>
      </c>
      <c r="C33">
        <v>822746</v>
      </c>
      <c r="D33">
        <v>2408049</v>
      </c>
      <c r="F33">
        <f>D33</f>
        <v>2408049</v>
      </c>
      <c r="G33">
        <f>SUM(A33:B33,C33)</f>
        <v>611950991</v>
      </c>
      <c r="H33">
        <f t="shared" si="4"/>
        <v>3.9350357061518348E-3</v>
      </c>
    </row>
    <row r="34" spans="1:10" x14ac:dyDescent="0.3">
      <c r="A34">
        <v>592600466</v>
      </c>
      <c r="B34">
        <v>2743577</v>
      </c>
      <c r="C34">
        <v>1879322</v>
      </c>
      <c r="D34">
        <v>1734715</v>
      </c>
      <c r="F34">
        <f>D34</f>
        <v>1734715</v>
      </c>
      <c r="G34">
        <f>SUM(A34:B34,C34)</f>
        <v>597223365</v>
      </c>
      <c r="H34">
        <f t="shared" si="4"/>
        <v>2.9046335117849918E-3</v>
      </c>
    </row>
    <row r="36" spans="1:10" x14ac:dyDescent="0.3">
      <c r="A36" t="s">
        <v>5</v>
      </c>
      <c r="B36" t="s">
        <v>0</v>
      </c>
      <c r="C36" t="s">
        <v>1</v>
      </c>
      <c r="D36" t="s">
        <v>2</v>
      </c>
      <c r="F36" t="s">
        <v>2</v>
      </c>
      <c r="G36" t="s">
        <v>3</v>
      </c>
      <c r="H36" t="s">
        <v>4</v>
      </c>
    </row>
    <row r="37" spans="1:10" x14ac:dyDescent="0.3">
      <c r="A37">
        <v>580984450</v>
      </c>
      <c r="B37">
        <v>1066100</v>
      </c>
      <c r="C37">
        <v>344802</v>
      </c>
      <c r="D37">
        <v>1161768</v>
      </c>
      <c r="F37">
        <f>D37</f>
        <v>1161768</v>
      </c>
      <c r="G37">
        <f>SUM(A37:B37,C37)</f>
        <v>582395352</v>
      </c>
      <c r="H37">
        <f>F37/G37</f>
        <v>1.994809876161237E-3</v>
      </c>
      <c r="J37">
        <f>_xlfn.STDEV.S(H37:H41)</f>
        <v>1.7202847169859505E-3</v>
      </c>
    </row>
    <row r="38" spans="1:10" x14ac:dyDescent="0.3">
      <c r="A38">
        <v>555780748</v>
      </c>
      <c r="B38">
        <v>1808230</v>
      </c>
      <c r="C38">
        <v>1942830</v>
      </c>
      <c r="D38">
        <v>1317088</v>
      </c>
      <c r="F38" s="1">
        <f>D38</f>
        <v>1317088</v>
      </c>
      <c r="G38" s="1">
        <f>SUM(A38:B38,C38)</f>
        <v>559531808</v>
      </c>
      <c r="H38" s="1">
        <f t="shared" ref="H38:H41" si="5">F38/G38</f>
        <v>2.3539108611319555E-3</v>
      </c>
    </row>
    <row r="39" spans="1:10" x14ac:dyDescent="0.3">
      <c r="A39">
        <v>591814809</v>
      </c>
      <c r="B39">
        <v>3682948</v>
      </c>
      <c r="C39">
        <v>1704117</v>
      </c>
      <c r="D39">
        <v>1756206</v>
      </c>
      <c r="F39">
        <f>D39</f>
        <v>1756206</v>
      </c>
      <c r="G39">
        <f>SUM(A39:B39,C39)</f>
        <v>597201874</v>
      </c>
      <c r="H39">
        <f t="shared" si="5"/>
        <v>2.9407241947134277E-3</v>
      </c>
    </row>
    <row r="40" spans="1:10" x14ac:dyDescent="0.3">
      <c r="A40">
        <v>634626117</v>
      </c>
      <c r="B40">
        <v>1978476</v>
      </c>
      <c r="C40">
        <v>3901806</v>
      </c>
      <c r="D40">
        <v>4007393</v>
      </c>
      <c r="F40">
        <f>D40</f>
        <v>4007393</v>
      </c>
      <c r="G40">
        <f>SUM(A40:B40,C40)</f>
        <v>640506399</v>
      </c>
      <c r="H40">
        <f t="shared" si="5"/>
        <v>6.256601036705646E-3</v>
      </c>
    </row>
    <row r="41" spans="1:10" x14ac:dyDescent="0.3">
      <c r="A41">
        <v>580607309</v>
      </c>
      <c r="B41">
        <v>1848864</v>
      </c>
      <c r="C41">
        <v>517602</v>
      </c>
      <c r="D41">
        <v>2385585</v>
      </c>
      <c r="F41">
        <f>D41</f>
        <v>2385585</v>
      </c>
      <c r="G41">
        <f>SUM(A41:B41,C41)</f>
        <v>582973775</v>
      </c>
      <c r="H41">
        <f t="shared" si="5"/>
        <v>4.0920965955972893E-3</v>
      </c>
    </row>
    <row r="43" spans="1:10" x14ac:dyDescent="0.3">
      <c r="A43" t="s">
        <v>5</v>
      </c>
      <c r="B43" t="s">
        <v>0</v>
      </c>
      <c r="C43" t="s">
        <v>1</v>
      </c>
      <c r="D43" t="s">
        <v>2</v>
      </c>
      <c r="F43" t="s">
        <v>2</v>
      </c>
      <c r="G43" t="s">
        <v>3</v>
      </c>
      <c r="H43" t="s">
        <v>4</v>
      </c>
    </row>
    <row r="44" spans="1:10" x14ac:dyDescent="0.3">
      <c r="A44">
        <v>587278789</v>
      </c>
      <c r="B44">
        <v>3459586</v>
      </c>
      <c r="C44">
        <v>3744174</v>
      </c>
      <c r="D44">
        <v>4475531</v>
      </c>
      <c r="F44">
        <f>D44</f>
        <v>4475531</v>
      </c>
      <c r="G44">
        <f>SUM(A44:B44,C44)</f>
        <v>594482549</v>
      </c>
      <c r="H44">
        <f>F44/G44</f>
        <v>7.5284480722410578E-3</v>
      </c>
      <c r="J44">
        <f>_xlfn.STDEV.S(H44:H48)</f>
        <v>2.3150749900637843E-3</v>
      </c>
    </row>
    <row r="45" spans="1:10" x14ac:dyDescent="0.3">
      <c r="A45">
        <v>555780748</v>
      </c>
      <c r="B45">
        <v>1808230</v>
      </c>
      <c r="C45">
        <v>1942830</v>
      </c>
      <c r="D45">
        <v>1317088</v>
      </c>
      <c r="F45" s="1">
        <f>D45</f>
        <v>1317088</v>
      </c>
      <c r="G45" s="1">
        <f>SUM(A45:B45,C45)</f>
        <v>559531808</v>
      </c>
      <c r="H45" s="1">
        <f t="shared" ref="H45:H48" si="6">F45/G45</f>
        <v>2.3539108611319555E-3</v>
      </c>
    </row>
    <row r="46" spans="1:10" x14ac:dyDescent="0.3">
      <c r="A46">
        <v>582651498</v>
      </c>
      <c r="B46">
        <v>1406757</v>
      </c>
      <c r="C46">
        <v>1338048</v>
      </c>
      <c r="D46">
        <v>1118129</v>
      </c>
      <c r="F46">
        <f>D46</f>
        <v>1118129</v>
      </c>
      <c r="G46">
        <f>SUM(A46:B46,C46)</f>
        <v>585396303</v>
      </c>
      <c r="H46">
        <f t="shared" si="6"/>
        <v>1.9100376860425783E-3</v>
      </c>
    </row>
    <row r="47" spans="1:10" x14ac:dyDescent="0.3">
      <c r="A47">
        <v>566298205</v>
      </c>
      <c r="B47">
        <v>1445757</v>
      </c>
      <c r="C47">
        <v>887545</v>
      </c>
      <c r="D47">
        <v>1326893</v>
      </c>
      <c r="F47">
        <f>D47</f>
        <v>1326893</v>
      </c>
      <c r="G47">
        <f>SUM(A47:B47,C47)</f>
        <v>568631507</v>
      </c>
      <c r="H47">
        <f t="shared" si="6"/>
        <v>2.3334848380112713E-3</v>
      </c>
    </row>
    <row r="48" spans="1:10" x14ac:dyDescent="0.3">
      <c r="A48">
        <v>651804193</v>
      </c>
      <c r="B48">
        <v>2264288</v>
      </c>
      <c r="C48">
        <v>498560</v>
      </c>
      <c r="D48">
        <v>2390399</v>
      </c>
      <c r="F48">
        <f>D48</f>
        <v>2390399</v>
      </c>
      <c r="G48">
        <f>SUM(A48:B48,C48)</f>
        <v>654567041</v>
      </c>
      <c r="H48">
        <f t="shared" si="6"/>
        <v>3.6518780358206272E-3</v>
      </c>
    </row>
    <row r="50" spans="1:10" x14ac:dyDescent="0.3">
      <c r="A50" s="4" t="s">
        <v>5</v>
      </c>
      <c r="B50" s="4" t="s">
        <v>0</v>
      </c>
      <c r="C50" s="4" t="s">
        <v>1</v>
      </c>
      <c r="D50" s="4" t="s">
        <v>2</v>
      </c>
      <c r="E50" s="9"/>
      <c r="F50" t="s">
        <v>2</v>
      </c>
      <c r="G50" t="s">
        <v>3</v>
      </c>
      <c r="H50" t="s">
        <v>4</v>
      </c>
    </row>
    <row r="51" spans="1:10" x14ac:dyDescent="0.3">
      <c r="A51" s="8">
        <v>574473954</v>
      </c>
      <c r="B51" s="8">
        <v>3758046</v>
      </c>
      <c r="C51" s="8">
        <v>3697912</v>
      </c>
      <c r="D51" s="8">
        <v>1627208</v>
      </c>
      <c r="E51" s="9"/>
      <c r="F51">
        <f>D51</f>
        <v>1627208</v>
      </c>
      <c r="G51">
        <f>SUM(A51:B51,C51)</f>
        <v>581929912</v>
      </c>
      <c r="H51">
        <f>F51/G51</f>
        <v>2.7962267730963449E-3</v>
      </c>
      <c r="J51">
        <f>_xlfn.STDEV.S(H51:H55)</f>
        <v>1.3019715342007577E-3</v>
      </c>
    </row>
    <row r="52" spans="1:10" x14ac:dyDescent="0.3">
      <c r="A52" s="8">
        <v>555780748</v>
      </c>
      <c r="B52" s="8">
        <v>1808230</v>
      </c>
      <c r="C52" s="8">
        <v>1942830</v>
      </c>
      <c r="D52" s="8">
        <v>1317088</v>
      </c>
      <c r="E52" s="9"/>
      <c r="F52" s="1">
        <f>D52</f>
        <v>1317088</v>
      </c>
      <c r="G52" s="1">
        <f>SUM(A52:B52,C52)</f>
        <v>559531808</v>
      </c>
      <c r="H52" s="1">
        <f t="shared" ref="H52:H55" si="7">F52/G52</f>
        <v>2.3539108611319555E-3</v>
      </c>
    </row>
    <row r="53" spans="1:10" x14ac:dyDescent="0.3">
      <c r="A53" s="8">
        <v>594517883</v>
      </c>
      <c r="B53" s="8">
        <v>1217476</v>
      </c>
      <c r="C53" s="8">
        <v>968534</v>
      </c>
      <c r="D53" s="8">
        <v>2254187</v>
      </c>
      <c r="E53" s="9"/>
      <c r="F53">
        <f>D53</f>
        <v>2254187</v>
      </c>
      <c r="G53">
        <f>SUM(A53:B53,C53)</f>
        <v>596703893</v>
      </c>
      <c r="H53">
        <f t="shared" si="7"/>
        <v>3.7777313445481408E-3</v>
      </c>
      <c r="I53" s="10"/>
    </row>
    <row r="54" spans="1:10" x14ac:dyDescent="0.3">
      <c r="A54" s="8">
        <v>565529257</v>
      </c>
      <c r="B54" s="8">
        <v>1938350</v>
      </c>
      <c r="C54" s="8">
        <v>775305</v>
      </c>
      <c r="D54" s="8">
        <v>1715488</v>
      </c>
      <c r="E54" s="9"/>
      <c r="F54">
        <f>D54</f>
        <v>1715488</v>
      </c>
      <c r="G54">
        <f>SUM(A54:B54,C54)</f>
        <v>568242912</v>
      </c>
      <c r="H54">
        <f t="shared" si="7"/>
        <v>3.0189342687304828E-3</v>
      </c>
    </row>
    <row r="55" spans="1:10" x14ac:dyDescent="0.3">
      <c r="A55" s="8">
        <v>653511591</v>
      </c>
      <c r="B55" s="8">
        <v>1662516</v>
      </c>
      <c r="C55" s="8">
        <v>1026576</v>
      </c>
      <c r="D55" s="8">
        <v>3714069</v>
      </c>
      <c r="E55" s="9"/>
      <c r="F55">
        <f>D55</f>
        <v>3714069</v>
      </c>
      <c r="G55">
        <f>SUM(A55:B55,C55)</f>
        <v>656200683</v>
      </c>
      <c r="H55">
        <f t="shared" si="7"/>
        <v>5.6599590585918362E-3</v>
      </c>
    </row>
    <row r="56" spans="1:10" x14ac:dyDescent="0.3">
      <c r="A56" s="9"/>
      <c r="B56" s="9"/>
      <c r="C56" s="9"/>
      <c r="D56" s="9"/>
      <c r="E56" s="9"/>
      <c r="F56" s="9"/>
      <c r="G56" s="9"/>
      <c r="H56" s="9"/>
      <c r="I56" s="9"/>
      <c r="J56" s="9"/>
    </row>
    <row r="57" spans="1:10" x14ac:dyDescent="0.3">
      <c r="A57" s="3"/>
      <c r="B57" s="3"/>
      <c r="C57" s="3"/>
      <c r="D57" s="3"/>
      <c r="E57" s="9"/>
      <c r="F57" s="9"/>
      <c r="G57" s="9"/>
      <c r="H57" s="9"/>
      <c r="I57" s="9"/>
      <c r="J57" s="9"/>
    </row>
    <row r="58" spans="1:10" x14ac:dyDescent="0.3">
      <c r="A58" s="8"/>
      <c r="B58" s="8"/>
      <c r="C58" s="8"/>
      <c r="D58" s="8"/>
      <c r="E58" s="9"/>
      <c r="F58" s="9"/>
      <c r="G58" s="9"/>
      <c r="H58" s="9"/>
      <c r="I58" s="9"/>
      <c r="J58" s="9"/>
    </row>
    <row r="59" spans="1:10" x14ac:dyDescent="0.3">
      <c r="A59" s="8"/>
      <c r="B59" s="8"/>
      <c r="C59" s="8"/>
      <c r="D59" s="8"/>
      <c r="E59" s="9"/>
      <c r="F59" s="9"/>
      <c r="G59" s="9"/>
      <c r="H59" s="9"/>
      <c r="I59" s="9"/>
      <c r="J59" s="9"/>
    </row>
    <row r="60" spans="1:10" x14ac:dyDescent="0.3">
      <c r="A60" s="8"/>
      <c r="B60" s="8"/>
      <c r="C60" s="8"/>
      <c r="D60" s="8"/>
      <c r="E60" s="9"/>
      <c r="F60" s="9"/>
      <c r="G60" s="9"/>
      <c r="H60" s="9"/>
      <c r="I60" s="9"/>
      <c r="J60" s="9"/>
    </row>
    <row r="61" spans="1:10" x14ac:dyDescent="0.3">
      <c r="A61" s="8"/>
      <c r="B61" s="8"/>
      <c r="C61" s="8"/>
      <c r="D61" s="8"/>
      <c r="E61" s="9"/>
      <c r="F61" s="9"/>
      <c r="G61" s="9"/>
      <c r="H61" s="9"/>
      <c r="I61" s="9"/>
      <c r="J61" s="9"/>
    </row>
    <row r="62" spans="1:10" x14ac:dyDescent="0.3">
      <c r="A62" s="8"/>
      <c r="B62" s="8"/>
      <c r="C62" s="8"/>
      <c r="D62" s="8"/>
      <c r="E62" s="9"/>
      <c r="F62" s="9"/>
      <c r="G62" s="9"/>
      <c r="H62" s="9"/>
      <c r="I62" s="9"/>
      <c r="J62" s="9"/>
    </row>
    <row r="63" spans="1:10" x14ac:dyDescent="0.3">
      <c r="A63" s="9"/>
      <c r="B63" s="9"/>
      <c r="C63" s="9"/>
      <c r="D63" s="9"/>
      <c r="E63" s="9"/>
      <c r="F63" s="9"/>
      <c r="G63" s="9"/>
      <c r="H63" s="9"/>
      <c r="I63" s="9"/>
      <c r="J63" s="9"/>
    </row>
    <row r="64" spans="1:10" x14ac:dyDescent="0.3">
      <c r="A64" s="3"/>
      <c r="B64" s="3"/>
      <c r="C64" s="3"/>
      <c r="D64" s="3"/>
      <c r="E64" s="9"/>
      <c r="F64" s="9"/>
      <c r="G64" s="9"/>
      <c r="H64" s="9"/>
      <c r="I64" s="9"/>
      <c r="J64" s="9"/>
    </row>
    <row r="65" spans="1:10" x14ac:dyDescent="0.3">
      <c r="A65" s="8"/>
      <c r="B65" s="8"/>
      <c r="C65" s="8"/>
      <c r="D65" s="8"/>
      <c r="E65" s="9"/>
      <c r="F65" s="9"/>
      <c r="G65" s="9"/>
      <c r="H65" s="9"/>
      <c r="I65" s="9"/>
      <c r="J65" s="9"/>
    </row>
    <row r="66" spans="1:10" x14ac:dyDescent="0.3">
      <c r="A66" s="8"/>
      <c r="B66" s="8"/>
      <c r="C66" s="8"/>
      <c r="D66" s="8"/>
      <c r="E66" s="9"/>
      <c r="F66" s="9"/>
      <c r="G66" s="9"/>
      <c r="H66" s="9"/>
      <c r="I66" s="9"/>
      <c r="J66" s="9"/>
    </row>
    <row r="67" spans="1:10" x14ac:dyDescent="0.3">
      <c r="A67" s="8"/>
      <c r="B67" s="8"/>
      <c r="C67" s="8"/>
      <c r="D67" s="8"/>
      <c r="E67" s="9"/>
      <c r="F67" s="9"/>
      <c r="G67" s="9"/>
      <c r="H67" s="9"/>
      <c r="I67" s="9"/>
      <c r="J67" s="9"/>
    </row>
    <row r="68" spans="1:10" x14ac:dyDescent="0.3">
      <c r="A68" s="8"/>
      <c r="B68" s="8"/>
      <c r="C68" s="8"/>
      <c r="D68" s="8"/>
      <c r="E68" s="9"/>
      <c r="F68" s="9"/>
      <c r="G68" s="9"/>
      <c r="H68" s="9"/>
      <c r="I68" s="9"/>
      <c r="J68" s="9"/>
    </row>
    <row r="69" spans="1:10" x14ac:dyDescent="0.3">
      <c r="A69" s="8"/>
      <c r="B69" s="8"/>
      <c r="C69" s="8"/>
      <c r="D69" s="8"/>
      <c r="E69" s="9"/>
      <c r="F69" s="9"/>
      <c r="G69" s="9"/>
      <c r="H69" s="9"/>
      <c r="I69" s="9"/>
      <c r="J69" s="9"/>
    </row>
    <row r="70" spans="1:10" x14ac:dyDescent="0.3">
      <c r="A70" s="9"/>
      <c r="B70" s="9"/>
      <c r="C70" s="9"/>
      <c r="D70" s="9"/>
      <c r="E70" s="9"/>
      <c r="F70" s="9"/>
      <c r="G70" s="9"/>
      <c r="H70" s="9"/>
      <c r="I70" s="9"/>
      <c r="J70" s="9"/>
    </row>
    <row r="71" spans="1:10" x14ac:dyDescent="0.3">
      <c r="A71" s="3"/>
      <c r="B71" s="3"/>
      <c r="C71" s="3"/>
      <c r="D71" s="3"/>
      <c r="E71" s="9"/>
      <c r="F71" s="9"/>
      <c r="G71" s="9"/>
      <c r="H71" s="9"/>
      <c r="I71" s="9"/>
      <c r="J71" s="9"/>
    </row>
    <row r="72" spans="1:10" x14ac:dyDescent="0.3">
      <c r="A72" s="8"/>
      <c r="B72" s="8"/>
      <c r="C72" s="8"/>
      <c r="D72" s="8"/>
      <c r="E72" s="9"/>
      <c r="F72" s="9"/>
      <c r="G72" s="9"/>
      <c r="H72" s="9"/>
      <c r="I72" s="9"/>
      <c r="J72" s="9"/>
    </row>
    <row r="73" spans="1:10" x14ac:dyDescent="0.3">
      <c r="A73" s="8"/>
      <c r="B73" s="8"/>
      <c r="C73" s="8"/>
      <c r="D73" s="8"/>
      <c r="E73" s="9"/>
      <c r="F73" s="9"/>
      <c r="G73" s="9"/>
      <c r="H73" s="9"/>
      <c r="I73" s="9"/>
      <c r="J73" s="9"/>
    </row>
    <row r="74" spans="1:10" x14ac:dyDescent="0.3">
      <c r="A74" s="8"/>
      <c r="B74" s="8"/>
      <c r="C74" s="8"/>
      <c r="D74" s="8"/>
      <c r="E74" s="9"/>
      <c r="F74" s="9"/>
      <c r="G74" s="9"/>
      <c r="H74" s="9"/>
      <c r="I74" s="9"/>
      <c r="J74" s="9"/>
    </row>
    <row r="75" spans="1:10" x14ac:dyDescent="0.3">
      <c r="A75" s="8"/>
      <c r="B75" s="8"/>
      <c r="C75" s="8"/>
      <c r="D75" s="8"/>
      <c r="E75" s="9"/>
      <c r="F75" s="9"/>
      <c r="G75" s="9"/>
      <c r="H75" s="9"/>
      <c r="I75" s="9"/>
      <c r="J75" s="9"/>
    </row>
    <row r="76" spans="1:10" x14ac:dyDescent="0.3">
      <c r="A76" s="8"/>
      <c r="B76" s="8"/>
      <c r="C76" s="8"/>
      <c r="D76" s="8"/>
      <c r="E76" s="9"/>
      <c r="F76" s="9"/>
      <c r="G76" s="9"/>
      <c r="H76" s="9"/>
      <c r="I76" s="9"/>
      <c r="J76" s="9"/>
    </row>
    <row r="77" spans="1:10" x14ac:dyDescent="0.3">
      <c r="A77" s="9"/>
      <c r="B77" s="9"/>
      <c r="C77" s="9"/>
      <c r="D77" s="9"/>
      <c r="E77" s="9"/>
      <c r="F77" s="9"/>
      <c r="G77" s="9"/>
      <c r="H77" s="9"/>
      <c r="I77" s="9"/>
      <c r="J77" s="9"/>
    </row>
    <row r="78" spans="1:10" x14ac:dyDescent="0.3">
      <c r="A78" s="3"/>
      <c r="B78" s="3"/>
      <c r="C78" s="3"/>
      <c r="D78" s="3"/>
      <c r="E78" s="9"/>
      <c r="F78" s="9"/>
      <c r="G78" s="9"/>
      <c r="H78" s="9"/>
      <c r="I78" s="9"/>
      <c r="J78" s="9"/>
    </row>
    <row r="79" spans="1:10" x14ac:dyDescent="0.3">
      <c r="A79" s="8"/>
      <c r="B79" s="8"/>
      <c r="C79" s="8"/>
      <c r="D79" s="8"/>
      <c r="E79" s="9"/>
      <c r="F79" s="9"/>
      <c r="G79" s="9"/>
      <c r="H79" s="9"/>
      <c r="I79" s="9"/>
      <c r="J79" s="9"/>
    </row>
    <row r="80" spans="1:10" x14ac:dyDescent="0.3">
      <c r="A80" s="8"/>
      <c r="B80" s="8"/>
      <c r="C80" s="8"/>
      <c r="D80" s="8"/>
      <c r="E80" s="9"/>
      <c r="F80" s="9"/>
      <c r="G80" s="9"/>
      <c r="H80" s="9"/>
      <c r="I80" s="9"/>
      <c r="J80" s="9"/>
    </row>
    <row r="81" spans="1:10" x14ac:dyDescent="0.3">
      <c r="A81" s="8"/>
      <c r="B81" s="8"/>
      <c r="C81" s="8"/>
      <c r="D81" s="8"/>
      <c r="E81" s="9"/>
      <c r="F81" s="9"/>
      <c r="G81" s="9"/>
      <c r="H81" s="9"/>
      <c r="I81" s="9"/>
      <c r="J81" s="9"/>
    </row>
    <row r="82" spans="1:10" x14ac:dyDescent="0.3">
      <c r="A82" s="8"/>
      <c r="B82" s="8"/>
      <c r="C82" s="8"/>
      <c r="D82" s="8"/>
      <c r="E82" s="9"/>
      <c r="F82" s="9"/>
      <c r="G82" s="9"/>
      <c r="H82" s="9"/>
      <c r="I82" s="9"/>
      <c r="J82" s="9"/>
    </row>
    <row r="83" spans="1:10" x14ac:dyDescent="0.3">
      <c r="A83" s="8"/>
      <c r="B83" s="8"/>
      <c r="C83" s="8"/>
      <c r="D83" s="8"/>
      <c r="E83" s="9"/>
      <c r="F83" s="9"/>
      <c r="G83" s="9"/>
      <c r="H83" s="9"/>
      <c r="I83" s="9"/>
      <c r="J83" s="9"/>
    </row>
    <row r="84" spans="1:10" x14ac:dyDescent="0.3">
      <c r="A84" s="9"/>
      <c r="B84" s="9"/>
      <c r="C84" s="9"/>
      <c r="D84" s="9"/>
      <c r="E84" s="9"/>
      <c r="F84" s="9"/>
      <c r="G84" s="9"/>
      <c r="H84" s="9"/>
      <c r="I84" s="9"/>
      <c r="J84" s="9"/>
    </row>
    <row r="85" spans="1:10" x14ac:dyDescent="0.3">
      <c r="A85" s="3"/>
      <c r="B85" s="3"/>
      <c r="C85" s="3"/>
      <c r="D85" s="3"/>
      <c r="E85" s="9"/>
      <c r="F85" s="9"/>
      <c r="G85" s="9"/>
      <c r="H85" s="9"/>
      <c r="I85" s="9"/>
      <c r="J85" s="9"/>
    </row>
    <row r="86" spans="1:10" x14ac:dyDescent="0.3">
      <c r="A86" s="8"/>
      <c r="B86" s="8"/>
      <c r="C86" s="8"/>
      <c r="D86" s="8"/>
      <c r="E86" s="9"/>
      <c r="F86" s="9"/>
      <c r="G86" s="9"/>
      <c r="H86" s="9"/>
      <c r="I86" s="9"/>
      <c r="J86" s="9"/>
    </row>
    <row r="87" spans="1:10" x14ac:dyDescent="0.3">
      <c r="A87" s="8"/>
      <c r="B87" s="8"/>
      <c r="C87" s="8"/>
      <c r="D87" s="8"/>
      <c r="E87" s="9"/>
      <c r="F87" s="9"/>
      <c r="G87" s="9"/>
      <c r="H87" s="9"/>
      <c r="I87" s="9"/>
      <c r="J87" s="9"/>
    </row>
    <row r="88" spans="1:10" x14ac:dyDescent="0.3">
      <c r="A88" s="8"/>
      <c r="B88" s="8"/>
      <c r="C88" s="8"/>
      <c r="D88" s="8"/>
      <c r="E88" s="9"/>
      <c r="F88" s="9"/>
      <c r="G88" s="9"/>
      <c r="H88" s="9"/>
      <c r="I88" s="9"/>
      <c r="J88" s="9"/>
    </row>
    <row r="89" spans="1:10" x14ac:dyDescent="0.3">
      <c r="A89" s="8"/>
      <c r="B89" s="8"/>
      <c r="C89" s="8"/>
      <c r="D89" s="8"/>
      <c r="E89" s="9"/>
      <c r="F89" s="9"/>
      <c r="G89" s="9"/>
      <c r="H89" s="9"/>
      <c r="I89" s="9"/>
      <c r="J89" s="9"/>
    </row>
    <row r="90" spans="1:10" x14ac:dyDescent="0.3">
      <c r="A90" s="8"/>
      <c r="B90" s="8"/>
      <c r="C90" s="8"/>
      <c r="D90" s="8"/>
      <c r="E90" s="9"/>
      <c r="F90" s="9"/>
      <c r="G90" s="9"/>
      <c r="H90" s="9"/>
      <c r="I90" s="9"/>
      <c r="J90" s="9"/>
    </row>
    <row r="91" spans="1:10" x14ac:dyDescent="0.3">
      <c r="A91" s="9"/>
      <c r="B91" s="9"/>
      <c r="C91" s="9"/>
      <c r="D91" s="9"/>
      <c r="E91" s="9"/>
      <c r="F91" s="9"/>
      <c r="G91" s="9"/>
      <c r="H91" s="9"/>
      <c r="I91" s="9"/>
      <c r="J91" s="9"/>
    </row>
    <row r="92" spans="1:10" x14ac:dyDescent="0.3">
      <c r="A92" s="3"/>
      <c r="B92" s="3"/>
      <c r="C92" s="3"/>
      <c r="D92" s="3"/>
      <c r="E92" s="9"/>
      <c r="F92" s="9"/>
      <c r="G92" s="9"/>
      <c r="H92" s="9"/>
      <c r="I92" s="9"/>
      <c r="J92" s="9"/>
    </row>
    <row r="93" spans="1:10" x14ac:dyDescent="0.3">
      <c r="A93" s="8"/>
      <c r="B93" s="8"/>
      <c r="C93" s="8"/>
      <c r="D93" s="8"/>
      <c r="E93" s="9"/>
      <c r="F93" s="9"/>
      <c r="G93" s="9"/>
      <c r="H93" s="9"/>
      <c r="I93" s="9"/>
      <c r="J93" s="9"/>
    </row>
    <row r="94" spans="1:10" x14ac:dyDescent="0.3">
      <c r="A94" s="8"/>
      <c r="B94" s="8"/>
      <c r="C94" s="8"/>
      <c r="D94" s="8"/>
      <c r="E94" s="9"/>
      <c r="F94" s="9"/>
      <c r="G94" s="9"/>
      <c r="H94" s="9"/>
      <c r="I94" s="9"/>
      <c r="J94" s="9"/>
    </row>
    <row r="95" spans="1:10" x14ac:dyDescent="0.3">
      <c r="A95" s="8"/>
      <c r="B95" s="8"/>
      <c r="C95" s="8"/>
      <c r="D95" s="8"/>
      <c r="E95" s="9"/>
      <c r="F95" s="9"/>
      <c r="G95" s="9"/>
      <c r="H95" s="9"/>
      <c r="I95" s="9"/>
      <c r="J95" s="9"/>
    </row>
    <row r="96" spans="1:10" x14ac:dyDescent="0.3">
      <c r="A96" s="8"/>
      <c r="B96" s="8"/>
      <c r="C96" s="8"/>
      <c r="D96" s="8"/>
      <c r="E96" s="9"/>
      <c r="F96" s="9"/>
      <c r="G96" s="9"/>
      <c r="H96" s="9"/>
      <c r="I96" s="9"/>
      <c r="J96" s="9"/>
    </row>
    <row r="97" spans="1:10" x14ac:dyDescent="0.3">
      <c r="A97" s="8"/>
      <c r="B97" s="8"/>
      <c r="C97" s="8"/>
      <c r="D97" s="8"/>
      <c r="E97" s="9"/>
      <c r="F97" s="9"/>
      <c r="G97" s="9"/>
      <c r="H97" s="9"/>
      <c r="I97" s="9"/>
      <c r="J97" s="9"/>
    </row>
    <row r="98" spans="1:10" x14ac:dyDescent="0.3">
      <c r="A98" s="9"/>
      <c r="B98" s="9"/>
      <c r="C98" s="9"/>
      <c r="D98" s="9"/>
      <c r="E98" s="9"/>
      <c r="F98" s="9"/>
      <c r="G98" s="9"/>
      <c r="H98" s="9"/>
      <c r="I98" s="9"/>
      <c r="J98" s="9"/>
    </row>
    <row r="99" spans="1:10" x14ac:dyDescent="0.3">
      <c r="A99" s="3"/>
      <c r="B99" s="3"/>
      <c r="C99" s="3"/>
      <c r="D99" s="3"/>
      <c r="E99" s="9"/>
      <c r="F99" s="9"/>
      <c r="G99" s="9"/>
      <c r="H99" s="9"/>
      <c r="I99" s="9"/>
      <c r="J99" s="9"/>
    </row>
    <row r="100" spans="1:10" x14ac:dyDescent="0.3">
      <c r="A100" s="8"/>
      <c r="B100" s="8"/>
      <c r="C100" s="8"/>
      <c r="D100" s="8"/>
      <c r="E100" s="9"/>
      <c r="F100" s="9"/>
      <c r="G100" s="9"/>
      <c r="H100" s="9"/>
      <c r="I100" s="9"/>
      <c r="J100" s="9"/>
    </row>
    <row r="101" spans="1:10" x14ac:dyDescent="0.3">
      <c r="A101" s="8"/>
      <c r="B101" s="8"/>
      <c r="C101" s="8"/>
      <c r="D101" s="8"/>
      <c r="E101" s="9"/>
      <c r="F101" s="9"/>
      <c r="G101" s="9"/>
      <c r="H101" s="9"/>
      <c r="I101" s="9"/>
      <c r="J101" s="9"/>
    </row>
    <row r="102" spans="1:10" x14ac:dyDescent="0.3">
      <c r="A102" s="8"/>
      <c r="B102" s="8"/>
      <c r="C102" s="8"/>
      <c r="D102" s="8"/>
      <c r="E102" s="9"/>
      <c r="F102" s="9"/>
      <c r="G102" s="9"/>
      <c r="H102" s="9"/>
      <c r="I102" s="9"/>
      <c r="J102" s="9"/>
    </row>
    <row r="103" spans="1:10" x14ac:dyDescent="0.3">
      <c r="A103" s="8"/>
      <c r="B103" s="8"/>
      <c r="C103" s="8"/>
      <c r="D103" s="8"/>
      <c r="E103" s="9"/>
      <c r="F103" s="9"/>
      <c r="G103" s="9"/>
      <c r="H103" s="9"/>
      <c r="I103" s="9"/>
      <c r="J103" s="9"/>
    </row>
    <row r="104" spans="1:10" x14ac:dyDescent="0.3">
      <c r="A104" s="8"/>
      <c r="B104" s="8"/>
      <c r="C104" s="8"/>
      <c r="D104" s="8"/>
      <c r="E104" s="9"/>
      <c r="F104" s="9"/>
      <c r="G104" s="9"/>
      <c r="H104" s="9"/>
      <c r="I104" s="9"/>
      <c r="J104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0"/>
  <sheetViews>
    <sheetView workbookViewId="0">
      <selection activeCell="K8" sqref="K8:M13"/>
    </sheetView>
  </sheetViews>
  <sheetFormatPr defaultRowHeight="14.4" x14ac:dyDescent="0.3"/>
  <cols>
    <col min="1" max="1" width="2" bestFit="1" customWidth="1"/>
    <col min="2" max="2" width="11.33203125" bestFit="1" customWidth="1"/>
    <col min="3" max="5" width="8" bestFit="1" customWidth="1"/>
    <col min="8" max="8" width="10" bestFit="1" customWidth="1"/>
    <col min="12" max="12" width="10" bestFit="1" customWidth="1"/>
  </cols>
  <sheetData>
    <row r="1" spans="1:15" x14ac:dyDescent="0.3">
      <c r="B1" t="s">
        <v>5</v>
      </c>
      <c r="C1" t="s">
        <v>0</v>
      </c>
      <c r="D1" t="s">
        <v>1</v>
      </c>
      <c r="E1" t="s">
        <v>2</v>
      </c>
      <c r="G1" t="s">
        <v>0</v>
      </c>
      <c r="H1" t="s">
        <v>3</v>
      </c>
      <c r="I1" t="s">
        <v>4</v>
      </c>
      <c r="K1" t="s">
        <v>0</v>
      </c>
      <c r="L1" t="s">
        <v>3</v>
      </c>
      <c r="M1" t="s">
        <v>4</v>
      </c>
    </row>
    <row r="2" spans="1:15" x14ac:dyDescent="0.3">
      <c r="A2">
        <v>0</v>
      </c>
      <c r="B2">
        <v>609493081</v>
      </c>
      <c r="C2">
        <v>2373394</v>
      </c>
      <c r="D2">
        <v>1485214</v>
      </c>
      <c r="E2">
        <v>1007351</v>
      </c>
      <c r="G2">
        <f>C2</f>
        <v>2373394</v>
      </c>
      <c r="H2">
        <f>SUM(B2,D2:E2)</f>
        <v>611985646</v>
      </c>
      <c r="I2">
        <f>G2/H2</f>
        <v>3.8781857311731786E-3</v>
      </c>
      <c r="K2">
        <v>2265799</v>
      </c>
      <c r="L2">
        <v>596692281</v>
      </c>
      <c r="M2">
        <v>3.7972654786194563E-3</v>
      </c>
      <c r="O2">
        <f>_xlfn.STDEV.S(I2:I6)</f>
        <v>3.9071048132054576E-4</v>
      </c>
    </row>
    <row r="3" spans="1:15" x14ac:dyDescent="0.3">
      <c r="A3">
        <v>1</v>
      </c>
      <c r="B3">
        <v>555780748</v>
      </c>
      <c r="C3">
        <v>1808230</v>
      </c>
      <c r="D3">
        <v>1942830</v>
      </c>
      <c r="E3">
        <v>1317088</v>
      </c>
      <c r="G3" s="1">
        <f t="shared" ref="G3:G6" si="0">C3</f>
        <v>1808230</v>
      </c>
      <c r="H3" s="1">
        <f t="shared" ref="H3:H6" si="1">SUM(B3,D3:E3)</f>
        <v>559040666</v>
      </c>
      <c r="I3" s="1">
        <f t="shared" ref="I3:I6" si="2">G3/H3</f>
        <v>3.2345231929871805E-3</v>
      </c>
      <c r="K3" s="1">
        <v>1808230</v>
      </c>
      <c r="L3" s="1">
        <v>559040666</v>
      </c>
      <c r="M3" s="1">
        <v>3.2345231929871805E-3</v>
      </c>
      <c r="O3">
        <f>_xlfn.STDEV.S(M2:M6)</f>
        <v>2.3901064617823947E-4</v>
      </c>
    </row>
    <row r="4" spans="1:15" x14ac:dyDescent="0.3">
      <c r="A4">
        <v>2</v>
      </c>
      <c r="B4">
        <v>578291765</v>
      </c>
      <c r="C4">
        <v>2274827</v>
      </c>
      <c r="D4">
        <v>1293917</v>
      </c>
      <c r="E4">
        <v>3498851</v>
      </c>
      <c r="G4">
        <f t="shared" si="0"/>
        <v>2274827</v>
      </c>
      <c r="H4">
        <f t="shared" si="1"/>
        <v>583084533</v>
      </c>
      <c r="I4">
        <f t="shared" si="2"/>
        <v>3.9013674197391204E-3</v>
      </c>
      <c r="K4">
        <v>1968667</v>
      </c>
      <c r="L4">
        <v>596989413</v>
      </c>
      <c r="M4">
        <v>3.297658144567465E-3</v>
      </c>
    </row>
    <row r="5" spans="1:15" x14ac:dyDescent="0.3">
      <c r="A5">
        <v>3</v>
      </c>
      <c r="B5">
        <v>577302888</v>
      </c>
      <c r="C5">
        <v>1754293</v>
      </c>
      <c r="D5">
        <v>2810742</v>
      </c>
      <c r="E5">
        <v>1689197</v>
      </c>
      <c r="G5">
        <f t="shared" si="0"/>
        <v>1754293</v>
      </c>
      <c r="H5">
        <f t="shared" si="1"/>
        <v>581802827</v>
      </c>
      <c r="I5">
        <f t="shared" si="2"/>
        <v>3.0152706700409346E-3</v>
      </c>
      <c r="K5">
        <v>2152222</v>
      </c>
      <c r="L5">
        <v>613361890</v>
      </c>
      <c r="M5">
        <v>3.5088942353428579E-3</v>
      </c>
    </row>
    <row r="6" spans="1:15" x14ac:dyDescent="0.3">
      <c r="A6">
        <v>4</v>
      </c>
      <c r="B6">
        <v>622944951</v>
      </c>
      <c r="C6">
        <v>2173874</v>
      </c>
      <c r="D6">
        <v>878454</v>
      </c>
      <c r="E6">
        <v>3115553</v>
      </c>
      <c r="G6">
        <f t="shared" si="0"/>
        <v>2173874</v>
      </c>
      <c r="H6">
        <f t="shared" si="1"/>
        <v>626938958</v>
      </c>
      <c r="I6">
        <f t="shared" si="2"/>
        <v>3.4674412432988411E-3</v>
      </c>
      <c r="K6">
        <v>2189700</v>
      </c>
      <c r="L6">
        <v>596768380</v>
      </c>
      <c r="M6">
        <v>3.6692627715965783E-3</v>
      </c>
    </row>
    <row r="8" spans="1:15" x14ac:dyDescent="0.3">
      <c r="G8" t="s">
        <v>1</v>
      </c>
      <c r="H8" t="s">
        <v>3</v>
      </c>
      <c r="I8" t="s">
        <v>4</v>
      </c>
      <c r="K8" t="s">
        <v>1</v>
      </c>
      <c r="L8" t="s">
        <v>3</v>
      </c>
      <c r="M8" t="s">
        <v>4</v>
      </c>
    </row>
    <row r="9" spans="1:15" x14ac:dyDescent="0.3">
      <c r="G9">
        <f>D2</f>
        <v>1485214</v>
      </c>
      <c r="H9">
        <f>SUM(B2:C2,E2)</f>
        <v>612873826</v>
      </c>
      <c r="I9">
        <f>G9/H9</f>
        <v>2.4233601387310673E-3</v>
      </c>
      <c r="K9">
        <v>910608</v>
      </c>
      <c r="L9">
        <v>598047472</v>
      </c>
      <c r="M9">
        <v>1.5226349790506263E-3</v>
      </c>
      <c r="O9">
        <f>_xlfn.STDEV.S(I9:I13)</f>
        <v>1.3268175912483991E-3</v>
      </c>
    </row>
    <row r="10" spans="1:15" x14ac:dyDescent="0.3">
      <c r="G10" s="1">
        <f t="shared" ref="G10:G13" si="3">D3</f>
        <v>1942830</v>
      </c>
      <c r="H10" s="1">
        <f t="shared" ref="H10:H13" si="4">SUM(B3:C3,E3)</f>
        <v>558906066</v>
      </c>
      <c r="I10" s="1">
        <f t="shared" ref="I10:I13" si="5">G10/H10</f>
        <v>3.4761297437770162E-3</v>
      </c>
      <c r="K10" s="1">
        <v>1942830</v>
      </c>
      <c r="L10" s="1">
        <v>558906066</v>
      </c>
      <c r="M10" s="1">
        <v>3.4761297437770162E-3</v>
      </c>
      <c r="O10">
        <f>_xlfn.STDEV.S(M9:M13)</f>
        <v>2.0259860634191012E-3</v>
      </c>
    </row>
    <row r="11" spans="1:15" x14ac:dyDescent="0.3">
      <c r="G11">
        <f t="shared" si="3"/>
        <v>1293917</v>
      </c>
      <c r="H11">
        <f t="shared" si="4"/>
        <v>584065443</v>
      </c>
      <c r="I11">
        <f t="shared" si="5"/>
        <v>2.2153630479384481E-3</v>
      </c>
      <c r="K11">
        <v>1570106</v>
      </c>
      <c r="L11">
        <v>597387974</v>
      </c>
      <c r="M11">
        <v>2.6282852490097162E-3</v>
      </c>
    </row>
    <row r="12" spans="1:15" x14ac:dyDescent="0.3">
      <c r="G12">
        <f t="shared" si="3"/>
        <v>2810742</v>
      </c>
      <c r="H12">
        <f t="shared" si="4"/>
        <v>580746378</v>
      </c>
      <c r="I12">
        <f t="shared" si="5"/>
        <v>4.8398786569788989E-3</v>
      </c>
      <c r="K12">
        <v>3547493</v>
      </c>
      <c r="L12">
        <v>595410587</v>
      </c>
      <c r="M12">
        <v>5.9580616761858145E-3</v>
      </c>
    </row>
    <row r="13" spans="1:15" x14ac:dyDescent="0.3">
      <c r="G13">
        <f t="shared" si="3"/>
        <v>878454</v>
      </c>
      <c r="H13">
        <f t="shared" si="4"/>
        <v>628234378</v>
      </c>
      <c r="I13">
        <f t="shared" si="5"/>
        <v>1.3982902412895334E-3</v>
      </c>
      <c r="K13">
        <v>440120</v>
      </c>
      <c r="L13">
        <v>615073992</v>
      </c>
      <c r="M13">
        <v>7.1555618628725895E-4</v>
      </c>
    </row>
    <row r="15" spans="1:15" x14ac:dyDescent="0.3">
      <c r="G15" t="s">
        <v>2</v>
      </c>
      <c r="H15" t="s">
        <v>3</v>
      </c>
      <c r="I15" t="s">
        <v>4</v>
      </c>
      <c r="K15" t="s">
        <v>2</v>
      </c>
      <c r="L15" t="s">
        <v>3</v>
      </c>
      <c r="M15" t="s">
        <v>4</v>
      </c>
    </row>
    <row r="16" spans="1:15" x14ac:dyDescent="0.3">
      <c r="G16">
        <f>E2</f>
        <v>1007351</v>
      </c>
      <c r="H16">
        <f>SUM(B2:D2)</f>
        <v>613351689</v>
      </c>
      <c r="I16">
        <f>G16/H16</f>
        <v>1.6423709562818209E-3</v>
      </c>
      <c r="K16">
        <v>1172859</v>
      </c>
      <c r="L16">
        <v>658741893</v>
      </c>
      <c r="M16">
        <v>1.7804530309415132E-3</v>
      </c>
      <c r="O16">
        <f>_xlfn.STDEV.S(I16:I20)</f>
        <v>1.8430886105000384E-3</v>
      </c>
    </row>
    <row r="17" spans="7:15" x14ac:dyDescent="0.3">
      <c r="G17" s="1">
        <f t="shared" ref="G17:G20" si="6">E3</f>
        <v>1317088</v>
      </c>
      <c r="H17" s="1">
        <f t="shared" ref="H17:H20" si="7">SUM(B3:D3)</f>
        <v>559531808</v>
      </c>
      <c r="I17" s="1">
        <f t="shared" ref="I17:I20" si="8">G17/H17</f>
        <v>2.3539108611319555E-3</v>
      </c>
      <c r="K17" s="1">
        <v>1317088</v>
      </c>
      <c r="L17" s="1">
        <v>559531808</v>
      </c>
      <c r="M17" s="1">
        <v>2.3539108611319555E-3</v>
      </c>
      <c r="O17">
        <f>_xlfn.STDEV.S(M16:M20)</f>
        <v>2.1534209105474782E-3</v>
      </c>
    </row>
    <row r="18" spans="7:15" x14ac:dyDescent="0.3">
      <c r="G18">
        <f t="shared" si="6"/>
        <v>3498851</v>
      </c>
      <c r="H18">
        <f t="shared" si="7"/>
        <v>581860509</v>
      </c>
      <c r="I18">
        <f t="shared" si="8"/>
        <v>6.0132126959659329E-3</v>
      </c>
      <c r="K18">
        <v>4165306</v>
      </c>
      <c r="L18">
        <v>594792774</v>
      </c>
      <c r="M18">
        <v>7.0029532672163906E-3</v>
      </c>
    </row>
    <row r="19" spans="7:15" x14ac:dyDescent="0.3">
      <c r="G19">
        <f t="shared" si="6"/>
        <v>1689197</v>
      </c>
      <c r="H19">
        <f t="shared" si="7"/>
        <v>581867923</v>
      </c>
      <c r="I19">
        <f t="shared" si="8"/>
        <v>2.9030591535117154E-3</v>
      </c>
      <c r="K19">
        <v>2596575</v>
      </c>
      <c r="L19">
        <v>582762785</v>
      </c>
      <c r="M19">
        <v>4.4556294033085862E-3</v>
      </c>
    </row>
    <row r="20" spans="7:15" x14ac:dyDescent="0.3">
      <c r="G20">
        <f t="shared" si="6"/>
        <v>3115553</v>
      </c>
      <c r="H20">
        <f t="shared" si="7"/>
        <v>625997279</v>
      </c>
      <c r="I20">
        <f t="shared" si="8"/>
        <v>4.9769433582474085E-3</v>
      </c>
      <c r="K20">
        <v>1376212</v>
      </c>
      <c r="L20">
        <v>566779948</v>
      </c>
      <c r="M20">
        <v>2.4281240097788355E-3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49972-F456-4CDA-9783-01992CC0796D}">
  <dimension ref="A1:O20"/>
  <sheetViews>
    <sheetView tabSelected="1" workbookViewId="0">
      <selection activeCell="P18" sqref="P18"/>
    </sheetView>
  </sheetViews>
  <sheetFormatPr defaultRowHeight="14.4" x14ac:dyDescent="0.3"/>
  <cols>
    <col min="1" max="1" width="2" bestFit="1" customWidth="1"/>
    <col min="2" max="2" width="11.33203125" bestFit="1" customWidth="1"/>
    <col min="3" max="5" width="8" bestFit="1" customWidth="1"/>
    <col min="8" max="8" width="10" bestFit="1" customWidth="1"/>
    <col min="12" max="12" width="10" bestFit="1" customWidth="1"/>
  </cols>
  <sheetData>
    <row r="1" spans="1:15" x14ac:dyDescent="0.3">
      <c r="B1" t="s">
        <v>5</v>
      </c>
      <c r="C1" t="s">
        <v>0</v>
      </c>
      <c r="D1" t="s">
        <v>1</v>
      </c>
      <c r="E1" t="s">
        <v>2</v>
      </c>
      <c r="G1" t="s">
        <v>0</v>
      </c>
      <c r="H1" t="s">
        <v>3</v>
      </c>
      <c r="I1" t="s">
        <v>4</v>
      </c>
      <c r="K1" t="s">
        <v>0</v>
      </c>
      <c r="L1" t="s">
        <v>3</v>
      </c>
      <c r="M1" t="s">
        <v>4</v>
      </c>
    </row>
    <row r="2" spans="1:15" x14ac:dyDescent="0.3">
      <c r="A2">
        <v>0</v>
      </c>
      <c r="B2">
        <v>609493081</v>
      </c>
      <c r="C2">
        <v>2373394</v>
      </c>
      <c r="D2">
        <v>1485214</v>
      </c>
      <c r="E2">
        <v>1007351</v>
      </c>
      <c r="G2">
        <f>C2</f>
        <v>2373394</v>
      </c>
      <c r="H2">
        <f>SUM(B2,D2:E2)</f>
        <v>611985646</v>
      </c>
      <c r="I2">
        <f>G2/H2</f>
        <v>3.8781857311731786E-3</v>
      </c>
      <c r="K2">
        <v>2265799</v>
      </c>
      <c r="L2">
        <v>596692281</v>
      </c>
      <c r="M2">
        <v>3.7972654786194563E-3</v>
      </c>
      <c r="O2">
        <f>_xlfn.STDEV.S(I2:I6)</f>
        <v>3.9071048132054576E-4</v>
      </c>
    </row>
    <row r="3" spans="1:15" x14ac:dyDescent="0.3">
      <c r="A3">
        <v>1</v>
      </c>
      <c r="B3">
        <v>555780748</v>
      </c>
      <c r="C3">
        <v>1808230</v>
      </c>
      <c r="D3">
        <v>1942830</v>
      </c>
      <c r="E3">
        <v>1317088</v>
      </c>
      <c r="G3" s="1">
        <f t="shared" ref="G3:G6" si="0">C3</f>
        <v>1808230</v>
      </c>
      <c r="H3" s="1">
        <f t="shared" ref="H3:H6" si="1">SUM(B3,D3:E3)</f>
        <v>559040666</v>
      </c>
      <c r="I3" s="1">
        <f t="shared" ref="I3:I6" si="2">G3/H3</f>
        <v>3.2345231929871805E-3</v>
      </c>
      <c r="K3" s="1">
        <v>1808230</v>
      </c>
      <c r="L3" s="1">
        <v>559040666</v>
      </c>
      <c r="M3" s="1">
        <v>3.2345231929871805E-3</v>
      </c>
      <c r="O3">
        <f>_xlfn.STDEV.S(M2:M6)</f>
        <v>2.3901064617823947E-4</v>
      </c>
    </row>
    <row r="4" spans="1:15" x14ac:dyDescent="0.3">
      <c r="A4">
        <v>2</v>
      </c>
      <c r="B4">
        <v>578291765</v>
      </c>
      <c r="C4">
        <v>2274827</v>
      </c>
      <c r="D4">
        <v>1293917</v>
      </c>
      <c r="E4">
        <v>3498851</v>
      </c>
      <c r="G4">
        <f t="shared" si="0"/>
        <v>2274827</v>
      </c>
      <c r="H4">
        <f t="shared" si="1"/>
        <v>583084533</v>
      </c>
      <c r="I4">
        <f t="shared" si="2"/>
        <v>3.9013674197391204E-3</v>
      </c>
      <c r="K4">
        <v>1968667</v>
      </c>
      <c r="L4">
        <v>596989413</v>
      </c>
      <c r="M4">
        <v>3.297658144567465E-3</v>
      </c>
    </row>
    <row r="5" spans="1:15" x14ac:dyDescent="0.3">
      <c r="A5">
        <v>3</v>
      </c>
      <c r="B5">
        <v>577302888</v>
      </c>
      <c r="C5">
        <v>1754293</v>
      </c>
      <c r="D5">
        <v>2810742</v>
      </c>
      <c r="E5">
        <v>1689197</v>
      </c>
      <c r="G5">
        <f t="shared" si="0"/>
        <v>1754293</v>
      </c>
      <c r="H5">
        <f t="shared" si="1"/>
        <v>581802827</v>
      </c>
      <c r="I5">
        <f t="shared" si="2"/>
        <v>3.0152706700409346E-3</v>
      </c>
      <c r="K5">
        <v>2152222</v>
      </c>
      <c r="L5">
        <v>613361890</v>
      </c>
      <c r="M5">
        <v>3.5088942353428579E-3</v>
      </c>
    </row>
    <row r="6" spans="1:15" x14ac:dyDescent="0.3">
      <c r="A6">
        <v>4</v>
      </c>
      <c r="B6">
        <v>622944951</v>
      </c>
      <c r="C6">
        <v>2173874</v>
      </c>
      <c r="D6">
        <v>878454</v>
      </c>
      <c r="E6">
        <v>3115553</v>
      </c>
      <c r="G6">
        <f t="shared" si="0"/>
        <v>2173874</v>
      </c>
      <c r="H6">
        <f t="shared" si="1"/>
        <v>626938958</v>
      </c>
      <c r="I6">
        <f t="shared" si="2"/>
        <v>3.4674412432988411E-3</v>
      </c>
      <c r="K6">
        <v>2189700</v>
      </c>
      <c r="L6">
        <v>596768380</v>
      </c>
      <c r="M6">
        <v>3.6692627715965783E-3</v>
      </c>
    </row>
    <row r="8" spans="1:15" x14ac:dyDescent="0.3">
      <c r="G8" t="s">
        <v>1</v>
      </c>
      <c r="H8" t="s">
        <v>3</v>
      </c>
      <c r="I8" t="s">
        <v>4</v>
      </c>
      <c r="K8" t="s">
        <v>1</v>
      </c>
      <c r="L8" t="s">
        <v>3</v>
      </c>
      <c r="M8" t="s">
        <v>4</v>
      </c>
    </row>
    <row r="9" spans="1:15" x14ac:dyDescent="0.3">
      <c r="G9">
        <f>D2</f>
        <v>1485214</v>
      </c>
      <c r="H9">
        <f>SUM(B2:C2,E2)</f>
        <v>612873826</v>
      </c>
      <c r="I9">
        <f>G9/H9</f>
        <v>2.4233601387310673E-3</v>
      </c>
      <c r="K9">
        <v>734607</v>
      </c>
      <c r="L9">
        <v>598223473</v>
      </c>
      <c r="M9">
        <v>1.2279809020466169E-3</v>
      </c>
      <c r="O9">
        <f>_xlfn.STDEV.S(I9:I13)</f>
        <v>1.3268175912483991E-3</v>
      </c>
    </row>
    <row r="10" spans="1:15" x14ac:dyDescent="0.3">
      <c r="G10" s="1">
        <f t="shared" ref="G10:G13" si="3">D3</f>
        <v>1942830</v>
      </c>
      <c r="H10" s="1">
        <f t="shared" ref="H10:H13" si="4">SUM(B3:C3,E3)</f>
        <v>558906066</v>
      </c>
      <c r="I10" s="1">
        <f t="shared" ref="I10:I13" si="5">G10/H10</f>
        <v>3.4761297437770162E-3</v>
      </c>
      <c r="K10" s="1">
        <v>1942830</v>
      </c>
      <c r="L10" s="1">
        <v>558906066</v>
      </c>
      <c r="M10" s="1">
        <v>3.4761297437770162E-3</v>
      </c>
      <c r="O10">
        <f>_xlfn.STDEV.S(M9:M13)</f>
        <v>1.293038933600481E-3</v>
      </c>
    </row>
    <row r="11" spans="1:15" x14ac:dyDescent="0.3">
      <c r="G11">
        <f t="shared" si="3"/>
        <v>1293917</v>
      </c>
      <c r="H11">
        <f t="shared" si="4"/>
        <v>584065443</v>
      </c>
      <c r="I11">
        <f t="shared" si="5"/>
        <v>2.2153630479384481E-3</v>
      </c>
      <c r="K11">
        <v>2836249</v>
      </c>
      <c r="L11">
        <v>609720551</v>
      </c>
      <c r="M11">
        <v>4.6517195383168246E-3</v>
      </c>
    </row>
    <row r="12" spans="1:15" x14ac:dyDescent="0.3">
      <c r="G12">
        <f t="shared" si="3"/>
        <v>2810742</v>
      </c>
      <c r="H12">
        <f t="shared" si="4"/>
        <v>580746378</v>
      </c>
      <c r="I12">
        <f t="shared" si="5"/>
        <v>4.8398786569788989E-3</v>
      </c>
      <c r="K12">
        <v>1354025</v>
      </c>
      <c r="L12">
        <v>597604055</v>
      </c>
      <c r="M12">
        <v>2.2657560447778419E-3</v>
      </c>
    </row>
    <row r="13" spans="1:15" x14ac:dyDescent="0.3">
      <c r="G13">
        <f t="shared" si="3"/>
        <v>878454</v>
      </c>
      <c r="H13">
        <f t="shared" si="4"/>
        <v>628234378</v>
      </c>
      <c r="I13">
        <f t="shared" si="5"/>
        <v>1.3982902412895334E-3</v>
      </c>
      <c r="K13">
        <v>1543446</v>
      </c>
      <c r="L13">
        <v>600371946</v>
      </c>
      <c r="M13">
        <v>2.570816325251813E-3</v>
      </c>
    </row>
    <row r="15" spans="1:15" x14ac:dyDescent="0.3">
      <c r="G15" t="s">
        <v>2</v>
      </c>
      <c r="H15" t="s">
        <v>3</v>
      </c>
      <c r="I15" t="s">
        <v>4</v>
      </c>
      <c r="K15" t="s">
        <v>2</v>
      </c>
      <c r="L15" t="s">
        <v>3</v>
      </c>
      <c r="M15" t="s">
        <v>4</v>
      </c>
    </row>
    <row r="16" spans="1:15" x14ac:dyDescent="0.3">
      <c r="G16">
        <f>E2</f>
        <v>1007351</v>
      </c>
      <c r="H16">
        <f>SUM(B2:D2)</f>
        <v>613351689</v>
      </c>
      <c r="I16">
        <f>G16/H16</f>
        <v>1.6423709562818209E-3</v>
      </c>
      <c r="K16">
        <v>1627208</v>
      </c>
      <c r="L16">
        <v>581929912</v>
      </c>
      <c r="M16">
        <v>2.7962267730963449E-3</v>
      </c>
      <c r="O16">
        <f>_xlfn.STDEV.S(I16:I20)</f>
        <v>1.8430886105000384E-3</v>
      </c>
    </row>
    <row r="17" spans="7:15" x14ac:dyDescent="0.3">
      <c r="G17" s="1">
        <f t="shared" ref="G17:G20" si="6">E3</f>
        <v>1317088</v>
      </c>
      <c r="H17" s="1">
        <f t="shared" ref="H17:H20" si="7">SUM(B3:D3)</f>
        <v>559531808</v>
      </c>
      <c r="I17" s="1">
        <f t="shared" ref="I17:I20" si="8">G17/H17</f>
        <v>2.3539108611319555E-3</v>
      </c>
      <c r="K17" s="1">
        <v>1317088</v>
      </c>
      <c r="L17" s="1">
        <v>559531808</v>
      </c>
      <c r="M17" s="1">
        <v>2.3539108611319555E-3</v>
      </c>
      <c r="O17">
        <f>_xlfn.STDEV.S(M16:M20)</f>
        <v>1.3019715342007577E-3</v>
      </c>
    </row>
    <row r="18" spans="7:15" x14ac:dyDescent="0.3">
      <c r="G18">
        <f t="shared" si="6"/>
        <v>3498851</v>
      </c>
      <c r="H18">
        <f t="shared" si="7"/>
        <v>581860509</v>
      </c>
      <c r="I18">
        <f t="shared" si="8"/>
        <v>6.0132126959659329E-3</v>
      </c>
      <c r="K18">
        <v>2254187</v>
      </c>
      <c r="L18">
        <v>596703893</v>
      </c>
      <c r="M18">
        <v>3.7777313445481408E-3</v>
      </c>
    </row>
    <row r="19" spans="7:15" x14ac:dyDescent="0.3">
      <c r="G19">
        <f t="shared" si="6"/>
        <v>1689197</v>
      </c>
      <c r="H19">
        <f t="shared" si="7"/>
        <v>581867923</v>
      </c>
      <c r="I19">
        <f t="shared" si="8"/>
        <v>2.9030591535117154E-3</v>
      </c>
      <c r="K19">
        <v>1715488</v>
      </c>
      <c r="L19">
        <v>568242912</v>
      </c>
      <c r="M19">
        <v>3.0189342687304828E-3</v>
      </c>
    </row>
    <row r="20" spans="7:15" x14ac:dyDescent="0.3">
      <c r="G20">
        <f t="shared" si="6"/>
        <v>3115553</v>
      </c>
      <c r="H20">
        <f t="shared" si="7"/>
        <v>625997279</v>
      </c>
      <c r="I20">
        <f t="shared" si="8"/>
        <v>4.9769433582474085E-3</v>
      </c>
      <c r="K20">
        <v>3714069</v>
      </c>
      <c r="L20">
        <v>656200683</v>
      </c>
      <c r="M20">
        <v>5.6599590585918362E-3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75"/>
  <sheetViews>
    <sheetView workbookViewId="0">
      <selection activeCell="M19" sqref="M19"/>
    </sheetView>
  </sheetViews>
  <sheetFormatPr defaultRowHeight="14.4" x14ac:dyDescent="0.3"/>
  <cols>
    <col min="1" max="1" width="15.44140625" bestFit="1" customWidth="1"/>
    <col min="2" max="2" width="9.5546875" bestFit="1" customWidth="1"/>
    <col min="3" max="3" width="11.33203125" bestFit="1" customWidth="1"/>
    <col min="4" max="6" width="8" bestFit="1" customWidth="1"/>
    <col min="7" max="7" width="9.5546875" bestFit="1" customWidth="1"/>
    <col min="8" max="8" width="13.44140625" bestFit="1" customWidth="1"/>
  </cols>
  <sheetData>
    <row r="1" spans="1:8" x14ac:dyDescent="0.3">
      <c r="A1" t="s">
        <v>6</v>
      </c>
      <c r="B1" t="s">
        <v>7</v>
      </c>
      <c r="C1" t="s">
        <v>5</v>
      </c>
      <c r="D1" t="s">
        <v>0</v>
      </c>
      <c r="E1" t="s">
        <v>1</v>
      </c>
      <c r="F1" t="s">
        <v>2</v>
      </c>
      <c r="G1" t="s">
        <v>8</v>
      </c>
      <c r="H1" t="s">
        <v>9</v>
      </c>
    </row>
    <row r="2" spans="1:8" x14ac:dyDescent="0.3">
      <c r="A2">
        <v>1</v>
      </c>
      <c r="B2" t="s">
        <v>10</v>
      </c>
      <c r="C2">
        <v>66057258</v>
      </c>
      <c r="D2">
        <v>1030687</v>
      </c>
      <c r="E2">
        <v>20919</v>
      </c>
      <c r="F2">
        <v>0</v>
      </c>
      <c r="G2" t="s">
        <v>10</v>
      </c>
      <c r="H2">
        <v>128</v>
      </c>
    </row>
    <row r="3" spans="1:8" x14ac:dyDescent="0.3">
      <c r="A3">
        <v>2</v>
      </c>
      <c r="B3" t="s">
        <v>10</v>
      </c>
      <c r="C3">
        <v>66891881</v>
      </c>
      <c r="D3">
        <v>209841</v>
      </c>
      <c r="E3">
        <v>7142</v>
      </c>
      <c r="F3">
        <v>0</v>
      </c>
      <c r="G3" t="s">
        <v>10</v>
      </c>
      <c r="H3">
        <v>128</v>
      </c>
    </row>
    <row r="4" spans="1:8" x14ac:dyDescent="0.3">
      <c r="A4">
        <v>3</v>
      </c>
      <c r="B4" t="s">
        <v>10</v>
      </c>
      <c r="C4">
        <v>67084849</v>
      </c>
      <c r="D4">
        <v>24015</v>
      </c>
      <c r="E4">
        <v>0</v>
      </c>
      <c r="F4">
        <v>0</v>
      </c>
      <c r="G4" t="s">
        <v>10</v>
      </c>
      <c r="H4">
        <v>128</v>
      </c>
    </row>
    <row r="5" spans="1:8" x14ac:dyDescent="0.3">
      <c r="A5">
        <v>4</v>
      </c>
      <c r="B5" t="s">
        <v>10</v>
      </c>
      <c r="C5">
        <v>65272212</v>
      </c>
      <c r="D5">
        <v>59009</v>
      </c>
      <c r="E5">
        <v>1087725</v>
      </c>
      <c r="F5">
        <v>689918</v>
      </c>
      <c r="G5" t="s">
        <v>10</v>
      </c>
      <c r="H5">
        <v>128</v>
      </c>
    </row>
    <row r="6" spans="1:8" x14ac:dyDescent="0.3">
      <c r="A6">
        <v>5</v>
      </c>
      <c r="B6" t="s">
        <v>10</v>
      </c>
      <c r="C6">
        <v>66362571</v>
      </c>
      <c r="D6">
        <v>0</v>
      </c>
      <c r="E6">
        <v>61827</v>
      </c>
      <c r="F6">
        <v>684466</v>
      </c>
      <c r="G6" t="s">
        <v>10</v>
      </c>
      <c r="H6">
        <v>128</v>
      </c>
    </row>
    <row r="7" spans="1:8" x14ac:dyDescent="0.3">
      <c r="A7">
        <v>6</v>
      </c>
      <c r="B7" t="s">
        <v>10</v>
      </c>
      <c r="C7">
        <v>66822530</v>
      </c>
      <c r="D7">
        <v>286334</v>
      </c>
      <c r="E7">
        <v>0</v>
      </c>
      <c r="F7">
        <v>0</v>
      </c>
      <c r="G7" t="s">
        <v>10</v>
      </c>
      <c r="H7">
        <v>128</v>
      </c>
    </row>
    <row r="8" spans="1:8" x14ac:dyDescent="0.3">
      <c r="A8">
        <v>7</v>
      </c>
      <c r="B8" t="s">
        <v>10</v>
      </c>
      <c r="C8">
        <v>66506099</v>
      </c>
      <c r="D8">
        <v>602765</v>
      </c>
      <c r="E8">
        <v>0</v>
      </c>
      <c r="F8">
        <v>0</v>
      </c>
      <c r="G8" t="s">
        <v>10</v>
      </c>
      <c r="H8">
        <v>128</v>
      </c>
    </row>
    <row r="9" spans="1:8" x14ac:dyDescent="0.3">
      <c r="A9">
        <v>8</v>
      </c>
      <c r="B9" t="s">
        <v>10</v>
      </c>
      <c r="C9">
        <v>66253683</v>
      </c>
      <c r="D9">
        <v>811598</v>
      </c>
      <c r="E9">
        <v>43583</v>
      </c>
      <c r="F9">
        <v>0</v>
      </c>
      <c r="G9" t="s">
        <v>10</v>
      </c>
      <c r="H9">
        <v>128</v>
      </c>
    </row>
    <row r="10" spans="1:8" x14ac:dyDescent="0.3">
      <c r="A10">
        <v>9</v>
      </c>
      <c r="B10" t="s">
        <v>10</v>
      </c>
      <c r="C10">
        <v>67034205</v>
      </c>
      <c r="D10">
        <v>56022</v>
      </c>
      <c r="E10">
        <v>0</v>
      </c>
      <c r="F10">
        <v>18637</v>
      </c>
      <c r="G10" t="s">
        <v>10</v>
      </c>
      <c r="H10">
        <v>128</v>
      </c>
    </row>
    <row r="11" spans="1:8" x14ac:dyDescent="0.3">
      <c r="A11">
        <v>10</v>
      </c>
      <c r="B11" t="s">
        <v>10</v>
      </c>
      <c r="C11">
        <v>67000075</v>
      </c>
      <c r="D11">
        <v>108789</v>
      </c>
      <c r="E11">
        <v>0</v>
      </c>
      <c r="F11">
        <v>0</v>
      </c>
      <c r="G11" t="s">
        <v>10</v>
      </c>
      <c r="H11">
        <v>128</v>
      </c>
    </row>
    <row r="12" spans="1:8" x14ac:dyDescent="0.3">
      <c r="A12">
        <v>11</v>
      </c>
      <c r="B12" t="s">
        <v>10</v>
      </c>
      <c r="C12">
        <v>66887792</v>
      </c>
      <c r="D12">
        <v>122875</v>
      </c>
      <c r="E12">
        <v>68261</v>
      </c>
      <c r="F12">
        <v>29936</v>
      </c>
      <c r="G12" t="s">
        <v>10</v>
      </c>
      <c r="H12">
        <v>128</v>
      </c>
    </row>
    <row r="13" spans="1:8" x14ac:dyDescent="0.3">
      <c r="A13">
        <v>12</v>
      </c>
      <c r="B13" t="s">
        <v>10</v>
      </c>
      <c r="C13">
        <v>65640813</v>
      </c>
      <c r="D13">
        <v>0</v>
      </c>
      <c r="E13">
        <v>648809</v>
      </c>
      <c r="F13">
        <v>819242</v>
      </c>
      <c r="G13" t="s">
        <v>10</v>
      </c>
      <c r="H13">
        <v>128</v>
      </c>
    </row>
    <row r="14" spans="1:8" x14ac:dyDescent="0.3">
      <c r="A14">
        <v>13</v>
      </c>
      <c r="B14" t="s">
        <v>10</v>
      </c>
      <c r="C14">
        <v>66537686</v>
      </c>
      <c r="D14">
        <v>76883</v>
      </c>
      <c r="E14">
        <v>220863</v>
      </c>
      <c r="F14">
        <v>273432</v>
      </c>
      <c r="G14" t="s">
        <v>10</v>
      </c>
      <c r="H14">
        <v>128</v>
      </c>
    </row>
    <row r="15" spans="1:8" x14ac:dyDescent="0.3">
      <c r="A15">
        <v>14</v>
      </c>
      <c r="B15" t="s">
        <v>10</v>
      </c>
      <c r="C15">
        <v>66325240</v>
      </c>
      <c r="D15">
        <v>0</v>
      </c>
      <c r="E15">
        <v>477388</v>
      </c>
      <c r="F15">
        <v>306236</v>
      </c>
      <c r="G15" t="s">
        <v>10</v>
      </c>
      <c r="H15">
        <v>128</v>
      </c>
    </row>
    <row r="16" spans="1:8" x14ac:dyDescent="0.3">
      <c r="A16">
        <v>15</v>
      </c>
      <c r="B16" t="s">
        <v>10</v>
      </c>
      <c r="C16">
        <v>63569848</v>
      </c>
      <c r="D16">
        <v>0</v>
      </c>
      <c r="E16">
        <v>696972</v>
      </c>
      <c r="F16">
        <v>2842044</v>
      </c>
      <c r="G16" t="s">
        <v>10</v>
      </c>
      <c r="H16">
        <v>128</v>
      </c>
    </row>
    <row r="17" spans="1:8" x14ac:dyDescent="0.3">
      <c r="A17">
        <v>16</v>
      </c>
      <c r="B17" t="s">
        <v>10</v>
      </c>
      <c r="C17">
        <v>66398230</v>
      </c>
      <c r="D17">
        <v>710634</v>
      </c>
      <c r="E17">
        <v>0</v>
      </c>
      <c r="F17">
        <v>0</v>
      </c>
      <c r="G17" t="s">
        <v>10</v>
      </c>
      <c r="H17">
        <v>128</v>
      </c>
    </row>
    <row r="18" spans="1:8" x14ac:dyDescent="0.3">
      <c r="A18">
        <v>17</v>
      </c>
      <c r="B18" t="s">
        <v>10</v>
      </c>
      <c r="C18">
        <v>66512830</v>
      </c>
      <c r="D18">
        <v>150103</v>
      </c>
      <c r="E18">
        <v>0</v>
      </c>
      <c r="F18">
        <v>445931</v>
      </c>
      <c r="G18" t="s">
        <v>10</v>
      </c>
      <c r="H18">
        <v>128</v>
      </c>
    </row>
    <row r="19" spans="1:8" x14ac:dyDescent="0.3">
      <c r="A19">
        <v>18</v>
      </c>
      <c r="B19" t="s">
        <v>10</v>
      </c>
      <c r="C19">
        <v>67108087</v>
      </c>
      <c r="D19">
        <v>777</v>
      </c>
      <c r="E19">
        <v>0</v>
      </c>
      <c r="F19">
        <v>0</v>
      </c>
      <c r="G19" t="s">
        <v>10</v>
      </c>
      <c r="H19">
        <v>128</v>
      </c>
    </row>
    <row r="20" spans="1:8" x14ac:dyDescent="0.3">
      <c r="A20">
        <v>19</v>
      </c>
      <c r="B20" t="s">
        <v>10</v>
      </c>
      <c r="C20">
        <v>67038122</v>
      </c>
      <c r="D20">
        <v>70742</v>
      </c>
      <c r="E20">
        <v>0</v>
      </c>
      <c r="F20">
        <v>0</v>
      </c>
      <c r="G20" t="s">
        <v>10</v>
      </c>
      <c r="H20">
        <v>128</v>
      </c>
    </row>
    <row r="21" spans="1:8" x14ac:dyDescent="0.3">
      <c r="A21">
        <v>20</v>
      </c>
      <c r="B21" t="s">
        <v>10</v>
      </c>
      <c r="C21">
        <v>63619443</v>
      </c>
      <c r="D21">
        <v>983737</v>
      </c>
      <c r="E21">
        <v>2257175</v>
      </c>
      <c r="F21">
        <v>248509</v>
      </c>
      <c r="G21" t="s">
        <v>10</v>
      </c>
      <c r="H21">
        <v>128</v>
      </c>
    </row>
    <row r="22" spans="1:8" x14ac:dyDescent="0.3">
      <c r="A22">
        <v>21</v>
      </c>
      <c r="B22" t="s">
        <v>10</v>
      </c>
      <c r="C22">
        <v>66700615</v>
      </c>
      <c r="D22">
        <v>338005</v>
      </c>
      <c r="E22">
        <v>70244</v>
      </c>
      <c r="F22">
        <v>0</v>
      </c>
      <c r="G22" t="s">
        <v>10</v>
      </c>
      <c r="H22">
        <v>128</v>
      </c>
    </row>
    <row r="23" spans="1:8" x14ac:dyDescent="0.3">
      <c r="A23">
        <v>22</v>
      </c>
      <c r="B23" t="s">
        <v>10</v>
      </c>
      <c r="C23">
        <v>66278865</v>
      </c>
      <c r="D23">
        <v>829999</v>
      </c>
      <c r="E23">
        <v>0</v>
      </c>
      <c r="F23">
        <v>0</v>
      </c>
      <c r="G23" t="s">
        <v>10</v>
      </c>
      <c r="H23">
        <v>128</v>
      </c>
    </row>
    <row r="24" spans="1:8" x14ac:dyDescent="0.3">
      <c r="A24">
        <v>23</v>
      </c>
      <c r="B24" t="s">
        <v>10</v>
      </c>
      <c r="C24">
        <v>67040590</v>
      </c>
      <c r="D24">
        <v>0</v>
      </c>
      <c r="E24">
        <v>0</v>
      </c>
      <c r="F24">
        <v>68274</v>
      </c>
      <c r="G24" t="s">
        <v>10</v>
      </c>
      <c r="H24">
        <v>128</v>
      </c>
    </row>
    <row r="25" spans="1:8" x14ac:dyDescent="0.3">
      <c r="A25">
        <v>24</v>
      </c>
      <c r="B25" t="s">
        <v>10</v>
      </c>
      <c r="C25">
        <v>67046039</v>
      </c>
      <c r="D25">
        <v>0</v>
      </c>
      <c r="E25">
        <v>0</v>
      </c>
      <c r="F25">
        <v>62825</v>
      </c>
      <c r="G25" t="s">
        <v>10</v>
      </c>
      <c r="H25">
        <v>128</v>
      </c>
    </row>
    <row r="26" spans="1:8" x14ac:dyDescent="0.3">
      <c r="A26">
        <v>25</v>
      </c>
      <c r="B26" t="s">
        <v>11</v>
      </c>
      <c r="C26">
        <v>12283105</v>
      </c>
      <c r="D26">
        <v>93453</v>
      </c>
      <c r="E26">
        <v>0</v>
      </c>
      <c r="F26">
        <v>67090</v>
      </c>
      <c r="G26" t="s">
        <v>11</v>
      </c>
      <c r="H26">
        <v>49</v>
      </c>
    </row>
    <row r="27" spans="1:8" x14ac:dyDescent="0.3">
      <c r="A27">
        <v>26</v>
      </c>
      <c r="B27" t="s">
        <v>11</v>
      </c>
      <c r="C27">
        <v>12392947</v>
      </c>
      <c r="D27">
        <v>50701</v>
      </c>
      <c r="E27">
        <v>0</v>
      </c>
      <c r="F27">
        <v>0</v>
      </c>
      <c r="G27" t="s">
        <v>11</v>
      </c>
      <c r="H27">
        <v>49</v>
      </c>
    </row>
    <row r="28" spans="1:8" x14ac:dyDescent="0.3">
      <c r="A28">
        <v>27</v>
      </c>
      <c r="B28" t="s">
        <v>11</v>
      </c>
      <c r="C28">
        <v>12243489</v>
      </c>
      <c r="D28">
        <v>181542</v>
      </c>
      <c r="E28">
        <v>18617</v>
      </c>
      <c r="F28">
        <v>0</v>
      </c>
      <c r="G28" t="s">
        <v>11</v>
      </c>
      <c r="H28">
        <v>49</v>
      </c>
    </row>
    <row r="29" spans="1:8" x14ac:dyDescent="0.3">
      <c r="A29">
        <v>28</v>
      </c>
      <c r="B29" t="s">
        <v>11</v>
      </c>
      <c r="C29">
        <v>12405573</v>
      </c>
      <c r="D29">
        <v>0</v>
      </c>
      <c r="E29">
        <v>24145</v>
      </c>
      <c r="F29">
        <v>13930</v>
      </c>
      <c r="G29" t="s">
        <v>11</v>
      </c>
      <c r="H29">
        <v>49</v>
      </c>
    </row>
    <row r="30" spans="1:8" x14ac:dyDescent="0.3">
      <c r="A30">
        <v>29</v>
      </c>
      <c r="B30" t="s">
        <v>11</v>
      </c>
      <c r="C30">
        <v>12406983</v>
      </c>
      <c r="D30">
        <v>31381</v>
      </c>
      <c r="E30">
        <v>5284</v>
      </c>
      <c r="F30">
        <v>0</v>
      </c>
      <c r="G30" t="s">
        <v>11</v>
      </c>
      <c r="H30">
        <v>49</v>
      </c>
    </row>
    <row r="31" spans="1:8" x14ac:dyDescent="0.3">
      <c r="A31">
        <v>30</v>
      </c>
      <c r="B31" t="s">
        <v>11</v>
      </c>
      <c r="C31">
        <v>12215289</v>
      </c>
      <c r="D31">
        <v>38842</v>
      </c>
      <c r="E31">
        <v>96681</v>
      </c>
      <c r="F31">
        <v>92836</v>
      </c>
      <c r="G31" t="s">
        <v>11</v>
      </c>
      <c r="H31">
        <v>49</v>
      </c>
    </row>
    <row r="32" spans="1:8" x14ac:dyDescent="0.3">
      <c r="A32">
        <v>31</v>
      </c>
      <c r="B32" t="s">
        <v>11</v>
      </c>
      <c r="C32">
        <v>12401085</v>
      </c>
      <c r="D32">
        <v>0</v>
      </c>
      <c r="E32">
        <v>0</v>
      </c>
      <c r="F32">
        <v>42563</v>
      </c>
      <c r="G32" t="s">
        <v>11</v>
      </c>
      <c r="H32">
        <v>49</v>
      </c>
    </row>
    <row r="33" spans="1:8" x14ac:dyDescent="0.3">
      <c r="A33">
        <v>32</v>
      </c>
      <c r="B33" t="s">
        <v>11</v>
      </c>
      <c r="C33">
        <v>11876274</v>
      </c>
      <c r="D33">
        <v>371944</v>
      </c>
      <c r="E33">
        <v>195430</v>
      </c>
      <c r="F33">
        <v>0</v>
      </c>
      <c r="G33" t="s">
        <v>11</v>
      </c>
      <c r="H33">
        <v>49</v>
      </c>
    </row>
    <row r="34" spans="1:8" x14ac:dyDescent="0.3">
      <c r="A34">
        <v>33</v>
      </c>
      <c r="B34" t="s">
        <v>11</v>
      </c>
      <c r="C34">
        <v>12278554</v>
      </c>
      <c r="D34">
        <v>44806</v>
      </c>
      <c r="E34">
        <v>55512</v>
      </c>
      <c r="F34">
        <v>64776</v>
      </c>
      <c r="G34" t="s">
        <v>11</v>
      </c>
      <c r="H34">
        <v>49</v>
      </c>
    </row>
    <row r="35" spans="1:8" x14ac:dyDescent="0.3">
      <c r="A35">
        <v>34</v>
      </c>
      <c r="B35" t="s">
        <v>11</v>
      </c>
      <c r="C35">
        <v>12432894</v>
      </c>
      <c r="D35">
        <v>10754</v>
      </c>
      <c r="E35">
        <v>0</v>
      </c>
      <c r="F35">
        <v>0</v>
      </c>
      <c r="G35" t="s">
        <v>11</v>
      </c>
      <c r="H35">
        <v>49</v>
      </c>
    </row>
    <row r="36" spans="1:8" x14ac:dyDescent="0.3">
      <c r="A36">
        <v>35</v>
      </c>
      <c r="B36" t="s">
        <v>11</v>
      </c>
      <c r="C36">
        <v>12042541</v>
      </c>
      <c r="D36">
        <v>0</v>
      </c>
      <c r="E36">
        <v>328182</v>
      </c>
      <c r="F36">
        <v>72925</v>
      </c>
      <c r="G36" t="s">
        <v>11</v>
      </c>
      <c r="H36">
        <v>49</v>
      </c>
    </row>
    <row r="37" spans="1:8" x14ac:dyDescent="0.3">
      <c r="A37">
        <v>36</v>
      </c>
      <c r="B37" t="s">
        <v>11</v>
      </c>
      <c r="C37">
        <v>12376823</v>
      </c>
      <c r="D37">
        <v>66825</v>
      </c>
      <c r="E37">
        <v>0</v>
      </c>
      <c r="F37">
        <v>0</v>
      </c>
      <c r="G37" t="s">
        <v>11</v>
      </c>
      <c r="H37">
        <v>49</v>
      </c>
    </row>
    <row r="38" spans="1:8" x14ac:dyDescent="0.3">
      <c r="A38">
        <v>37</v>
      </c>
      <c r="B38" t="s">
        <v>11</v>
      </c>
      <c r="C38">
        <v>12164346</v>
      </c>
      <c r="D38">
        <v>233557</v>
      </c>
      <c r="E38">
        <v>45745</v>
      </c>
      <c r="F38">
        <v>0</v>
      </c>
      <c r="G38" t="s">
        <v>11</v>
      </c>
      <c r="H38">
        <v>49</v>
      </c>
    </row>
    <row r="39" spans="1:8" x14ac:dyDescent="0.3">
      <c r="A39">
        <v>38</v>
      </c>
      <c r="B39" t="s">
        <v>11</v>
      </c>
      <c r="C39">
        <v>12117938</v>
      </c>
      <c r="D39">
        <v>0</v>
      </c>
      <c r="E39">
        <v>241822</v>
      </c>
      <c r="F39">
        <v>83888</v>
      </c>
      <c r="G39" t="s">
        <v>11</v>
      </c>
      <c r="H39">
        <v>49</v>
      </c>
    </row>
    <row r="40" spans="1:8" x14ac:dyDescent="0.3">
      <c r="A40">
        <v>39</v>
      </c>
      <c r="B40" t="s">
        <v>11</v>
      </c>
      <c r="C40">
        <v>12325674</v>
      </c>
      <c r="D40">
        <v>117974</v>
      </c>
      <c r="E40">
        <v>0</v>
      </c>
      <c r="F40">
        <v>0</v>
      </c>
      <c r="G40" t="s">
        <v>11</v>
      </c>
      <c r="H40">
        <v>49</v>
      </c>
    </row>
    <row r="41" spans="1:8" x14ac:dyDescent="0.3">
      <c r="A41">
        <v>40</v>
      </c>
      <c r="B41" t="s">
        <v>11</v>
      </c>
      <c r="C41">
        <v>12351460</v>
      </c>
      <c r="D41">
        <v>87357</v>
      </c>
      <c r="E41">
        <v>4831</v>
      </c>
      <c r="F41">
        <v>0</v>
      </c>
      <c r="G41" t="s">
        <v>11</v>
      </c>
      <c r="H41">
        <v>49</v>
      </c>
    </row>
    <row r="42" spans="1:8" x14ac:dyDescent="0.3">
      <c r="A42">
        <v>41</v>
      </c>
      <c r="B42" t="s">
        <v>11</v>
      </c>
      <c r="C42">
        <v>12443264</v>
      </c>
      <c r="D42">
        <v>384</v>
      </c>
      <c r="E42">
        <v>0</v>
      </c>
      <c r="F42">
        <v>0</v>
      </c>
      <c r="G42" t="s">
        <v>11</v>
      </c>
      <c r="H42">
        <v>49</v>
      </c>
    </row>
    <row r="43" spans="1:8" x14ac:dyDescent="0.3">
      <c r="A43">
        <v>42</v>
      </c>
      <c r="B43" t="s">
        <v>11</v>
      </c>
      <c r="C43">
        <v>11990111</v>
      </c>
      <c r="D43">
        <v>373</v>
      </c>
      <c r="E43">
        <v>343914</v>
      </c>
      <c r="F43">
        <v>109250</v>
      </c>
      <c r="G43" t="s">
        <v>11</v>
      </c>
      <c r="H43">
        <v>49</v>
      </c>
    </row>
    <row r="44" spans="1:8" x14ac:dyDescent="0.3">
      <c r="A44">
        <v>43</v>
      </c>
      <c r="B44" t="s">
        <v>11</v>
      </c>
      <c r="C44">
        <v>12159415</v>
      </c>
      <c r="D44">
        <v>33476</v>
      </c>
      <c r="E44">
        <v>123073</v>
      </c>
      <c r="F44">
        <v>127684</v>
      </c>
      <c r="G44" t="s">
        <v>11</v>
      </c>
      <c r="H44">
        <v>49</v>
      </c>
    </row>
    <row r="45" spans="1:8" x14ac:dyDescent="0.3">
      <c r="A45">
        <v>44</v>
      </c>
      <c r="B45" t="s">
        <v>11</v>
      </c>
      <c r="C45">
        <v>11948690</v>
      </c>
      <c r="D45">
        <v>185010</v>
      </c>
      <c r="E45">
        <v>241563</v>
      </c>
      <c r="F45">
        <v>68385</v>
      </c>
      <c r="G45" t="s">
        <v>11</v>
      </c>
      <c r="H45">
        <v>49</v>
      </c>
    </row>
    <row r="46" spans="1:8" x14ac:dyDescent="0.3">
      <c r="A46">
        <v>45</v>
      </c>
      <c r="B46" t="s">
        <v>11</v>
      </c>
      <c r="C46">
        <v>12369719</v>
      </c>
      <c r="D46">
        <v>64957</v>
      </c>
      <c r="E46">
        <v>0</v>
      </c>
      <c r="F46">
        <v>8972</v>
      </c>
      <c r="G46" t="s">
        <v>11</v>
      </c>
      <c r="H46">
        <v>49</v>
      </c>
    </row>
    <row r="47" spans="1:8" x14ac:dyDescent="0.3">
      <c r="A47">
        <v>46</v>
      </c>
      <c r="B47" t="s">
        <v>11</v>
      </c>
      <c r="C47">
        <v>12195309</v>
      </c>
      <c r="D47">
        <v>35750</v>
      </c>
      <c r="E47">
        <v>539</v>
      </c>
      <c r="F47">
        <v>212050</v>
      </c>
      <c r="G47" t="s">
        <v>11</v>
      </c>
      <c r="H47">
        <v>49</v>
      </c>
    </row>
    <row r="48" spans="1:8" x14ac:dyDescent="0.3">
      <c r="A48">
        <v>47</v>
      </c>
      <c r="B48" t="s">
        <v>11</v>
      </c>
      <c r="C48">
        <v>12417209</v>
      </c>
      <c r="D48">
        <v>26439</v>
      </c>
      <c r="E48">
        <v>0</v>
      </c>
      <c r="F48">
        <v>0</v>
      </c>
      <c r="G48" t="s">
        <v>11</v>
      </c>
      <c r="H48">
        <v>49</v>
      </c>
    </row>
    <row r="49" spans="1:8" x14ac:dyDescent="0.3">
      <c r="A49">
        <v>48</v>
      </c>
      <c r="B49" t="s">
        <v>11</v>
      </c>
      <c r="C49">
        <v>12380717</v>
      </c>
      <c r="D49">
        <v>62931</v>
      </c>
      <c r="E49">
        <v>0</v>
      </c>
      <c r="F49">
        <v>0</v>
      </c>
      <c r="G49" t="s">
        <v>11</v>
      </c>
      <c r="H49">
        <v>49</v>
      </c>
    </row>
    <row r="50" spans="1:8" x14ac:dyDescent="0.3">
      <c r="A50">
        <v>49</v>
      </c>
      <c r="B50" t="s">
        <v>12</v>
      </c>
      <c r="C50">
        <v>42552240</v>
      </c>
      <c r="D50">
        <v>0</v>
      </c>
      <c r="E50">
        <v>13461</v>
      </c>
      <c r="F50">
        <v>32699</v>
      </c>
      <c r="G50" t="s">
        <v>13</v>
      </c>
      <c r="H50">
        <v>128</v>
      </c>
    </row>
    <row r="51" spans="1:8" x14ac:dyDescent="0.3">
      <c r="A51">
        <v>50</v>
      </c>
      <c r="B51" t="s">
        <v>12</v>
      </c>
      <c r="C51">
        <v>57809759</v>
      </c>
      <c r="D51">
        <v>94841</v>
      </c>
      <c r="E51">
        <v>0</v>
      </c>
      <c r="F51">
        <v>94760</v>
      </c>
      <c r="G51" t="s">
        <v>14</v>
      </c>
      <c r="H51">
        <v>128</v>
      </c>
    </row>
    <row r="52" spans="1:8" x14ac:dyDescent="0.3">
      <c r="A52">
        <v>51</v>
      </c>
      <c r="B52" t="s">
        <v>12</v>
      </c>
      <c r="C52">
        <v>57646412</v>
      </c>
      <c r="D52">
        <v>304905</v>
      </c>
      <c r="E52">
        <v>48043</v>
      </c>
      <c r="F52">
        <v>0</v>
      </c>
      <c r="G52" t="s">
        <v>14</v>
      </c>
      <c r="H52">
        <v>128</v>
      </c>
    </row>
    <row r="53" spans="1:8" x14ac:dyDescent="0.3">
      <c r="A53">
        <v>52</v>
      </c>
      <c r="B53" t="s">
        <v>12</v>
      </c>
      <c r="C53">
        <v>57964679</v>
      </c>
      <c r="D53">
        <v>26468</v>
      </c>
      <c r="E53">
        <v>8213</v>
      </c>
      <c r="F53">
        <v>0</v>
      </c>
      <c r="G53" t="s">
        <v>14</v>
      </c>
      <c r="H53">
        <v>128</v>
      </c>
    </row>
    <row r="54" spans="1:8" x14ac:dyDescent="0.3">
      <c r="A54">
        <v>53</v>
      </c>
      <c r="B54" t="s">
        <v>12</v>
      </c>
      <c r="C54">
        <v>41679888</v>
      </c>
      <c r="D54">
        <v>95521</v>
      </c>
      <c r="E54">
        <v>88066</v>
      </c>
      <c r="F54">
        <v>734925</v>
      </c>
      <c r="G54" t="s">
        <v>13</v>
      </c>
      <c r="H54">
        <v>128</v>
      </c>
    </row>
    <row r="55" spans="1:8" x14ac:dyDescent="0.3">
      <c r="A55">
        <v>54</v>
      </c>
      <c r="B55" t="s">
        <v>12</v>
      </c>
      <c r="C55">
        <v>57798993</v>
      </c>
      <c r="D55">
        <v>196812</v>
      </c>
      <c r="E55">
        <v>3555</v>
      </c>
      <c r="F55">
        <v>0</v>
      </c>
      <c r="G55" t="s">
        <v>14</v>
      </c>
      <c r="H55">
        <v>128</v>
      </c>
    </row>
    <row r="56" spans="1:8" x14ac:dyDescent="0.3">
      <c r="A56">
        <v>55</v>
      </c>
      <c r="B56" t="s">
        <v>12</v>
      </c>
      <c r="C56">
        <v>42489770</v>
      </c>
      <c r="D56">
        <v>773</v>
      </c>
      <c r="E56">
        <v>0</v>
      </c>
      <c r="F56">
        <v>107857</v>
      </c>
      <c r="G56" t="s">
        <v>13</v>
      </c>
      <c r="H56">
        <v>128</v>
      </c>
    </row>
    <row r="57" spans="1:8" x14ac:dyDescent="0.3">
      <c r="A57">
        <v>56</v>
      </c>
      <c r="B57" t="s">
        <v>12</v>
      </c>
      <c r="C57">
        <v>28903292</v>
      </c>
      <c r="D57">
        <v>96388</v>
      </c>
      <c r="E57">
        <v>0</v>
      </c>
      <c r="F57">
        <v>0</v>
      </c>
      <c r="G57" t="s">
        <v>14</v>
      </c>
      <c r="H57">
        <v>64</v>
      </c>
    </row>
    <row r="58" spans="1:8" x14ac:dyDescent="0.3">
      <c r="A58">
        <v>57</v>
      </c>
      <c r="B58" t="s">
        <v>12</v>
      </c>
      <c r="C58">
        <v>40611921</v>
      </c>
      <c r="D58">
        <v>0</v>
      </c>
      <c r="E58">
        <v>302634</v>
      </c>
      <c r="F58">
        <v>1683845</v>
      </c>
      <c r="G58" t="s">
        <v>13</v>
      </c>
      <c r="H58">
        <v>128</v>
      </c>
    </row>
    <row r="59" spans="1:8" x14ac:dyDescent="0.3">
      <c r="A59">
        <v>58</v>
      </c>
      <c r="B59" t="s">
        <v>12</v>
      </c>
      <c r="C59">
        <v>42517840</v>
      </c>
      <c r="D59">
        <v>0</v>
      </c>
      <c r="E59">
        <v>0</v>
      </c>
      <c r="F59">
        <v>80560</v>
      </c>
      <c r="G59" t="s">
        <v>13</v>
      </c>
      <c r="H59">
        <v>128</v>
      </c>
    </row>
    <row r="60" spans="1:8" x14ac:dyDescent="0.3">
      <c r="A60">
        <v>59</v>
      </c>
      <c r="B60" t="s">
        <v>12</v>
      </c>
      <c r="C60">
        <v>57693128</v>
      </c>
      <c r="D60">
        <v>290266</v>
      </c>
      <c r="E60">
        <v>15966</v>
      </c>
      <c r="F60">
        <v>0</v>
      </c>
      <c r="G60" t="s">
        <v>14</v>
      </c>
      <c r="H60">
        <v>128</v>
      </c>
    </row>
    <row r="61" spans="1:8" x14ac:dyDescent="0.3">
      <c r="A61">
        <v>60</v>
      </c>
      <c r="B61" t="s">
        <v>12</v>
      </c>
      <c r="C61">
        <v>42336483</v>
      </c>
      <c r="D61">
        <v>261917</v>
      </c>
      <c r="E61">
        <v>0</v>
      </c>
      <c r="F61">
        <v>0</v>
      </c>
      <c r="G61" t="s">
        <v>13</v>
      </c>
      <c r="H61">
        <v>128</v>
      </c>
    </row>
    <row r="62" spans="1:8" x14ac:dyDescent="0.3">
      <c r="A62">
        <v>61</v>
      </c>
      <c r="B62" t="s">
        <v>12</v>
      </c>
      <c r="C62">
        <v>41941573</v>
      </c>
      <c r="D62">
        <v>140118</v>
      </c>
      <c r="E62">
        <v>153237</v>
      </c>
      <c r="F62">
        <v>363472</v>
      </c>
      <c r="G62" t="s">
        <v>14</v>
      </c>
      <c r="H62">
        <v>128</v>
      </c>
    </row>
    <row r="63" spans="1:8" x14ac:dyDescent="0.3">
      <c r="A63">
        <v>62</v>
      </c>
      <c r="B63" t="s">
        <v>12</v>
      </c>
      <c r="C63">
        <v>28965883</v>
      </c>
      <c r="D63">
        <v>33797</v>
      </c>
      <c r="E63">
        <v>0</v>
      </c>
      <c r="F63">
        <v>0</v>
      </c>
      <c r="G63" t="s">
        <v>14</v>
      </c>
      <c r="H63">
        <v>64</v>
      </c>
    </row>
    <row r="64" spans="1:8" x14ac:dyDescent="0.3">
      <c r="A64">
        <v>63</v>
      </c>
      <c r="B64" t="s">
        <v>12</v>
      </c>
      <c r="C64">
        <v>42192322</v>
      </c>
      <c r="D64">
        <v>0</v>
      </c>
      <c r="E64">
        <v>388494</v>
      </c>
      <c r="F64">
        <v>17584</v>
      </c>
      <c r="G64" t="s">
        <v>13</v>
      </c>
      <c r="H64">
        <v>128</v>
      </c>
    </row>
    <row r="65" spans="1:12" x14ac:dyDescent="0.3">
      <c r="A65">
        <v>64</v>
      </c>
      <c r="B65" t="s">
        <v>12</v>
      </c>
      <c r="C65">
        <v>42568374</v>
      </c>
      <c r="D65">
        <v>30026</v>
      </c>
      <c r="E65">
        <v>0</v>
      </c>
      <c r="F65">
        <v>0</v>
      </c>
      <c r="G65" t="s">
        <v>13</v>
      </c>
      <c r="H65">
        <v>128</v>
      </c>
    </row>
    <row r="66" spans="1:12" x14ac:dyDescent="0.3">
      <c r="A66">
        <v>65</v>
      </c>
      <c r="B66" t="s">
        <v>12</v>
      </c>
      <c r="C66">
        <v>57956241</v>
      </c>
      <c r="D66">
        <v>43119</v>
      </c>
      <c r="E66">
        <v>0</v>
      </c>
      <c r="F66">
        <v>0</v>
      </c>
      <c r="G66" t="s">
        <v>14</v>
      </c>
      <c r="H66">
        <v>128</v>
      </c>
    </row>
    <row r="67" spans="1:12" x14ac:dyDescent="0.3">
      <c r="A67">
        <v>66</v>
      </c>
      <c r="B67" t="s">
        <v>12</v>
      </c>
      <c r="C67">
        <v>57933129</v>
      </c>
      <c r="D67">
        <v>66231</v>
      </c>
      <c r="E67">
        <v>0</v>
      </c>
      <c r="F67">
        <v>0</v>
      </c>
      <c r="G67" t="s">
        <v>14</v>
      </c>
      <c r="H67">
        <v>128</v>
      </c>
    </row>
    <row r="68" spans="1:12" x14ac:dyDescent="0.3">
      <c r="A68">
        <v>67</v>
      </c>
      <c r="B68" t="s">
        <v>12</v>
      </c>
      <c r="C68">
        <v>57867561</v>
      </c>
      <c r="D68">
        <v>131799</v>
      </c>
      <c r="E68">
        <v>0</v>
      </c>
      <c r="F68">
        <v>0</v>
      </c>
      <c r="G68" t="s">
        <v>14</v>
      </c>
      <c r="H68">
        <v>128</v>
      </c>
    </row>
    <row r="69" spans="1:12" x14ac:dyDescent="0.3">
      <c r="A69">
        <v>68</v>
      </c>
      <c r="B69" t="s">
        <v>12</v>
      </c>
      <c r="C69">
        <v>57711899</v>
      </c>
      <c r="D69">
        <v>284507</v>
      </c>
      <c r="E69">
        <v>2954</v>
      </c>
      <c r="F69">
        <v>0</v>
      </c>
      <c r="G69" t="s">
        <v>14</v>
      </c>
      <c r="H69">
        <v>128</v>
      </c>
    </row>
    <row r="70" spans="1:12" x14ac:dyDescent="0.3">
      <c r="A70">
        <v>69</v>
      </c>
      <c r="B70" t="s">
        <v>12</v>
      </c>
      <c r="C70">
        <v>42539573</v>
      </c>
      <c r="D70">
        <v>0</v>
      </c>
      <c r="E70">
        <v>288</v>
      </c>
      <c r="F70">
        <v>58539</v>
      </c>
      <c r="G70" t="s">
        <v>13</v>
      </c>
      <c r="H70">
        <v>128</v>
      </c>
    </row>
    <row r="71" spans="1:12" x14ac:dyDescent="0.3">
      <c r="A71">
        <v>70</v>
      </c>
      <c r="B71" t="s">
        <v>12</v>
      </c>
      <c r="C71">
        <v>57923501</v>
      </c>
      <c r="D71">
        <v>75859</v>
      </c>
      <c r="E71">
        <v>0</v>
      </c>
      <c r="F71">
        <v>0</v>
      </c>
      <c r="G71" t="s">
        <v>14</v>
      </c>
      <c r="H71">
        <v>128</v>
      </c>
    </row>
    <row r="73" spans="1:12" x14ac:dyDescent="0.3">
      <c r="C73" s="2">
        <f>AVERAGE(C2:C25)</f>
        <v>66332898.458333336</v>
      </c>
      <c r="D73" s="2">
        <f>AVERAGE(D2:D25)</f>
        <v>269700.625</v>
      </c>
      <c r="E73" s="2">
        <f t="shared" ref="E73:F73" si="0">AVERAGE(E2:E25)</f>
        <v>235871.16666666666</v>
      </c>
      <c r="F73" s="2">
        <f t="shared" si="0"/>
        <v>270393.75</v>
      </c>
      <c r="G73" s="2"/>
      <c r="H73" s="2"/>
      <c r="I73" s="2">
        <f>_xlfn.STDEV.S(C2:C25)</f>
        <v>964621.5732877698</v>
      </c>
      <c r="J73" s="2">
        <f t="shared" ref="J73:L73" si="1">_xlfn.STDEV.S(D2:D25)</f>
        <v>349415.23767224135</v>
      </c>
      <c r="K73" s="2">
        <f t="shared" si="1"/>
        <v>516760.26687494718</v>
      </c>
      <c r="L73" s="2">
        <f t="shared" si="1"/>
        <v>603509.80436438206</v>
      </c>
    </row>
    <row r="74" spans="1:12" x14ac:dyDescent="0.3">
      <c r="C74" s="2">
        <f>AVERAGE(C26:C49)</f>
        <v>12259142.041666666</v>
      </c>
      <c r="D74" s="2">
        <f t="shared" ref="D74:F74" si="2">AVERAGE(D26:D49)</f>
        <v>72435.666666666672</v>
      </c>
      <c r="E74" s="2">
        <f t="shared" si="2"/>
        <v>71889.083333333328</v>
      </c>
      <c r="F74" s="2">
        <f t="shared" si="2"/>
        <v>40181.208333333336</v>
      </c>
      <c r="G74" s="2"/>
      <c r="H74" s="2"/>
      <c r="I74" s="2">
        <f>_xlfn.STDEV.S(C26:C49)</f>
        <v>165838.87955101879</v>
      </c>
      <c r="J74" s="2">
        <f t="shared" ref="J74:L74" si="3">_xlfn.STDEV.S(D26:D49)</f>
        <v>90256.726726872133</v>
      </c>
      <c r="K74" s="2">
        <f t="shared" si="3"/>
        <v>111826.7749154591</v>
      </c>
      <c r="L74" s="2">
        <f t="shared" si="3"/>
        <v>55516.818055024647</v>
      </c>
    </row>
    <row r="75" spans="1:12" x14ac:dyDescent="0.3">
      <c r="C75" s="2">
        <f>AVERAGE(C50:C71)</f>
        <v>48072930.045454547</v>
      </c>
      <c r="D75" s="2">
        <f t="shared" ref="D75:F75" si="4">AVERAGE(D50:D71)</f>
        <v>98788.5</v>
      </c>
      <c r="E75" s="2">
        <f t="shared" si="4"/>
        <v>46586.86363636364</v>
      </c>
      <c r="F75" s="2">
        <f t="shared" si="4"/>
        <v>144283.68181818182</v>
      </c>
      <c r="G75" s="2"/>
      <c r="H75" s="2"/>
      <c r="I75" s="2">
        <f>_xlfn.STDEV.P(C50:C71)</f>
        <v>9629101.1359732151</v>
      </c>
      <c r="J75" s="2">
        <f t="shared" ref="J75:L75" si="5">_xlfn.STDEV.P(D50:D71)</f>
        <v>102238.25035525866</v>
      </c>
      <c r="K75" s="2">
        <f t="shared" si="5"/>
        <v>101988.83127368562</v>
      </c>
      <c r="L75" s="2">
        <f t="shared" si="5"/>
        <v>374255.45455445588</v>
      </c>
    </row>
  </sheetData>
  <conditionalFormatting sqref="C73:F7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3:L7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w p K p W q 3 n K 6 y k A A A A 9 g A A A B I A H A B D b 2 5 m a W c v U G F j a 2 F n Z S 5 4 b W w g o h g A K K A U A A A A A A A A A A A A A A A A A A A A A A A A A A A A h Y 8 x D o I w G I W v Q r r T l q q J I T 9 l c J W E R G N c m 1 K h E Q q h x X I 3 B 4 / k F c Q o 6 u b 4 v v c N 7 9 2 v N 0 j H p g 4 u q r e 6 N Q m K M E W B M r I t t C k T N L h T u E Y p h 1 z I s y h V M M n G x q M t E l Q 5 1 8 W E e O + x X + C 2 L w m j N C L H b L u T l W o E + s j 6 v x x q Y 5 0 w U i E O h 9 c Y z n C 0 Z J i t p k 1 A Z g i Z N l + B T d 2 z / Y G w G W o 3 9 I p 3 L s z 3 Q O Y I 5 P 2 B P w B Q S w M E F A A C A A g A w p K p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K S q V p N J A J 1 2 Q E A A L M c A A A T A B w A R m 9 y b X V s Y X M v U 2 V j d G l v b j E u b S C i G A A o o B Q A A A A A A A A A A A A A A A A A A A A A A A A A A A D t 1 U 9 P 2 z A U A P B 7 p X 4 H y 1 x S y Y r W j s L + K A e W U o 3 L Y E 1 3 I l N k 4 t d i z b E r 2 6 m E q n 6 e f Z B 9 s Z m G i T A G i n Z g Y 3 u 5 x H m x n t 9 z f o o d l F 4 a T b L m P n z b 7 / V 7 7 p J b E K Q 0 1 Q q 8 9 H I N x c I o U T h Q z b Q i m 0 2 L Y b F Q t R Q k I Q p 8 v 0 f C d W r l E q o Q S d 0 6 n p i y r k D 7 a C o V x K n R P j y 4 i K Z v 8 k 8 O r M s F X 0 u R / 5 j m 8 k n u V k q G Q b e F 4 9 K t 6 Y C d T 0 D J S n q w C W W U k d S o u t I u G T N y r E s j p F 4 m w 9 F 4 x M j H 2 n j I / J W C 5 H Y Y f z A a P g 9 Y 0 8 A e T f k F f P v K 1 a V x 5 M y a y o Q a j a O h p z m / C N N 3 M Q / v g Y v Q Q 9 R 0 z M j 5 T f x I q a z k i l u X e F u 3 E 8 / l y p A j F e r k w t z m m 1 u u 3 c L Y q q l 7 f r U C F z 1 Y B t t s a O j x R P u D / f h 6 7 p a R D X 3 H y y 9 L a 2 o t 7 r 8 7 m U 3 v B 7 N f B c + O J 3 e D 2 9 a u h O I 0 d 2 Q G u 0 p 4 a 0 N 2 I b j Z 9 e j n P l m o d z v o 9 6 R + O F X b 3 B 7 t q C 4 a D S j S + 3 f p t c n c r f / 3 u L x E L s j l k c 8 V c v 6 Z E 6 2 1 M D r 5 S 5 w 8 + l t p S 3 n 6 U w i 5 P G c u T 3 4 K I Z f n z G U f u S C X 7 l z G y A W 5 d O d y g F y Q S 3 c u h 8 g F u X T n 8 g q 5 I J f u X F 4 j F + T S n c v w B X r 5 T 7 1 8 B 1 B L A Q I t A B Q A A g A I A M K S q V q t 5 y u s p A A A A P Y A A A A S A A A A A A A A A A A A A A A A A A A A A A B D b 2 5 m a W c v U G F j a 2 F n Z S 5 4 b W x Q S w E C L Q A U A A I A C A D C k q l a D 8 r p q 6 Q A A A D p A A A A E w A A A A A A A A A A A A A A A A D w A A A A W 0 N v b n R l b n R f V H l w Z X N d L n h t b F B L A Q I t A B Q A A g A I A M K S q V p N J A J 1 2 Q E A A L M c A A A T A A A A A A A A A A A A A A A A A O E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+ S A A A A A A A A T Z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v b X B l d G l 0 a X Z l X 2 Z v b G R f c 2 V s Z W N 0 a W 9 u X 1 N S R l 8 x X 2 Z s d W l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Q y N z c 5 N W Y t Z j l h M C 0 0 M G Q 1 L W I 2 O D g t N D h k M D U 0 Y j E 0 Z T F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O V Q x N j o 1 N T o w N y 4 5 M D g 3 N j g 2 W i I g L z 4 8 R W 5 0 c n k g V H l w Z T 0 i R m l s b E N v b H V t b l R 5 c G V z I i B W Y W x 1 Z T 0 i c 0 F 3 T U R B d z 0 9 I i A v P j x F b n R y e S B U e X B l P S J G a W x s Q 2 9 s d W 1 u T m F t Z X M i I F Z h b H V l P S J z W y Z x d W 9 0 O 0 J h Y 2 t n c m 9 1 b m Q m c X V v d D s s J n F 1 b 3 Q 7 S V J G J n F 1 b 3 Q 7 L C Z x d W 9 0 O 1 N S R i Z x d W 9 0 O y w m c X V v d D t Q R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Z X R p d G l 2 Z V 9 m b 2 x k X 3 N l b G V j d G l v b l 9 T U k Z f M V 9 m b H V p Z C 9 B d X R v U m V t b 3 Z l Z E N v b H V t b n M x L n t C Y W N r Z 3 J v d W 5 k L D B 9 J n F 1 b 3 Q 7 L C Z x d W 9 0 O 1 N l Y 3 R p b 2 4 x L 2 N v b X B l d G l 0 a X Z l X 2 Z v b G R f c 2 V s Z W N 0 a W 9 u X 1 N S R l 8 x X 2 Z s d W l k L 0 F 1 d G 9 S Z W 1 v d m V k Q 2 9 s d W 1 u c z E u e 0 l S R i w x f S Z x d W 9 0 O y w m c X V v d D t T Z W N 0 a W 9 u M S 9 j b 2 1 w Z X R p d G l 2 Z V 9 m b 2 x k X 3 N l b G V j d G l v b l 9 T U k Z f M V 9 m b H V p Z C 9 B d X R v U m V t b 3 Z l Z E N v b H V t b n M x L n t T U k Y s M n 0 m c X V v d D s s J n F 1 b 3 Q 7 U 2 V j d G l v b j E v Y 2 9 t c G V 0 a X R p d m V f Z m 9 s Z F 9 z Z W x l Y 3 R p b 2 5 f U 1 J G X z F f Z m x 1 a W Q v Q X V 0 b 1 J l b W 9 2 Z W R D b 2 x 1 b W 5 z M S 5 7 U E V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X B l d G l 0 a X Z l X 2 Z v b G R f c 2 V s Z W N 0 a W 9 u X 1 N S R l 8 x X 2 Z s d W l k L 0 F 1 d G 9 S Z W 1 v d m V k Q 2 9 s d W 1 u c z E u e 0 J h Y 2 t n c m 9 1 b m Q s M H 0 m c X V v d D s s J n F 1 b 3 Q 7 U 2 V j d G l v b j E v Y 2 9 t c G V 0 a X R p d m V f Z m 9 s Z F 9 z Z W x l Y 3 R p b 2 5 f U 1 J G X z F f Z m x 1 a W Q v Q X V 0 b 1 J l b W 9 2 Z W R D b 2 x 1 b W 5 z M S 5 7 S V J G L D F 9 J n F 1 b 3 Q 7 L C Z x d W 9 0 O 1 N l Y 3 R p b 2 4 x L 2 N v b X B l d G l 0 a X Z l X 2 Z v b G R f c 2 V s Z W N 0 a W 9 u X 1 N S R l 8 x X 2 Z s d W l k L 0 F 1 d G 9 S Z W 1 v d m V k Q 2 9 s d W 1 u c z E u e 1 N S R i w y f S Z x d W 9 0 O y w m c X V v d D t T Z W N 0 a W 9 u M S 9 j b 2 1 w Z X R p d G l 2 Z V 9 m b 2 x k X 3 N l b G V j d G l v b l 9 T U k Z f M V 9 m b H V p Z C 9 B d X R v U m V t b 3 Z l Z E N v b H V t b n M x L n t Q R U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X B l d G l 0 a X Z l X 2 Z v b G R f c 2 V s Z W N 0 a W 9 u X 1 N S R l 8 x X 2 Z s d W l k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l d G l 0 a X Z l X 2 Z v b G R f c 2 V s Z W N 0 a W 9 u X 1 N S R l 8 x X 2 Z s d W l k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Z X R p d G l 2 Z V 9 m b 2 x k X 3 N l b G V j d G l v b l 9 T U k Z f M V 9 m b H V p Z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Z X R p d G l 2 Z V 9 m b 2 x k X 3 N l b G V j d G l v b l 9 T U k Z f M V 9 m b H V p Z C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V 0 a X R p d m V f Z m 9 s Z F 9 z Z W x l Y 3 R p b 2 5 f U 1 J G X z F f Z m x 1 a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N m U 4 M T k z N i 1 m O T R j L T Q w N W U t Y m J j M S 1 j Y 2 I z Y z A x M 2 U z M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O V Q x N j o 1 N j o 0 M i 4 w N z M 0 M T k 1 W i I g L z 4 8 R W 5 0 c n k g V H l w Z T 0 i R m l s b E N v b H V t b l R 5 c G V z I i B W Y W x 1 Z T 0 i c 0 F 3 T U R B d 0 0 9 I i A v P j x F b n R y e S B U e X B l P S J G a W x s Q 2 9 s d W 1 u T m F t Z X M i I F Z h b H V l P S J z W y Z x d W 9 0 O 0 N v b H V t b j E m c X V v d D s s J n F 1 b 3 Q 7 Q m F j a 2 d y b 3 V u Z C Z x d W 9 0 O y w m c X V v d D t J U k Y m c X V v d D s s J n F 1 b 3 Q 7 U 1 J G J n F 1 b 3 Q 7 L C Z x d W 9 0 O 1 B F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l d G l 0 a X Z l X 2 Z v b G R f c 2 V s Z W N 0 a W 9 u X 1 N S R l 8 x X 2 Z s d W l k I C g y K S 9 B d X R v U m V t b 3 Z l Z E N v b H V t b n M x L n t D b 2 x 1 b W 4 x L D B 9 J n F 1 b 3 Q 7 L C Z x d W 9 0 O 1 N l Y 3 R p b 2 4 x L 2 N v b X B l d G l 0 a X Z l X 2 Z v b G R f c 2 V s Z W N 0 a W 9 u X 1 N S R l 8 x X 2 Z s d W l k I C g y K S 9 B d X R v U m V t b 3 Z l Z E N v b H V t b n M x L n t C Y W N r Z 3 J v d W 5 k L D F 9 J n F 1 b 3 Q 7 L C Z x d W 9 0 O 1 N l Y 3 R p b 2 4 x L 2 N v b X B l d G l 0 a X Z l X 2 Z v b G R f c 2 V s Z W N 0 a W 9 u X 1 N S R l 8 x X 2 Z s d W l k I C g y K S 9 B d X R v U m V t b 3 Z l Z E N v b H V t b n M x L n t J U k Y s M n 0 m c X V v d D s s J n F 1 b 3 Q 7 U 2 V j d G l v b j E v Y 2 9 t c G V 0 a X R p d m V f Z m 9 s Z F 9 z Z W x l Y 3 R p b 2 5 f U 1 J G X z F f Z m x 1 a W Q g K D I p L 0 F 1 d G 9 S Z W 1 v d m V k Q 2 9 s d W 1 u c z E u e 1 N S R i w z f S Z x d W 9 0 O y w m c X V v d D t T Z W N 0 a W 9 u M S 9 j b 2 1 w Z X R p d G l 2 Z V 9 m b 2 x k X 3 N l b G V j d G l v b l 9 T U k Z f M V 9 m b H V p Z C A o M i k v Q X V 0 b 1 J l b W 9 2 Z W R D b 2 x 1 b W 5 z M S 5 7 U E V E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v b X B l d G l 0 a X Z l X 2 Z v b G R f c 2 V s Z W N 0 a W 9 u X 1 N S R l 8 x X 2 Z s d W l k I C g y K S 9 B d X R v U m V t b 3 Z l Z E N v b H V t b n M x L n t D b 2 x 1 b W 4 x L D B 9 J n F 1 b 3 Q 7 L C Z x d W 9 0 O 1 N l Y 3 R p b 2 4 x L 2 N v b X B l d G l 0 a X Z l X 2 Z v b G R f c 2 V s Z W N 0 a W 9 u X 1 N S R l 8 x X 2 Z s d W l k I C g y K S 9 B d X R v U m V t b 3 Z l Z E N v b H V t b n M x L n t C Y W N r Z 3 J v d W 5 k L D F 9 J n F 1 b 3 Q 7 L C Z x d W 9 0 O 1 N l Y 3 R p b 2 4 x L 2 N v b X B l d G l 0 a X Z l X 2 Z v b G R f c 2 V s Z W N 0 a W 9 u X 1 N S R l 8 x X 2 Z s d W l k I C g y K S 9 B d X R v U m V t b 3 Z l Z E N v b H V t b n M x L n t J U k Y s M n 0 m c X V v d D s s J n F 1 b 3 Q 7 U 2 V j d G l v b j E v Y 2 9 t c G V 0 a X R p d m V f Z m 9 s Z F 9 z Z W x l Y 3 R p b 2 5 f U 1 J G X z F f Z m x 1 a W Q g K D I p L 0 F 1 d G 9 S Z W 1 v d m V k Q 2 9 s d W 1 u c z E u e 1 N S R i w z f S Z x d W 9 0 O y w m c X V v d D t T Z W N 0 a W 9 u M S 9 j b 2 1 w Z X R p d G l 2 Z V 9 m b 2 x k X 3 N l b G V j d G l v b l 9 T U k Z f M V 9 m b H V p Z C A o M i k v Q X V 0 b 1 J l b W 9 2 Z W R D b 2 x 1 b W 5 z M S 5 7 U E V E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w Z X R p d G l 2 Z V 9 m b 2 x k X 3 N l b G V j d G l v b l 9 T U k Z f M V 9 m b H V p Z C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Z X R p d G l 2 Z V 9 m b 2 x k X 3 N l b G V j d G l v b l 9 T U k Z f M V 9 m b H V p Z C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V 0 a X R p d m V f Z m 9 s Z F 9 z Z W x l Y 3 R p b 2 5 f U 1 J G X z F f Z m x 1 a W Q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V 0 a X R p d m V f Z m 9 s Z F 9 z Z W x l Y 3 R p b 2 5 f U 1 J G X z F f Z m x 1 a W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N 2 U 1 Z T I w Z i 0 x O T A 5 L T Q 5 Y z c t O T c 5 N y 0 w N W R k M W U w N m E 4 N D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O V Q x N j o 1 O D o x O S 4 0 M j g 3 N D A 3 W i I g L z 4 8 R W 5 0 c n k g V H l w Z T 0 i R m l s b E N v b H V t b l R 5 c G V z I i B W Y W x 1 Z T 0 i c 0 F 3 T U R B d 0 0 9 I i A v P j x F b n R y e S B U e X B l P S J G a W x s Q 2 9 s d W 1 u T m F t Z X M i I F Z h b H V l P S J z W y Z x d W 9 0 O 0 N v b H V t b j E m c X V v d D s s J n F 1 b 3 Q 7 Q m F j a 2 d y b 3 V u Z C Z x d W 9 0 O y w m c X V v d D t J U k Y m c X V v d D s s J n F 1 b 3 Q 7 U 1 J G J n F 1 b 3 Q 7 L C Z x d W 9 0 O 1 B F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l d G l 0 a X Z l X 2 Z v b G R f c 2 V s Z W N 0 a W 9 u X 1 N S R l 8 x X 2 Z s d W l k I C g z K S 9 B d X R v U m V t b 3 Z l Z E N v b H V t b n M x L n t D b 2 x 1 b W 4 x L D B 9 J n F 1 b 3 Q 7 L C Z x d W 9 0 O 1 N l Y 3 R p b 2 4 x L 2 N v b X B l d G l 0 a X Z l X 2 Z v b G R f c 2 V s Z W N 0 a W 9 u X 1 N S R l 8 x X 2 Z s d W l k I C g z K S 9 B d X R v U m V t b 3 Z l Z E N v b H V t b n M x L n t C Y W N r Z 3 J v d W 5 k L D F 9 J n F 1 b 3 Q 7 L C Z x d W 9 0 O 1 N l Y 3 R p b 2 4 x L 2 N v b X B l d G l 0 a X Z l X 2 Z v b G R f c 2 V s Z W N 0 a W 9 u X 1 N S R l 8 x X 2 Z s d W l k I C g z K S 9 B d X R v U m V t b 3 Z l Z E N v b H V t b n M x L n t J U k Y s M n 0 m c X V v d D s s J n F 1 b 3 Q 7 U 2 V j d G l v b j E v Y 2 9 t c G V 0 a X R p d m V f Z m 9 s Z F 9 z Z W x l Y 3 R p b 2 5 f U 1 J G X z F f Z m x 1 a W Q g K D M p L 0 F 1 d G 9 S Z W 1 v d m V k Q 2 9 s d W 1 u c z E u e 1 N S R i w z f S Z x d W 9 0 O y w m c X V v d D t T Z W N 0 a W 9 u M S 9 j b 2 1 w Z X R p d G l 2 Z V 9 m b 2 x k X 3 N l b G V j d G l v b l 9 T U k Z f M V 9 m b H V p Z C A o M y k v Q X V 0 b 1 J l b W 9 2 Z W R D b 2 x 1 b W 5 z M S 5 7 U E V E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v b X B l d G l 0 a X Z l X 2 Z v b G R f c 2 V s Z W N 0 a W 9 u X 1 N S R l 8 x X 2 Z s d W l k I C g z K S 9 B d X R v U m V t b 3 Z l Z E N v b H V t b n M x L n t D b 2 x 1 b W 4 x L D B 9 J n F 1 b 3 Q 7 L C Z x d W 9 0 O 1 N l Y 3 R p b 2 4 x L 2 N v b X B l d G l 0 a X Z l X 2 Z v b G R f c 2 V s Z W N 0 a W 9 u X 1 N S R l 8 x X 2 Z s d W l k I C g z K S 9 B d X R v U m V t b 3 Z l Z E N v b H V t b n M x L n t C Y W N r Z 3 J v d W 5 k L D F 9 J n F 1 b 3 Q 7 L C Z x d W 9 0 O 1 N l Y 3 R p b 2 4 x L 2 N v b X B l d G l 0 a X Z l X 2 Z v b G R f c 2 V s Z W N 0 a W 9 u X 1 N S R l 8 x X 2 Z s d W l k I C g z K S 9 B d X R v U m V t b 3 Z l Z E N v b H V t b n M x L n t J U k Y s M n 0 m c X V v d D s s J n F 1 b 3 Q 7 U 2 V j d G l v b j E v Y 2 9 t c G V 0 a X R p d m V f Z m 9 s Z F 9 z Z W x l Y 3 R p b 2 5 f U 1 J G X z F f Z m x 1 a W Q g K D M p L 0 F 1 d G 9 S Z W 1 v d m V k Q 2 9 s d W 1 u c z E u e 1 N S R i w z f S Z x d W 9 0 O y w m c X V v d D t T Z W N 0 a W 9 u M S 9 j b 2 1 w Z X R p d G l 2 Z V 9 m b 2 x k X 3 N l b G V j d G l v b l 9 T U k Z f M V 9 m b H V p Z C A o M y k v Q X V 0 b 1 J l b W 9 2 Z W R D b 2 x 1 b W 5 z M S 5 7 U E V E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w Z X R p d G l 2 Z V 9 m b 2 x k X 3 N l b G V j d G l v b l 9 T U k Z f M V 9 m b H V p Z C U y M C g z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Z X R p d G l 2 Z V 9 m b 2 x k X 3 N l b G V j d G l v b l 9 T U k Z f M V 9 m b H V p Z C U y M C g z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V 0 a X R p d m V f Z m 9 s Z F 9 z Z W x l Y 3 R p b 2 5 f U 1 J G X z F f Z m x 1 a W Q l M j A o M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V 0 a X R p d m V f Z m 9 s Z F 9 z Z W x l Y 3 R p b 2 5 f U E V E X z F f Z m x 1 a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N z E 3 Y j d l Z S 0 2 N T E w L T Q 0 N 2 M t O D g z O S 0 2 Y 2 Q 0 Z W E 0 Y z A 5 N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O V Q x N z o w N D o x N y 4 z M j A y N j I z W i I g L z 4 8 R W 5 0 c n k g V H l w Z T 0 i R m l s b E N v b H V t b l R 5 c G V z I i B W Y W x 1 Z T 0 i c 0 F 3 T U R B d 0 0 9 I i A v P j x F b n R y e S B U e X B l P S J G a W x s Q 2 9 s d W 1 u T m F t Z X M i I F Z h b H V l P S J z W y Z x d W 9 0 O 0 N v b H V t b j E m c X V v d D s s J n F 1 b 3 Q 7 Q m F j a 2 d y b 3 V u Z C Z x d W 9 0 O y w m c X V v d D t J U k Y m c X V v d D s s J n F 1 b 3 Q 7 U 1 J G J n F 1 b 3 Q 7 L C Z x d W 9 0 O 1 B F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l d G l 0 a X Z l X 2 Z v b G R f c 2 V s Z W N 0 a W 9 u X 1 B F R F 8 x X 2 Z s d W l k L 0 F 1 d G 9 S Z W 1 v d m V k Q 2 9 s d W 1 u c z E u e 0 N v b H V t b j E s M H 0 m c X V v d D s s J n F 1 b 3 Q 7 U 2 V j d G l v b j E v Y 2 9 t c G V 0 a X R p d m V f Z m 9 s Z F 9 z Z W x l Y 3 R p b 2 5 f U E V E X z F f Z m x 1 a W Q v Q X V 0 b 1 J l b W 9 2 Z W R D b 2 x 1 b W 5 z M S 5 7 Q m F j a 2 d y b 3 V u Z C w x f S Z x d W 9 0 O y w m c X V v d D t T Z W N 0 a W 9 u M S 9 j b 2 1 w Z X R p d G l 2 Z V 9 m b 2 x k X 3 N l b G V j d G l v b l 9 Q R U R f M V 9 m b H V p Z C 9 B d X R v U m V t b 3 Z l Z E N v b H V t b n M x L n t J U k Y s M n 0 m c X V v d D s s J n F 1 b 3 Q 7 U 2 V j d G l v b j E v Y 2 9 t c G V 0 a X R p d m V f Z m 9 s Z F 9 z Z W x l Y 3 R p b 2 5 f U E V E X z F f Z m x 1 a W Q v Q X V 0 b 1 J l b W 9 2 Z W R D b 2 x 1 b W 5 z M S 5 7 U 1 J G L D N 9 J n F 1 b 3 Q 7 L C Z x d W 9 0 O 1 N l Y 3 R p b 2 4 x L 2 N v b X B l d G l 0 a X Z l X 2 Z v b G R f c 2 V s Z W N 0 a W 9 u X 1 B F R F 8 x X 2 Z s d W l k L 0 F 1 d G 9 S Z W 1 v d m V k Q 2 9 s d W 1 u c z E u e 1 B F R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b 2 1 w Z X R p d G l 2 Z V 9 m b 2 x k X 3 N l b G V j d G l v b l 9 Q R U R f M V 9 m b H V p Z C 9 B d X R v U m V t b 3 Z l Z E N v b H V t b n M x L n t D b 2 x 1 b W 4 x L D B 9 J n F 1 b 3 Q 7 L C Z x d W 9 0 O 1 N l Y 3 R p b 2 4 x L 2 N v b X B l d G l 0 a X Z l X 2 Z v b G R f c 2 V s Z W N 0 a W 9 u X 1 B F R F 8 x X 2 Z s d W l k L 0 F 1 d G 9 S Z W 1 v d m V k Q 2 9 s d W 1 u c z E u e 0 J h Y 2 t n c m 9 1 b m Q s M X 0 m c X V v d D s s J n F 1 b 3 Q 7 U 2 V j d G l v b j E v Y 2 9 t c G V 0 a X R p d m V f Z m 9 s Z F 9 z Z W x l Y 3 R p b 2 5 f U E V E X z F f Z m x 1 a W Q v Q X V 0 b 1 J l b W 9 2 Z W R D b 2 x 1 b W 5 z M S 5 7 S V J G L D J 9 J n F 1 b 3 Q 7 L C Z x d W 9 0 O 1 N l Y 3 R p b 2 4 x L 2 N v b X B l d G l 0 a X Z l X 2 Z v b G R f c 2 V s Z W N 0 a W 9 u X 1 B F R F 8 x X 2 Z s d W l k L 0 F 1 d G 9 S Z W 1 v d m V k Q 2 9 s d W 1 u c z E u e 1 N S R i w z f S Z x d W 9 0 O y w m c X V v d D t T Z W N 0 a W 9 u M S 9 j b 2 1 w Z X R p d G l 2 Z V 9 m b 2 x k X 3 N l b G V j d G l v b l 9 Q R U R f M V 9 m b H V p Z C 9 B d X R v U m V t b 3 Z l Z E N v b H V t b n M x L n t Q R U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X B l d G l 0 a X Z l X 2 Z v b G R f c 2 V s Z W N 0 a W 9 u X 1 B F R F 8 x X 2 Z s d W l k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l d G l 0 a X Z l X 2 Z v b G R f c 2 V s Z W N 0 a W 9 u X 1 B F R F 8 x X 2 Z s d W l k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Z X R p d G l 2 Z V 9 m b 2 x k X 3 N l b G V j d G l v b l 9 Q R U R f M V 9 m b H V p Z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Z X R p d G l 2 Z V 9 m b 2 x k X 3 N l b G V j d G l v b l 9 Q R U R f M V 9 m b H V p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k N j J m N z g 5 L T R k Z G Q t N G Y y Y S 0 4 N D U 2 L T l m O T Q y M m I x M j U 1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5 V D E 3 O j A 0 O j U 3 L j Q w N D E 0 M D l a I i A v P j x F b n R y e S B U e X B l P S J G a W x s Q 2 9 s d W 1 u V H l w Z X M i I F Z h b H V l P S J z Q X d N R E F 3 T T 0 i I C 8 + P E V u d H J 5 I F R 5 c G U 9 I k Z p b G x D b 2 x 1 b W 5 O Y W 1 l c y I g V m F s d W U 9 I n N b J n F 1 b 3 Q 7 Q 2 9 s d W 1 u M S Z x d W 9 0 O y w m c X V v d D t C Y W N r Z 3 J v d W 5 k J n F 1 b 3 Q 7 L C Z x d W 9 0 O 0 l S R i Z x d W 9 0 O y w m c X V v d D t T U k Y m c X V v d D s s J n F 1 b 3 Q 7 U E V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c G V 0 a X R p d m V f Z m 9 s Z F 9 z Z W x l Y 3 R p b 2 5 f U E V E X z F f Z m x 1 a W Q g K D I p L 0 F 1 d G 9 S Z W 1 v d m V k Q 2 9 s d W 1 u c z E u e 0 N v b H V t b j E s M H 0 m c X V v d D s s J n F 1 b 3 Q 7 U 2 V j d G l v b j E v Y 2 9 t c G V 0 a X R p d m V f Z m 9 s Z F 9 z Z W x l Y 3 R p b 2 5 f U E V E X z F f Z m x 1 a W Q g K D I p L 0 F 1 d G 9 S Z W 1 v d m V k Q 2 9 s d W 1 u c z E u e 0 J h Y 2 t n c m 9 1 b m Q s M X 0 m c X V v d D s s J n F 1 b 3 Q 7 U 2 V j d G l v b j E v Y 2 9 t c G V 0 a X R p d m V f Z m 9 s Z F 9 z Z W x l Y 3 R p b 2 5 f U E V E X z F f Z m x 1 a W Q g K D I p L 0 F 1 d G 9 S Z W 1 v d m V k Q 2 9 s d W 1 u c z E u e 0 l S R i w y f S Z x d W 9 0 O y w m c X V v d D t T Z W N 0 a W 9 u M S 9 j b 2 1 w Z X R p d G l 2 Z V 9 m b 2 x k X 3 N l b G V j d G l v b l 9 Q R U R f M V 9 m b H V p Z C A o M i k v Q X V 0 b 1 J l b W 9 2 Z W R D b 2 x 1 b W 5 z M S 5 7 U 1 J G L D N 9 J n F 1 b 3 Q 7 L C Z x d W 9 0 O 1 N l Y 3 R p b 2 4 x L 2 N v b X B l d G l 0 a X Z l X 2 Z v b G R f c 2 V s Z W N 0 a W 9 u X 1 B F R F 8 x X 2 Z s d W l k I C g y K S 9 B d X R v U m V t b 3 Z l Z E N v b H V t b n M x L n t Q R U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9 t c G V 0 a X R p d m V f Z m 9 s Z F 9 z Z W x l Y 3 R p b 2 5 f U E V E X z F f Z m x 1 a W Q g K D I p L 0 F 1 d G 9 S Z W 1 v d m V k Q 2 9 s d W 1 u c z E u e 0 N v b H V t b j E s M H 0 m c X V v d D s s J n F 1 b 3 Q 7 U 2 V j d G l v b j E v Y 2 9 t c G V 0 a X R p d m V f Z m 9 s Z F 9 z Z W x l Y 3 R p b 2 5 f U E V E X z F f Z m x 1 a W Q g K D I p L 0 F 1 d G 9 S Z W 1 v d m V k Q 2 9 s d W 1 u c z E u e 0 J h Y 2 t n c m 9 1 b m Q s M X 0 m c X V v d D s s J n F 1 b 3 Q 7 U 2 V j d G l v b j E v Y 2 9 t c G V 0 a X R p d m V f Z m 9 s Z F 9 z Z W x l Y 3 R p b 2 5 f U E V E X z F f Z m x 1 a W Q g K D I p L 0 F 1 d G 9 S Z W 1 v d m V k Q 2 9 s d W 1 u c z E u e 0 l S R i w y f S Z x d W 9 0 O y w m c X V v d D t T Z W N 0 a W 9 u M S 9 j b 2 1 w Z X R p d G l 2 Z V 9 m b 2 x k X 3 N l b G V j d G l v b l 9 Q R U R f M V 9 m b H V p Z C A o M i k v Q X V 0 b 1 J l b W 9 2 Z W R D b 2 x 1 b W 5 z M S 5 7 U 1 J G L D N 9 J n F 1 b 3 Q 7 L C Z x d W 9 0 O 1 N l Y 3 R p b 2 4 x L 2 N v b X B l d G l 0 a X Z l X 2 Z v b G R f c 2 V s Z W N 0 a W 9 u X 1 B F R F 8 x X 2 Z s d W l k I C g y K S 9 B d X R v U m V t b 3 Z l Z E N v b H V t b n M x L n t Q R U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X B l d G l 0 a X Z l X 2 Z v b G R f c 2 V s Z W N 0 a W 9 u X 1 B F R F 8 x X 2 Z s d W l k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l d G l 0 a X Z l X 2 Z v b G R f c 2 V s Z W N 0 a W 9 u X 1 B F R F 8 x X 2 Z s d W l k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Z X R p d G l 2 Z V 9 m b 2 x k X 3 N l b G V j d G l v b l 9 Q R U R f M V 9 m b H V p Z C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Z X R p d G l 2 Z V 9 m b 2 x k X 3 N l b G V j d G l v b l 9 Q R U R f M V 9 m b H V p Z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4 M j l i M G Y y L W Q 1 O D g t N D Q 5 N C 1 i Z W U x L T A 5 O G E x M j E 1 N G Q 5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5 V D E 3 O j A 1 O j M 4 L j k w O T A 3 N D l a I i A v P j x F b n R y e S B U e X B l P S J G a W x s Q 2 9 s d W 1 u V H l w Z X M i I F Z h b H V l P S J z Q X d N R E F 3 T T 0 i I C 8 + P E V u d H J 5 I F R 5 c G U 9 I k Z p b G x D b 2 x 1 b W 5 O Y W 1 l c y I g V m F s d W U 9 I n N b J n F 1 b 3 Q 7 Q 2 9 s d W 1 u M S Z x d W 9 0 O y w m c X V v d D t C Y W N r Z 3 J v d W 5 k J n F 1 b 3 Q 7 L C Z x d W 9 0 O 0 l S R i Z x d W 9 0 O y w m c X V v d D t T U k Y m c X V v d D s s J n F 1 b 3 Q 7 U E V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c G V 0 a X R p d m V f Z m 9 s Z F 9 z Z W x l Y 3 R p b 2 5 f U E V E X z F f Z m x 1 a W Q g K D M p L 0 F 1 d G 9 S Z W 1 v d m V k Q 2 9 s d W 1 u c z E u e 0 N v b H V t b j E s M H 0 m c X V v d D s s J n F 1 b 3 Q 7 U 2 V j d G l v b j E v Y 2 9 t c G V 0 a X R p d m V f Z m 9 s Z F 9 z Z W x l Y 3 R p b 2 5 f U E V E X z F f Z m x 1 a W Q g K D M p L 0 F 1 d G 9 S Z W 1 v d m V k Q 2 9 s d W 1 u c z E u e 0 J h Y 2 t n c m 9 1 b m Q s M X 0 m c X V v d D s s J n F 1 b 3 Q 7 U 2 V j d G l v b j E v Y 2 9 t c G V 0 a X R p d m V f Z m 9 s Z F 9 z Z W x l Y 3 R p b 2 5 f U E V E X z F f Z m x 1 a W Q g K D M p L 0 F 1 d G 9 S Z W 1 v d m V k Q 2 9 s d W 1 u c z E u e 0 l S R i w y f S Z x d W 9 0 O y w m c X V v d D t T Z W N 0 a W 9 u M S 9 j b 2 1 w Z X R p d G l 2 Z V 9 m b 2 x k X 3 N l b G V j d G l v b l 9 Q R U R f M V 9 m b H V p Z C A o M y k v Q X V 0 b 1 J l b W 9 2 Z W R D b 2 x 1 b W 5 z M S 5 7 U 1 J G L D N 9 J n F 1 b 3 Q 7 L C Z x d W 9 0 O 1 N l Y 3 R p b 2 4 x L 2 N v b X B l d G l 0 a X Z l X 2 Z v b G R f c 2 V s Z W N 0 a W 9 u X 1 B F R F 8 x X 2 Z s d W l k I C g z K S 9 B d X R v U m V t b 3 Z l Z E N v b H V t b n M x L n t Q R U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9 t c G V 0 a X R p d m V f Z m 9 s Z F 9 z Z W x l Y 3 R p b 2 5 f U E V E X z F f Z m x 1 a W Q g K D M p L 0 F 1 d G 9 S Z W 1 v d m V k Q 2 9 s d W 1 u c z E u e 0 N v b H V t b j E s M H 0 m c X V v d D s s J n F 1 b 3 Q 7 U 2 V j d G l v b j E v Y 2 9 t c G V 0 a X R p d m V f Z m 9 s Z F 9 z Z W x l Y 3 R p b 2 5 f U E V E X z F f Z m x 1 a W Q g K D M p L 0 F 1 d G 9 S Z W 1 v d m V k Q 2 9 s d W 1 u c z E u e 0 J h Y 2 t n c m 9 1 b m Q s M X 0 m c X V v d D s s J n F 1 b 3 Q 7 U 2 V j d G l v b j E v Y 2 9 t c G V 0 a X R p d m V f Z m 9 s Z F 9 z Z W x l Y 3 R p b 2 5 f U E V E X z F f Z m x 1 a W Q g K D M p L 0 F 1 d G 9 S Z W 1 v d m V k Q 2 9 s d W 1 u c z E u e 0 l S R i w y f S Z x d W 9 0 O y w m c X V v d D t T Z W N 0 a W 9 u M S 9 j b 2 1 w Z X R p d G l 2 Z V 9 m b 2 x k X 3 N l b G V j d G l v b l 9 Q R U R f M V 9 m b H V p Z C A o M y k v Q X V 0 b 1 J l b W 9 2 Z W R D b 2 x 1 b W 5 z M S 5 7 U 1 J G L D N 9 J n F 1 b 3 Q 7 L C Z x d W 9 0 O 1 N l Y 3 R p b 2 4 x L 2 N v b X B l d G l 0 a X Z l X 2 Z v b G R f c 2 V s Z W N 0 a W 9 u X 1 B F R F 8 x X 2 Z s d W l k I C g z K S 9 B d X R v U m V t b 3 Z l Z E N v b H V t b n M x L n t Q R U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X B l d G l 0 a X Z l X 2 Z v b G R f c 2 V s Z W N 0 a W 9 u X 1 B F R F 8 x X 2 Z s d W l k J T I w K D M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l d G l 0 a X Z l X 2 Z v b G R f c 2 V s Z W N 0 a W 9 u X 1 B F R F 8 x X 2 Z s d W l k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Z X R p d G l 2 Z V 9 m b 2 x k X 3 N l b G V j d G l v b l 9 Q R U R f M V 9 m b H V p Z C U y M C g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Z X R p d G l 2 Z V 9 m b 2 x k X 3 N l b G V j d G l v b l 9 Q R U R f M V 9 m b H V p Z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2 N 2 E x N z E z L T Y 0 Y z M t N D g y M i 0 4 M T M x L T E 2 N T c 2 Y j g 1 N T A y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5 V D E 3 O j A 2 O j I 5 L j c 3 N T Q z M D Z a I i A v P j x F b n R y e S B U e X B l P S J G a W x s Q 2 9 s d W 1 u V H l w Z X M i I F Z h b H V l P S J z Q X d N R E F 3 T T 0 i I C 8 + P E V u d H J 5 I F R 5 c G U 9 I k Z p b G x D b 2 x 1 b W 5 O Y W 1 l c y I g V m F s d W U 9 I n N b J n F 1 b 3 Q 7 Q 2 9 s d W 1 u M S Z x d W 9 0 O y w m c X V v d D t C Y W N r Z 3 J v d W 5 k J n F 1 b 3 Q 7 L C Z x d W 9 0 O 0 l S R i Z x d W 9 0 O y w m c X V v d D t T U k Y m c X V v d D s s J n F 1 b 3 Q 7 U E V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c G V 0 a X R p d m V f Z m 9 s Z F 9 z Z W x l Y 3 R p b 2 5 f U E V E X z F f Z m x 1 a W Q g K D Q p L 0 F 1 d G 9 S Z W 1 v d m V k Q 2 9 s d W 1 u c z E u e 0 N v b H V t b j E s M H 0 m c X V v d D s s J n F 1 b 3 Q 7 U 2 V j d G l v b j E v Y 2 9 t c G V 0 a X R p d m V f Z m 9 s Z F 9 z Z W x l Y 3 R p b 2 5 f U E V E X z F f Z m x 1 a W Q g K D Q p L 0 F 1 d G 9 S Z W 1 v d m V k Q 2 9 s d W 1 u c z E u e 0 J h Y 2 t n c m 9 1 b m Q s M X 0 m c X V v d D s s J n F 1 b 3 Q 7 U 2 V j d G l v b j E v Y 2 9 t c G V 0 a X R p d m V f Z m 9 s Z F 9 z Z W x l Y 3 R p b 2 5 f U E V E X z F f Z m x 1 a W Q g K D Q p L 0 F 1 d G 9 S Z W 1 v d m V k Q 2 9 s d W 1 u c z E u e 0 l S R i w y f S Z x d W 9 0 O y w m c X V v d D t T Z W N 0 a W 9 u M S 9 j b 2 1 w Z X R p d G l 2 Z V 9 m b 2 x k X 3 N l b G V j d G l v b l 9 Q R U R f M V 9 m b H V p Z C A o N C k v Q X V 0 b 1 J l b W 9 2 Z W R D b 2 x 1 b W 5 z M S 5 7 U 1 J G L D N 9 J n F 1 b 3 Q 7 L C Z x d W 9 0 O 1 N l Y 3 R p b 2 4 x L 2 N v b X B l d G l 0 a X Z l X 2 Z v b G R f c 2 V s Z W N 0 a W 9 u X 1 B F R F 8 x X 2 Z s d W l k I C g 0 K S 9 B d X R v U m V t b 3 Z l Z E N v b H V t b n M x L n t Q R U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9 t c G V 0 a X R p d m V f Z m 9 s Z F 9 z Z W x l Y 3 R p b 2 5 f U E V E X z F f Z m x 1 a W Q g K D Q p L 0 F 1 d G 9 S Z W 1 v d m V k Q 2 9 s d W 1 u c z E u e 0 N v b H V t b j E s M H 0 m c X V v d D s s J n F 1 b 3 Q 7 U 2 V j d G l v b j E v Y 2 9 t c G V 0 a X R p d m V f Z m 9 s Z F 9 z Z W x l Y 3 R p b 2 5 f U E V E X z F f Z m x 1 a W Q g K D Q p L 0 F 1 d G 9 S Z W 1 v d m V k Q 2 9 s d W 1 u c z E u e 0 J h Y 2 t n c m 9 1 b m Q s M X 0 m c X V v d D s s J n F 1 b 3 Q 7 U 2 V j d G l v b j E v Y 2 9 t c G V 0 a X R p d m V f Z m 9 s Z F 9 z Z W x l Y 3 R p b 2 5 f U E V E X z F f Z m x 1 a W Q g K D Q p L 0 F 1 d G 9 S Z W 1 v d m V k Q 2 9 s d W 1 u c z E u e 0 l S R i w y f S Z x d W 9 0 O y w m c X V v d D t T Z W N 0 a W 9 u M S 9 j b 2 1 w Z X R p d G l 2 Z V 9 m b 2 x k X 3 N l b G V j d G l v b l 9 Q R U R f M V 9 m b H V p Z C A o N C k v Q X V 0 b 1 J l b W 9 2 Z W R D b 2 x 1 b W 5 z M S 5 7 U 1 J G L D N 9 J n F 1 b 3 Q 7 L C Z x d W 9 0 O 1 N l Y 3 R p b 2 4 x L 2 N v b X B l d G l 0 a X Z l X 2 Z v b G R f c 2 V s Z W N 0 a W 9 u X 1 B F R F 8 x X 2 Z s d W l k I C g 0 K S 9 B d X R v U m V t b 3 Z l Z E N v b H V t b n M x L n t Q R U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X B l d G l 0 a X Z l X 2 Z v b G R f c 2 V s Z W N 0 a W 9 u X 1 B F R F 8 x X 2 Z s d W l k J T I w K D Q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l d G l 0 a X Z l X 2 Z v b G R f c 2 V s Z W N 0 a W 9 u X 1 B F R F 8 x X 2 Z s d W l k J T I w K D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Z X R p d G l 2 Z V 9 m b 2 x k X 3 N l b G V j d G l v b l 9 Q R U R f M V 9 m b H V p Z C U y M C g 0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Z X R p d G l 2 Z V 9 m b 2 x k X 3 N l b G V j d G l v b l 9 Q R U R f M V 9 m b H V p Z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z M j U 3 Y T I z L T c 3 N j M t N D B j Y i 0 4 Z j F i L T I 1 Z G U y N G E w Z m R j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5 V D E 3 O j A 3 O j A 2 L j Y 4 M j Q 4 N D J a I i A v P j x F b n R y e S B U e X B l P S J G a W x s Q 2 9 s d W 1 u V H l w Z X M i I F Z h b H V l P S J z Q X d N R E F 3 T T 0 i I C 8 + P E V u d H J 5 I F R 5 c G U 9 I k Z p b G x D b 2 x 1 b W 5 O Y W 1 l c y I g V m F s d W U 9 I n N b J n F 1 b 3 Q 7 Q 2 9 s d W 1 u M S Z x d W 9 0 O y w m c X V v d D t C Y W N r Z 3 J v d W 5 k J n F 1 b 3 Q 7 L C Z x d W 9 0 O 0 l S R i Z x d W 9 0 O y w m c X V v d D t T U k Y m c X V v d D s s J n F 1 b 3 Q 7 U E V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c G V 0 a X R p d m V f Z m 9 s Z F 9 z Z W x l Y 3 R p b 2 5 f U E V E X z F f Z m x 1 a W Q g K D U p L 0 F 1 d G 9 S Z W 1 v d m V k Q 2 9 s d W 1 u c z E u e 0 N v b H V t b j E s M H 0 m c X V v d D s s J n F 1 b 3 Q 7 U 2 V j d G l v b j E v Y 2 9 t c G V 0 a X R p d m V f Z m 9 s Z F 9 z Z W x l Y 3 R p b 2 5 f U E V E X z F f Z m x 1 a W Q g K D U p L 0 F 1 d G 9 S Z W 1 v d m V k Q 2 9 s d W 1 u c z E u e 0 J h Y 2 t n c m 9 1 b m Q s M X 0 m c X V v d D s s J n F 1 b 3 Q 7 U 2 V j d G l v b j E v Y 2 9 t c G V 0 a X R p d m V f Z m 9 s Z F 9 z Z W x l Y 3 R p b 2 5 f U E V E X z F f Z m x 1 a W Q g K D U p L 0 F 1 d G 9 S Z W 1 v d m V k Q 2 9 s d W 1 u c z E u e 0 l S R i w y f S Z x d W 9 0 O y w m c X V v d D t T Z W N 0 a W 9 u M S 9 j b 2 1 w Z X R p d G l 2 Z V 9 m b 2 x k X 3 N l b G V j d G l v b l 9 Q R U R f M V 9 m b H V p Z C A o N S k v Q X V 0 b 1 J l b W 9 2 Z W R D b 2 x 1 b W 5 z M S 5 7 U 1 J G L D N 9 J n F 1 b 3 Q 7 L C Z x d W 9 0 O 1 N l Y 3 R p b 2 4 x L 2 N v b X B l d G l 0 a X Z l X 2 Z v b G R f c 2 V s Z W N 0 a W 9 u X 1 B F R F 8 x X 2 Z s d W l k I C g 1 K S 9 B d X R v U m V t b 3 Z l Z E N v b H V t b n M x L n t Q R U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9 t c G V 0 a X R p d m V f Z m 9 s Z F 9 z Z W x l Y 3 R p b 2 5 f U E V E X z F f Z m x 1 a W Q g K D U p L 0 F 1 d G 9 S Z W 1 v d m V k Q 2 9 s d W 1 u c z E u e 0 N v b H V t b j E s M H 0 m c X V v d D s s J n F 1 b 3 Q 7 U 2 V j d G l v b j E v Y 2 9 t c G V 0 a X R p d m V f Z m 9 s Z F 9 z Z W x l Y 3 R p b 2 5 f U E V E X z F f Z m x 1 a W Q g K D U p L 0 F 1 d G 9 S Z W 1 v d m V k Q 2 9 s d W 1 u c z E u e 0 J h Y 2 t n c m 9 1 b m Q s M X 0 m c X V v d D s s J n F 1 b 3 Q 7 U 2 V j d G l v b j E v Y 2 9 t c G V 0 a X R p d m V f Z m 9 s Z F 9 z Z W x l Y 3 R p b 2 5 f U E V E X z F f Z m x 1 a W Q g K D U p L 0 F 1 d G 9 S Z W 1 v d m V k Q 2 9 s d W 1 u c z E u e 0 l S R i w y f S Z x d W 9 0 O y w m c X V v d D t T Z W N 0 a W 9 u M S 9 j b 2 1 w Z X R p d G l 2 Z V 9 m b 2 x k X 3 N l b G V j d G l v b l 9 Q R U R f M V 9 m b H V p Z C A o N S k v Q X V 0 b 1 J l b W 9 2 Z W R D b 2 x 1 b W 5 z M S 5 7 U 1 J G L D N 9 J n F 1 b 3 Q 7 L C Z x d W 9 0 O 1 N l Y 3 R p b 2 4 x L 2 N v b X B l d G l 0 a X Z l X 2 Z v b G R f c 2 V s Z W N 0 a W 9 u X 1 B F R F 8 x X 2 Z s d W l k I C g 1 K S 9 B d X R v U m V t b 3 Z l Z E N v b H V t b n M x L n t Q R U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X B l d G l 0 a X Z l X 2 Z v b G R f c 2 V s Z W N 0 a W 9 u X 1 B F R F 8 x X 2 Z s d W l k J T I w K D U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l d G l 0 a X Z l X 2 Z v b G R f c 2 V s Z W N 0 a W 9 u X 1 B F R F 8 x X 2 Z s d W l k J T I w K D U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Z X R p d G l 2 Z V 9 m b 2 x k X 3 N l b G V j d G l v b l 9 Q R U R f M V 9 m b H V p Z C U y M C g 1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Z X R p d G l 2 Z V 9 m b 2 x k X 3 N l b G V j d G l v b l 9 Q R U R f M V 9 m b H V p Z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3 N T g 2 N z E 0 L W J i N 2 I t N D A 2 N y 0 5 Z T E y L T Z j M z J j M m Z i M m J h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5 V D E 3 O j A 3 O j Q z L j Y 4 N j M 4 N j N a I i A v P j x F b n R y e S B U e X B l P S J G a W x s Q 2 9 s d W 1 u V H l w Z X M i I F Z h b H V l P S J z Q X d N R E F 3 T T 0 i I C 8 + P E V u d H J 5 I F R 5 c G U 9 I k Z p b G x D b 2 x 1 b W 5 O Y W 1 l c y I g V m F s d W U 9 I n N b J n F 1 b 3 Q 7 Q 2 9 s d W 1 u M S Z x d W 9 0 O y w m c X V v d D t C Y W N r Z 3 J v d W 5 k J n F 1 b 3 Q 7 L C Z x d W 9 0 O 0 l S R i Z x d W 9 0 O y w m c X V v d D t T U k Y m c X V v d D s s J n F 1 b 3 Q 7 U E V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c G V 0 a X R p d m V f Z m 9 s Z F 9 z Z W x l Y 3 R p b 2 5 f U E V E X z F f Z m x 1 a W Q g K D Y p L 0 F 1 d G 9 S Z W 1 v d m V k Q 2 9 s d W 1 u c z E u e 0 N v b H V t b j E s M H 0 m c X V v d D s s J n F 1 b 3 Q 7 U 2 V j d G l v b j E v Y 2 9 t c G V 0 a X R p d m V f Z m 9 s Z F 9 z Z W x l Y 3 R p b 2 5 f U E V E X z F f Z m x 1 a W Q g K D Y p L 0 F 1 d G 9 S Z W 1 v d m V k Q 2 9 s d W 1 u c z E u e 0 J h Y 2 t n c m 9 1 b m Q s M X 0 m c X V v d D s s J n F 1 b 3 Q 7 U 2 V j d G l v b j E v Y 2 9 t c G V 0 a X R p d m V f Z m 9 s Z F 9 z Z W x l Y 3 R p b 2 5 f U E V E X z F f Z m x 1 a W Q g K D Y p L 0 F 1 d G 9 S Z W 1 v d m V k Q 2 9 s d W 1 u c z E u e 0 l S R i w y f S Z x d W 9 0 O y w m c X V v d D t T Z W N 0 a W 9 u M S 9 j b 2 1 w Z X R p d G l 2 Z V 9 m b 2 x k X 3 N l b G V j d G l v b l 9 Q R U R f M V 9 m b H V p Z C A o N i k v Q X V 0 b 1 J l b W 9 2 Z W R D b 2 x 1 b W 5 z M S 5 7 U 1 J G L D N 9 J n F 1 b 3 Q 7 L C Z x d W 9 0 O 1 N l Y 3 R p b 2 4 x L 2 N v b X B l d G l 0 a X Z l X 2 Z v b G R f c 2 V s Z W N 0 a W 9 u X 1 B F R F 8 x X 2 Z s d W l k I C g 2 K S 9 B d X R v U m V t b 3 Z l Z E N v b H V t b n M x L n t Q R U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9 t c G V 0 a X R p d m V f Z m 9 s Z F 9 z Z W x l Y 3 R p b 2 5 f U E V E X z F f Z m x 1 a W Q g K D Y p L 0 F 1 d G 9 S Z W 1 v d m V k Q 2 9 s d W 1 u c z E u e 0 N v b H V t b j E s M H 0 m c X V v d D s s J n F 1 b 3 Q 7 U 2 V j d G l v b j E v Y 2 9 t c G V 0 a X R p d m V f Z m 9 s Z F 9 z Z W x l Y 3 R p b 2 5 f U E V E X z F f Z m x 1 a W Q g K D Y p L 0 F 1 d G 9 S Z W 1 v d m V k Q 2 9 s d W 1 u c z E u e 0 J h Y 2 t n c m 9 1 b m Q s M X 0 m c X V v d D s s J n F 1 b 3 Q 7 U 2 V j d G l v b j E v Y 2 9 t c G V 0 a X R p d m V f Z m 9 s Z F 9 z Z W x l Y 3 R p b 2 5 f U E V E X z F f Z m x 1 a W Q g K D Y p L 0 F 1 d G 9 S Z W 1 v d m V k Q 2 9 s d W 1 u c z E u e 0 l S R i w y f S Z x d W 9 0 O y w m c X V v d D t T Z W N 0 a W 9 u M S 9 j b 2 1 w Z X R p d G l 2 Z V 9 m b 2 x k X 3 N l b G V j d G l v b l 9 Q R U R f M V 9 m b H V p Z C A o N i k v Q X V 0 b 1 J l b W 9 2 Z W R D b 2 x 1 b W 5 z M S 5 7 U 1 J G L D N 9 J n F 1 b 3 Q 7 L C Z x d W 9 0 O 1 N l Y 3 R p b 2 4 x L 2 N v b X B l d G l 0 a X Z l X 2 Z v b G R f c 2 V s Z W N 0 a W 9 u X 1 B F R F 8 x X 2 Z s d W l k I C g 2 K S 9 B d X R v U m V t b 3 Z l Z E N v b H V t b n M x L n t Q R U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X B l d G l 0 a X Z l X 2 Z v b G R f c 2 V s Z W N 0 a W 9 u X 1 B F R F 8 x X 2 Z s d W l k J T I w K D Y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l d G l 0 a X Z l X 2 Z v b G R f c 2 V s Z W N 0 a W 9 u X 1 B F R F 8 x X 2 Z s d W l k J T I w K D Y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Z X R p d G l 2 Z V 9 m b 2 x k X 3 N l b G V j d G l v b l 9 Q R U R f M V 9 m b H V p Z C U y M C g 2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Z X R p d G l 2 Z V 9 m b 2 x k X 3 N l b G V j d G l v b l 9 Q R U R f M V 9 m b H V p Z C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F h N m M y N z I 2 L T c y O T E t N G I 4 M S 1 i Y 2 U x L T h i N D I x Y 2 I 1 Y j R j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5 V D E 3 O j A 4 O j I 1 L j k y M z Y 1 O T d a I i A v P j x F b n R y e S B U e X B l P S J G a W x s Q 2 9 s d W 1 u V H l w Z X M i I F Z h b H V l P S J z Q X d N R E F 3 T T 0 i I C 8 + P E V u d H J 5 I F R 5 c G U 9 I k Z p b G x D b 2 x 1 b W 5 O Y W 1 l c y I g V m F s d W U 9 I n N b J n F 1 b 3 Q 7 Q 2 9 s d W 1 u M S Z x d W 9 0 O y w m c X V v d D t C Y W N r Z 3 J v d W 5 k J n F 1 b 3 Q 7 L C Z x d W 9 0 O 0 l S R i Z x d W 9 0 O y w m c X V v d D t T U k Y m c X V v d D s s J n F 1 b 3 Q 7 U E V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c G V 0 a X R p d m V f Z m 9 s Z F 9 z Z W x l Y 3 R p b 2 5 f U E V E X z F f Z m x 1 a W Q g K D c p L 0 F 1 d G 9 S Z W 1 v d m V k Q 2 9 s d W 1 u c z E u e 0 N v b H V t b j E s M H 0 m c X V v d D s s J n F 1 b 3 Q 7 U 2 V j d G l v b j E v Y 2 9 t c G V 0 a X R p d m V f Z m 9 s Z F 9 z Z W x l Y 3 R p b 2 5 f U E V E X z F f Z m x 1 a W Q g K D c p L 0 F 1 d G 9 S Z W 1 v d m V k Q 2 9 s d W 1 u c z E u e 0 J h Y 2 t n c m 9 1 b m Q s M X 0 m c X V v d D s s J n F 1 b 3 Q 7 U 2 V j d G l v b j E v Y 2 9 t c G V 0 a X R p d m V f Z m 9 s Z F 9 z Z W x l Y 3 R p b 2 5 f U E V E X z F f Z m x 1 a W Q g K D c p L 0 F 1 d G 9 S Z W 1 v d m V k Q 2 9 s d W 1 u c z E u e 0 l S R i w y f S Z x d W 9 0 O y w m c X V v d D t T Z W N 0 a W 9 u M S 9 j b 2 1 w Z X R p d G l 2 Z V 9 m b 2 x k X 3 N l b G V j d G l v b l 9 Q R U R f M V 9 m b H V p Z C A o N y k v Q X V 0 b 1 J l b W 9 2 Z W R D b 2 x 1 b W 5 z M S 5 7 U 1 J G L D N 9 J n F 1 b 3 Q 7 L C Z x d W 9 0 O 1 N l Y 3 R p b 2 4 x L 2 N v b X B l d G l 0 a X Z l X 2 Z v b G R f c 2 V s Z W N 0 a W 9 u X 1 B F R F 8 x X 2 Z s d W l k I C g 3 K S 9 B d X R v U m V t b 3 Z l Z E N v b H V t b n M x L n t Q R U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9 t c G V 0 a X R p d m V f Z m 9 s Z F 9 z Z W x l Y 3 R p b 2 5 f U E V E X z F f Z m x 1 a W Q g K D c p L 0 F 1 d G 9 S Z W 1 v d m V k Q 2 9 s d W 1 u c z E u e 0 N v b H V t b j E s M H 0 m c X V v d D s s J n F 1 b 3 Q 7 U 2 V j d G l v b j E v Y 2 9 t c G V 0 a X R p d m V f Z m 9 s Z F 9 z Z W x l Y 3 R p b 2 5 f U E V E X z F f Z m x 1 a W Q g K D c p L 0 F 1 d G 9 S Z W 1 v d m V k Q 2 9 s d W 1 u c z E u e 0 J h Y 2 t n c m 9 1 b m Q s M X 0 m c X V v d D s s J n F 1 b 3 Q 7 U 2 V j d G l v b j E v Y 2 9 t c G V 0 a X R p d m V f Z m 9 s Z F 9 z Z W x l Y 3 R p b 2 5 f U E V E X z F f Z m x 1 a W Q g K D c p L 0 F 1 d G 9 S Z W 1 v d m V k Q 2 9 s d W 1 u c z E u e 0 l S R i w y f S Z x d W 9 0 O y w m c X V v d D t T Z W N 0 a W 9 u M S 9 j b 2 1 w Z X R p d G l 2 Z V 9 m b 2 x k X 3 N l b G V j d G l v b l 9 Q R U R f M V 9 m b H V p Z C A o N y k v Q X V 0 b 1 J l b W 9 2 Z W R D b 2 x 1 b W 5 z M S 5 7 U 1 J G L D N 9 J n F 1 b 3 Q 7 L C Z x d W 9 0 O 1 N l Y 3 R p b 2 4 x L 2 N v b X B l d G l 0 a X Z l X 2 Z v b G R f c 2 V s Z W N 0 a W 9 u X 1 B F R F 8 x X 2 Z s d W l k I C g 3 K S 9 B d X R v U m V t b 3 Z l Z E N v b H V t b n M x L n t Q R U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X B l d G l 0 a X Z l X 2 Z v b G R f c 2 V s Z W N 0 a W 9 u X 1 B F R F 8 x X 2 Z s d W l k J T I w K D c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l d G l 0 a X Z l X 2 Z v b G R f c 2 V s Z W N 0 a W 9 u X 1 B F R F 8 x X 2 Z s d W l k J T I w K D c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Z X R p d G l 2 Z V 9 m b 2 x k X 3 N l b G V j d G l v b l 9 Q R U R f M V 9 m b H V p Z C U y M C g 3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Z X R p d G l 2 Z V 9 m b 2 x k X 3 N l b G V j d G l v b l 9 Q R U R f M V 9 m b H V p Z C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Z h Z G E z M z B i L T V k M 2 M t N G F m N S 0 4 O T l m L T R m N j M 1 M 2 V j Y z M 4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5 V D E 3 O j A 5 O j I w L j A 1 N z M x M j l a I i A v P j x F b n R y e S B U e X B l P S J G a W x s Q 2 9 s d W 1 u V H l w Z X M i I F Z h b H V l P S J z Q X d N R E F 3 T T 0 i I C 8 + P E V u d H J 5 I F R 5 c G U 9 I k Z p b G x D b 2 x 1 b W 5 O Y W 1 l c y I g V m F s d W U 9 I n N b J n F 1 b 3 Q 7 Q 2 9 s d W 1 u M S Z x d W 9 0 O y w m c X V v d D t C Y W N r Z 3 J v d W 5 k J n F 1 b 3 Q 7 L C Z x d W 9 0 O 0 l S R i Z x d W 9 0 O y w m c X V v d D t T U k Y m c X V v d D s s J n F 1 b 3 Q 7 U E V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c G V 0 a X R p d m V f Z m 9 s Z F 9 z Z W x l Y 3 R p b 2 5 f U E V E X z F f Z m x 1 a W Q g K D g p L 0 F 1 d G 9 S Z W 1 v d m V k Q 2 9 s d W 1 u c z E u e 0 N v b H V t b j E s M H 0 m c X V v d D s s J n F 1 b 3 Q 7 U 2 V j d G l v b j E v Y 2 9 t c G V 0 a X R p d m V f Z m 9 s Z F 9 z Z W x l Y 3 R p b 2 5 f U E V E X z F f Z m x 1 a W Q g K D g p L 0 F 1 d G 9 S Z W 1 v d m V k Q 2 9 s d W 1 u c z E u e 0 J h Y 2 t n c m 9 1 b m Q s M X 0 m c X V v d D s s J n F 1 b 3 Q 7 U 2 V j d G l v b j E v Y 2 9 t c G V 0 a X R p d m V f Z m 9 s Z F 9 z Z W x l Y 3 R p b 2 5 f U E V E X z F f Z m x 1 a W Q g K D g p L 0 F 1 d G 9 S Z W 1 v d m V k Q 2 9 s d W 1 u c z E u e 0 l S R i w y f S Z x d W 9 0 O y w m c X V v d D t T Z W N 0 a W 9 u M S 9 j b 2 1 w Z X R p d G l 2 Z V 9 m b 2 x k X 3 N l b G V j d G l v b l 9 Q R U R f M V 9 m b H V p Z C A o O C k v Q X V 0 b 1 J l b W 9 2 Z W R D b 2 x 1 b W 5 z M S 5 7 U 1 J G L D N 9 J n F 1 b 3 Q 7 L C Z x d W 9 0 O 1 N l Y 3 R p b 2 4 x L 2 N v b X B l d G l 0 a X Z l X 2 Z v b G R f c 2 V s Z W N 0 a W 9 u X 1 B F R F 8 x X 2 Z s d W l k I C g 4 K S 9 B d X R v U m V t b 3 Z l Z E N v b H V t b n M x L n t Q R U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9 t c G V 0 a X R p d m V f Z m 9 s Z F 9 z Z W x l Y 3 R p b 2 5 f U E V E X z F f Z m x 1 a W Q g K D g p L 0 F 1 d G 9 S Z W 1 v d m V k Q 2 9 s d W 1 u c z E u e 0 N v b H V t b j E s M H 0 m c X V v d D s s J n F 1 b 3 Q 7 U 2 V j d G l v b j E v Y 2 9 t c G V 0 a X R p d m V f Z m 9 s Z F 9 z Z W x l Y 3 R p b 2 5 f U E V E X z F f Z m x 1 a W Q g K D g p L 0 F 1 d G 9 S Z W 1 v d m V k Q 2 9 s d W 1 u c z E u e 0 J h Y 2 t n c m 9 1 b m Q s M X 0 m c X V v d D s s J n F 1 b 3 Q 7 U 2 V j d G l v b j E v Y 2 9 t c G V 0 a X R p d m V f Z m 9 s Z F 9 z Z W x l Y 3 R p b 2 5 f U E V E X z F f Z m x 1 a W Q g K D g p L 0 F 1 d G 9 S Z W 1 v d m V k Q 2 9 s d W 1 u c z E u e 0 l S R i w y f S Z x d W 9 0 O y w m c X V v d D t T Z W N 0 a W 9 u M S 9 j b 2 1 w Z X R p d G l 2 Z V 9 m b 2 x k X 3 N l b G V j d G l v b l 9 Q R U R f M V 9 m b H V p Z C A o O C k v Q X V 0 b 1 J l b W 9 2 Z W R D b 2 x 1 b W 5 z M S 5 7 U 1 J G L D N 9 J n F 1 b 3 Q 7 L C Z x d W 9 0 O 1 N l Y 3 R p b 2 4 x L 2 N v b X B l d G l 0 a X Z l X 2 Z v b G R f c 2 V s Z W N 0 a W 9 u X 1 B F R F 8 x X 2 Z s d W l k I C g 4 K S 9 B d X R v U m V t b 3 Z l Z E N v b H V t b n M x L n t Q R U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X B l d G l 0 a X Z l X 2 Z v b G R f c 2 V s Z W N 0 a W 9 u X 1 B F R F 8 x X 2 Z s d W l k J T I w K D g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l d G l 0 a X Z l X 2 Z v b G R f c 2 V s Z W N 0 a W 9 u X 1 B F R F 8 x X 2 Z s d W l k J T I w K D g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Z X R p d G l 2 Z V 9 m b 2 x k X 3 N l b G V j d G l v b l 9 Q R U R f M V 9 m b H V p Z C U y M C g 4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Z X R p d G l 2 Z V 9 m b 2 x k X 3 N l b G V j d G l v b l 9 Q R U R f M V 9 m b H V p Z C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y N D A 3 N j E z L T B j M z A t N D g z N y 1 i M T U 4 L W J i N z U 1 M W N l O W U 0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5 V D E 3 O j A 5 O j U 1 L j g y M j g z M j N a I i A v P j x F b n R y e S B U e X B l P S J G a W x s Q 2 9 s d W 1 u V H l w Z X M i I F Z h b H V l P S J z Q X d N R E F 3 T T 0 i I C 8 + P E V u d H J 5 I F R 5 c G U 9 I k Z p b G x D b 2 x 1 b W 5 O Y W 1 l c y I g V m F s d W U 9 I n N b J n F 1 b 3 Q 7 Q 2 9 s d W 1 u M S Z x d W 9 0 O y w m c X V v d D t C Y W N r Z 3 J v d W 5 k J n F 1 b 3 Q 7 L C Z x d W 9 0 O 0 l S R i Z x d W 9 0 O y w m c X V v d D t T U k Y m c X V v d D s s J n F 1 b 3 Q 7 U E V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c G V 0 a X R p d m V f Z m 9 s Z F 9 z Z W x l Y 3 R p b 2 5 f U E V E X z F f Z m x 1 a W Q g K D k p L 0 F 1 d G 9 S Z W 1 v d m V k Q 2 9 s d W 1 u c z E u e 0 N v b H V t b j E s M H 0 m c X V v d D s s J n F 1 b 3 Q 7 U 2 V j d G l v b j E v Y 2 9 t c G V 0 a X R p d m V f Z m 9 s Z F 9 z Z W x l Y 3 R p b 2 5 f U E V E X z F f Z m x 1 a W Q g K D k p L 0 F 1 d G 9 S Z W 1 v d m V k Q 2 9 s d W 1 u c z E u e 0 J h Y 2 t n c m 9 1 b m Q s M X 0 m c X V v d D s s J n F 1 b 3 Q 7 U 2 V j d G l v b j E v Y 2 9 t c G V 0 a X R p d m V f Z m 9 s Z F 9 z Z W x l Y 3 R p b 2 5 f U E V E X z F f Z m x 1 a W Q g K D k p L 0 F 1 d G 9 S Z W 1 v d m V k Q 2 9 s d W 1 u c z E u e 0 l S R i w y f S Z x d W 9 0 O y w m c X V v d D t T Z W N 0 a W 9 u M S 9 j b 2 1 w Z X R p d G l 2 Z V 9 m b 2 x k X 3 N l b G V j d G l v b l 9 Q R U R f M V 9 m b H V p Z C A o O S k v Q X V 0 b 1 J l b W 9 2 Z W R D b 2 x 1 b W 5 z M S 5 7 U 1 J G L D N 9 J n F 1 b 3 Q 7 L C Z x d W 9 0 O 1 N l Y 3 R p b 2 4 x L 2 N v b X B l d G l 0 a X Z l X 2 Z v b G R f c 2 V s Z W N 0 a W 9 u X 1 B F R F 8 x X 2 Z s d W l k I C g 5 K S 9 B d X R v U m V t b 3 Z l Z E N v b H V t b n M x L n t Q R U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9 t c G V 0 a X R p d m V f Z m 9 s Z F 9 z Z W x l Y 3 R p b 2 5 f U E V E X z F f Z m x 1 a W Q g K D k p L 0 F 1 d G 9 S Z W 1 v d m V k Q 2 9 s d W 1 u c z E u e 0 N v b H V t b j E s M H 0 m c X V v d D s s J n F 1 b 3 Q 7 U 2 V j d G l v b j E v Y 2 9 t c G V 0 a X R p d m V f Z m 9 s Z F 9 z Z W x l Y 3 R p b 2 5 f U E V E X z F f Z m x 1 a W Q g K D k p L 0 F 1 d G 9 S Z W 1 v d m V k Q 2 9 s d W 1 u c z E u e 0 J h Y 2 t n c m 9 1 b m Q s M X 0 m c X V v d D s s J n F 1 b 3 Q 7 U 2 V j d G l v b j E v Y 2 9 t c G V 0 a X R p d m V f Z m 9 s Z F 9 z Z W x l Y 3 R p b 2 5 f U E V E X z F f Z m x 1 a W Q g K D k p L 0 F 1 d G 9 S Z W 1 v d m V k Q 2 9 s d W 1 u c z E u e 0 l S R i w y f S Z x d W 9 0 O y w m c X V v d D t T Z W N 0 a W 9 u M S 9 j b 2 1 w Z X R p d G l 2 Z V 9 m b 2 x k X 3 N l b G V j d G l v b l 9 Q R U R f M V 9 m b H V p Z C A o O S k v Q X V 0 b 1 J l b W 9 2 Z W R D b 2 x 1 b W 5 z M S 5 7 U 1 J G L D N 9 J n F 1 b 3 Q 7 L C Z x d W 9 0 O 1 N l Y 3 R p b 2 4 x L 2 N v b X B l d G l 0 a X Z l X 2 Z v b G R f c 2 V s Z W N 0 a W 9 u X 1 B F R F 8 x X 2 Z s d W l k I C g 5 K S 9 B d X R v U m V t b 3 Z l Z E N v b H V t b n M x L n t Q R U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X B l d G l 0 a X Z l X 2 Z v b G R f c 2 V s Z W N 0 a W 9 u X 1 B F R F 8 x X 2 Z s d W l k J T I w K D k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l d G l 0 a X Z l X 2 Z v b G R f c 2 V s Z W N 0 a W 9 u X 1 B F R F 8 x X 2 Z s d W l k J T I w K D k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Z X R p d G l 2 Z V 9 m b 2 x k X 3 N l b G V j d G l v b l 9 Q R U R f M V 9 m b H V p Z C U y M C g 5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Z X R p d G l 2 Z V 9 m b 2 x k X 3 N l b G V j d G l v b l 9 Q R U R f M V 9 m b H V p Z C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O D k 5 Z T I 2 N y 0 z M T U x L T Q w M T I t O W J i N i 1 m N z h j Z j E 1 M G E 4 Y j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O V Q x N z o y M T o z M C 4 w N T c x M D M w W i I g L z 4 8 R W 5 0 c n k g V H l w Z T 0 i R m l s b E N v b H V t b l R 5 c G V z I i B W Y W x 1 Z T 0 i c 0 F 3 T U R B d 0 0 9 I i A v P j x F b n R y e S B U e X B l P S J G a W x s Q 2 9 s d W 1 u T m F t Z X M i I F Z h b H V l P S J z W y Z x d W 9 0 O 0 N v b H V t b j E m c X V v d D s s J n F 1 b 3 Q 7 Q m F j a 2 d y b 3 V u Z C Z x d W 9 0 O y w m c X V v d D t J U k Y m c X V v d D s s J n F 1 b 3 Q 7 U 1 J G J n F 1 b 3 Q 7 L C Z x d W 9 0 O 1 B F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l d G l 0 a X Z l X 2 Z v b G R f c 2 V s Z W N 0 a W 9 u X 1 B F R F 8 x X 2 Z s d W l k I C g x M C k v Q X V 0 b 1 J l b W 9 2 Z W R D b 2 x 1 b W 5 z M S 5 7 Q 2 9 s d W 1 u M S w w f S Z x d W 9 0 O y w m c X V v d D t T Z W N 0 a W 9 u M S 9 j b 2 1 w Z X R p d G l 2 Z V 9 m b 2 x k X 3 N l b G V j d G l v b l 9 Q R U R f M V 9 m b H V p Z C A o M T A p L 0 F 1 d G 9 S Z W 1 v d m V k Q 2 9 s d W 1 u c z E u e 0 J h Y 2 t n c m 9 1 b m Q s M X 0 m c X V v d D s s J n F 1 b 3 Q 7 U 2 V j d G l v b j E v Y 2 9 t c G V 0 a X R p d m V f Z m 9 s Z F 9 z Z W x l Y 3 R p b 2 5 f U E V E X z F f Z m x 1 a W Q g K D E w K S 9 B d X R v U m V t b 3 Z l Z E N v b H V t b n M x L n t J U k Y s M n 0 m c X V v d D s s J n F 1 b 3 Q 7 U 2 V j d G l v b j E v Y 2 9 t c G V 0 a X R p d m V f Z m 9 s Z F 9 z Z W x l Y 3 R p b 2 5 f U E V E X z F f Z m x 1 a W Q g K D E w K S 9 B d X R v U m V t b 3 Z l Z E N v b H V t b n M x L n t T U k Y s M 3 0 m c X V v d D s s J n F 1 b 3 Q 7 U 2 V j d G l v b j E v Y 2 9 t c G V 0 a X R p d m V f Z m 9 s Z F 9 z Z W x l Y 3 R p b 2 5 f U E V E X z F f Z m x 1 a W Q g K D E w K S 9 B d X R v U m V t b 3 Z l Z E N v b H V t b n M x L n t Q R U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9 t c G V 0 a X R p d m V f Z m 9 s Z F 9 z Z W x l Y 3 R p b 2 5 f U E V E X z F f Z m x 1 a W Q g K D E w K S 9 B d X R v U m V t b 3 Z l Z E N v b H V t b n M x L n t D b 2 x 1 b W 4 x L D B 9 J n F 1 b 3 Q 7 L C Z x d W 9 0 O 1 N l Y 3 R p b 2 4 x L 2 N v b X B l d G l 0 a X Z l X 2 Z v b G R f c 2 V s Z W N 0 a W 9 u X 1 B F R F 8 x X 2 Z s d W l k I C g x M C k v Q X V 0 b 1 J l b W 9 2 Z W R D b 2 x 1 b W 5 z M S 5 7 Q m F j a 2 d y b 3 V u Z C w x f S Z x d W 9 0 O y w m c X V v d D t T Z W N 0 a W 9 u M S 9 j b 2 1 w Z X R p d G l 2 Z V 9 m b 2 x k X 3 N l b G V j d G l v b l 9 Q R U R f M V 9 m b H V p Z C A o M T A p L 0 F 1 d G 9 S Z W 1 v d m V k Q 2 9 s d W 1 u c z E u e 0 l S R i w y f S Z x d W 9 0 O y w m c X V v d D t T Z W N 0 a W 9 u M S 9 j b 2 1 w Z X R p d G l 2 Z V 9 m b 2 x k X 3 N l b G V j d G l v b l 9 Q R U R f M V 9 m b H V p Z C A o M T A p L 0 F 1 d G 9 S Z W 1 v d m V k Q 2 9 s d W 1 u c z E u e 1 N S R i w z f S Z x d W 9 0 O y w m c X V v d D t T Z W N 0 a W 9 u M S 9 j b 2 1 w Z X R p d G l 2 Z V 9 m b 2 x k X 3 N l b G V j d G l v b l 9 Q R U R f M V 9 m b H V p Z C A o M T A p L 0 F 1 d G 9 S Z W 1 v d m V k Q 2 9 s d W 1 u c z E u e 1 B F R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V 0 a X R p d m V f Z m 9 s Z F 9 z Z W x l Y 3 R p b 2 5 f U E V E X z F f Z m x 1 a W Q l M j A o M T A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l d G l 0 a X Z l X 2 Z v b G R f c 2 V s Z W N 0 a W 9 u X 1 B F R F 8 x X 2 Z s d W l k J T I w K D E w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V 0 a X R p d m V f Z m 9 s Z F 9 z Z W x l Y 3 R p b 2 5 f U E V E X z F f Z m x 1 a W Q l M j A o M T A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j c y F f U A V 6 Q 4 F W h w I v b J H F A A A A A A I A A A A A A B B m A A A A A Q A A I A A A A C X z j W P Y u p / U S y g m P y 0 q Q l 4 5 G A u I M m 8 x N e 4 M n k L C 2 m W t A A A A A A 6 A A A A A A g A A I A A A A O N Z i 1 b m U p / g r I Q G j q K / W 7 g j e E p 3 S / 4 C L 2 y h 7 F I L v L 5 6 U A A A A I F s y O J s V X c e f w G A V H / Y W H 8 z J S E X a 7 L 5 7 G y t U + d U c q X + E 7 K W 3 T M R 8 K q k 5 5 U y J t 7 e Q R K 5 C y w G i t W P q h d 9 Q w n o Z W 1 K 3 R k E k v 0 8 S o C 4 J i R 4 R J a / Q A A A A P c t H R d o R 5 2 9 q r 0 A 6 W m u n h S w A T O K L 1 2 G y U E F s s N Y i n N e Z N Y 9 S B d + v z q l A q Q w r s r S u a F l d E 8 k m e V L s e T 6 4 h r P E u k = < / D a t a M a s h u p > 
</file>

<file path=customXml/itemProps1.xml><?xml version="1.0" encoding="utf-8"?>
<ds:datastoreItem xmlns:ds="http://schemas.openxmlformats.org/officeDocument/2006/customXml" ds:itemID="{2E4330F1-7D0B-4A42-A955-30F4CA5169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6</vt:i4>
      </vt:variant>
      <vt:variant>
        <vt:lpstr>Intervalos com Nome</vt:lpstr>
      </vt:variant>
      <vt:variant>
        <vt:i4>56</vt:i4>
      </vt:variant>
    </vt:vector>
  </HeadingPairs>
  <TitlesOfParts>
    <vt:vector size="62" baseType="lpstr">
      <vt:lpstr>IRF</vt:lpstr>
      <vt:lpstr>SRF</vt:lpstr>
      <vt:lpstr>PED</vt:lpstr>
      <vt:lpstr>MC</vt:lpstr>
      <vt:lpstr>MC_new</vt:lpstr>
      <vt:lpstr>Sheet5</vt:lpstr>
      <vt:lpstr>MC!competitive_fold_selection_fluid</vt:lpstr>
      <vt:lpstr>MC_new!competitive_fold_selection_fluid</vt:lpstr>
      <vt:lpstr>IRF!competitive_fold_selection_IRF_fluid</vt:lpstr>
      <vt:lpstr>PED!competitive_fold_selection_IRF_fluid</vt:lpstr>
      <vt:lpstr>SRF!competitive_fold_selection_IRF_fluid</vt:lpstr>
      <vt:lpstr>IRF!competitive_fold_selection_IRF_fluid_1</vt:lpstr>
      <vt:lpstr>PED!competitive_fold_selection_IRF_fluid_1</vt:lpstr>
      <vt:lpstr>SRF!competitive_fold_selection_IRF_fluid_1</vt:lpstr>
      <vt:lpstr>PED!competitive_fold_selection_IRF_fluid_10</vt:lpstr>
      <vt:lpstr>SRF!competitive_fold_selection_IRF_fluid_10</vt:lpstr>
      <vt:lpstr>PED!competitive_fold_selection_IRF_fluid_10_1</vt:lpstr>
      <vt:lpstr>SRF!competitive_fold_selection_IRF_fluid_11</vt:lpstr>
      <vt:lpstr>SRF!competitive_fold_selection_IRF_fluid_12</vt:lpstr>
      <vt:lpstr>SRF!competitive_fold_selection_IRF_fluid_13</vt:lpstr>
      <vt:lpstr>SRF!competitive_fold_selection_IRF_fluid_13_1</vt:lpstr>
      <vt:lpstr>SRF!competitive_fold_selection_IRF_fluid_13_1_1</vt:lpstr>
      <vt:lpstr>SRF!competitive_fold_selection_IRF_fluid_13_1_1_1</vt:lpstr>
      <vt:lpstr>IRF!competitive_fold_selection_IRF_fluid_2</vt:lpstr>
      <vt:lpstr>IRF!competitive_fold_selection_IRF_fluid_3</vt:lpstr>
      <vt:lpstr>PED!competitive_fold_selection_IRF_fluid_3</vt:lpstr>
      <vt:lpstr>SRF!competitive_fold_selection_IRF_fluid_3</vt:lpstr>
      <vt:lpstr>IRF!competitive_fold_selection_IRF_fluid_4</vt:lpstr>
      <vt:lpstr>MC!competitive_fold_selection_IRF_fluid_4</vt:lpstr>
      <vt:lpstr>MC_new!competitive_fold_selection_IRF_fluid_4</vt:lpstr>
      <vt:lpstr>PED!competitive_fold_selection_IRF_fluid_4</vt:lpstr>
      <vt:lpstr>SRF!competitive_fold_selection_IRF_fluid_4</vt:lpstr>
      <vt:lpstr>MC!competitive_fold_selection_IRF_fluid_5</vt:lpstr>
      <vt:lpstr>MC_new!competitive_fold_selection_IRF_fluid_5</vt:lpstr>
      <vt:lpstr>PED!competitive_fold_selection_IRF_fluid_5</vt:lpstr>
      <vt:lpstr>SRF!competitive_fold_selection_IRF_fluid_5</vt:lpstr>
      <vt:lpstr>MC!competitive_fold_selection_IRF_fluid_6</vt:lpstr>
      <vt:lpstr>MC_new!competitive_fold_selection_IRF_fluid_6</vt:lpstr>
      <vt:lpstr>PED!competitive_fold_selection_IRF_fluid_6</vt:lpstr>
      <vt:lpstr>SRF!competitive_fold_selection_IRF_fluid_6</vt:lpstr>
      <vt:lpstr>PED!competitive_fold_selection_IRF_fluid_7</vt:lpstr>
      <vt:lpstr>SRF!competitive_fold_selection_IRF_fluid_7</vt:lpstr>
      <vt:lpstr>PED!competitive_fold_selection_IRF_fluid_8</vt:lpstr>
      <vt:lpstr>SRF!competitive_fold_selection_IRF_fluid_8</vt:lpstr>
      <vt:lpstr>PED!competitive_fold_selection_IRF_fluid_9</vt:lpstr>
      <vt:lpstr>SRF!competitive_fold_selection_IRF_fluid_9</vt:lpstr>
      <vt:lpstr>PED!competitive_fold_selection_IRF_fluid_9_1</vt:lpstr>
      <vt:lpstr>PED!competitive_fold_selection_PED_1_fluid</vt:lpstr>
      <vt:lpstr>PED!competitive_fold_selection_PED_1_fluid_1</vt:lpstr>
      <vt:lpstr>PED!competitive_fold_selection_PED_1_fluid_2</vt:lpstr>
      <vt:lpstr>PED!competitive_fold_selection_PED_2_fluid</vt:lpstr>
      <vt:lpstr>PED!competitive_fold_selection_PED_2_fluid_1</vt:lpstr>
      <vt:lpstr>SRF!competitive_fold_selection_SRF_1_fluid</vt:lpstr>
      <vt:lpstr>SRF!competitive_fold_selection_SRF_1_fluid_1</vt:lpstr>
      <vt:lpstr>SRF!competitive_fold_selection_SRF_1_fluid_2</vt:lpstr>
      <vt:lpstr>SRF!competitive_fold_selection_SRF_1_fluid_3</vt:lpstr>
      <vt:lpstr>SRF!competitive_fold_selection_SRF_2_fluid</vt:lpstr>
      <vt:lpstr>SRF!competitive_fold_selection_SRF_2_fluid_1</vt:lpstr>
      <vt:lpstr>SRF!competitive_fold_selection_SRF_2_fluid_2</vt:lpstr>
      <vt:lpstr>SRF!competitive_fold_selection_SRF_2_fluid_3</vt:lpstr>
      <vt:lpstr>SRF!competitive_fold_selection_SRF_2_fluid_4</vt:lpstr>
      <vt:lpstr>Sheet5!volumes_info</vt:lpstr>
    </vt:vector>
  </TitlesOfParts>
  <Company>Universidade do Porto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DavidTerroso</dc:creator>
  <cp:lastModifiedBy>David Castanho Terroso</cp:lastModifiedBy>
  <dcterms:created xsi:type="dcterms:W3CDTF">2025-05-09T09:24:26Z</dcterms:created>
  <dcterms:modified xsi:type="dcterms:W3CDTF">2025-05-09T17:26:43Z</dcterms:modified>
</cp:coreProperties>
</file>