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Volumes/nadler-lab/DAG_signalling_single_cells_paper/protein purification/20180404 Quantification C1-EGFP-NES/quantification protein conc/"/>
    </mc:Choice>
  </mc:AlternateContent>
  <xr:revisionPtr revIDLastSave="0" documentId="8_{B86FEC4B-CAE9-B94C-A091-504FC53E5EB9}" xr6:coauthVersionLast="47" xr6:coauthVersionMax="47" xr10:uidLastSave="{00000000-0000-0000-0000-000000000000}"/>
  <bookViews>
    <workbookView xWindow="0" yWindow="500" windowWidth="25600" windowHeight="14160" tabRatio="500" xr2:uid="{00000000-000D-0000-FFFF-FFFF00000000}"/>
  </bookViews>
  <sheets>
    <sheet name="Sheet1" sheetId="1" r:id="rId1"/>
  </sheets>
  <definedNames>
    <definedName name="_1_10II" localSheetId="0">Sheet1!$D$156:$F$165</definedName>
    <definedName name="_1_20" localSheetId="0">Sheet1!$D$166:$F$175</definedName>
    <definedName name="_1_50" localSheetId="0">Sheet1!$D$177:$F$186</definedName>
    <definedName name="set11_10" localSheetId="0">Sheet1!$D$26:$F$35</definedName>
    <definedName name="set11_100" localSheetId="0">Sheet1!$D$36:$F$45</definedName>
    <definedName name="set11_5" localSheetId="0">Sheet1!$D$5:$F$14</definedName>
    <definedName name="set11_8" localSheetId="0">Sheet1!$D$15:$F$24</definedName>
    <definedName name="set1buffer" localSheetId="0">Sheet1!$D$46:$F$51</definedName>
    <definedName name="set21_10" localSheetId="0">Sheet1!$D$76:$F$85</definedName>
    <definedName name="set21_100" localSheetId="0">Sheet1!$D$86:$F$95</definedName>
    <definedName name="set21_5" localSheetId="0">Sheet1!$D$56:$F$65</definedName>
    <definedName name="set21_8" localSheetId="0">Sheet1!$D$66:$F$75</definedName>
    <definedName name="set2buffer" localSheetId="0">Sheet1!$D$96:$F$101</definedName>
    <definedName name="set31_10" localSheetId="0">Sheet1!$D$127:$F$136</definedName>
    <definedName name="set31_100" localSheetId="0">Sheet1!$D$137:$F$149</definedName>
    <definedName name="set31_101" localSheetId="0">Sheet1!$M$108:$O$118</definedName>
    <definedName name="set31_5" localSheetId="0">Sheet1!$D$106:$F$116</definedName>
    <definedName name="set31_8" localSheetId="0">Sheet1!$D$117:$F$126</definedName>
    <definedName name="set3buffer" localSheetId="0">Sheet1!$D$150:$F$155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5" i="1" l="1"/>
  <c r="K115" i="1" s="1"/>
  <c r="I115" i="1"/>
  <c r="C178" i="1"/>
  <c r="C179" i="1"/>
  <c r="C180" i="1"/>
  <c r="C181" i="1"/>
  <c r="C182" i="1"/>
  <c r="C183" i="1"/>
  <c r="C184" i="1"/>
  <c r="C185" i="1"/>
  <c r="C177" i="1"/>
  <c r="J114" i="1"/>
  <c r="K114" i="1" s="1"/>
  <c r="I114" i="1"/>
  <c r="C168" i="1"/>
  <c r="C169" i="1"/>
  <c r="C170" i="1"/>
  <c r="C171" i="1"/>
  <c r="C172" i="1"/>
  <c r="C173" i="1"/>
  <c r="C174" i="1"/>
  <c r="C175" i="1"/>
  <c r="C167" i="1"/>
  <c r="J113" i="1"/>
  <c r="K113" i="1" s="1"/>
  <c r="I113" i="1"/>
  <c r="I109" i="1"/>
  <c r="J109" i="1"/>
  <c r="K109" i="1"/>
  <c r="K108" i="1"/>
  <c r="N8" i="1"/>
  <c r="N7" i="1"/>
  <c r="N6" i="1"/>
  <c r="K59" i="1"/>
  <c r="J112" i="1"/>
  <c r="K112" i="1" s="1"/>
  <c r="J111" i="1"/>
  <c r="K111" i="1" s="1"/>
  <c r="J110" i="1"/>
  <c r="K110" i="1" s="1"/>
  <c r="I112" i="1"/>
  <c r="I111" i="1"/>
  <c r="I110" i="1"/>
  <c r="J71" i="1"/>
  <c r="J62" i="1"/>
  <c r="K62" i="1" s="1"/>
  <c r="J70" i="1"/>
  <c r="J61" i="1"/>
  <c r="K61" i="1" s="1"/>
  <c r="J69" i="1"/>
  <c r="J60" i="1"/>
  <c r="K60" i="1" s="1"/>
  <c r="J68" i="1"/>
  <c r="J59" i="1"/>
  <c r="J67" i="1"/>
  <c r="L27" i="1"/>
  <c r="L26" i="1"/>
  <c r="L25" i="1"/>
  <c r="L24" i="1"/>
  <c r="L23" i="1"/>
  <c r="M9" i="1"/>
  <c r="N9" i="1" s="1"/>
  <c r="H47" i="1"/>
  <c r="M8" i="1"/>
  <c r="H37" i="1"/>
  <c r="M7" i="1"/>
  <c r="H27" i="1"/>
  <c r="M6" i="1"/>
  <c r="H16" i="1"/>
  <c r="M5" i="1"/>
  <c r="N5" i="1" s="1"/>
  <c r="H5" i="1"/>
  <c r="I71" i="1"/>
  <c r="I70" i="1"/>
  <c r="I69" i="1"/>
  <c r="I68" i="1"/>
  <c r="I67" i="1"/>
  <c r="I62" i="1"/>
  <c r="I61" i="1"/>
  <c r="I60" i="1"/>
  <c r="I59" i="1"/>
  <c r="K27" i="1"/>
  <c r="K26" i="1"/>
  <c r="K25" i="1"/>
  <c r="K24" i="1"/>
  <c r="K23" i="1"/>
  <c r="L9" i="1"/>
  <c r="L8" i="1"/>
  <c r="L7" i="1"/>
  <c r="L6" i="1"/>
  <c r="L5" i="1"/>
  <c r="G47" i="1"/>
  <c r="G37" i="1"/>
  <c r="G27" i="1"/>
  <c r="G16" i="1"/>
  <c r="G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_10II" type="6" refreshedVersion="0" background="1" saveData="1">
    <textPr fileType="mac" sourceFile="/Users/lennartz/Desktop/mathilda/microscopie/20180404 Quantification C1-EGFP-NES/data/datasheets/set3/1_10II.csv" tab="0" comma="1">
      <textFields count="3">
        <textField/>
        <textField/>
        <textField/>
      </textFields>
    </textPr>
  </connection>
  <connection id="2" xr16:uid="{00000000-0015-0000-FFFF-FFFF01000000}" name="1_20" type="6" refreshedVersion="0" background="1" saveData="1">
    <textPr fileType="mac" sourceFile="/Users/lennartz/Desktop/mathilda/microscopie/20180404 Quantification C1-EGFP-NES/data/datasheets/set3/1_20.csv" tab="0" comma="1">
      <textFields count="3">
        <textField/>
        <textField/>
        <textField/>
      </textFields>
    </textPr>
  </connection>
  <connection id="3" xr16:uid="{00000000-0015-0000-FFFF-FFFF02000000}" name="1_50" type="6" refreshedVersion="0" background="1" saveData="1">
    <textPr fileType="mac" sourceFile="/Users/lennartz/Desktop/mathilda/microscopie/20180404 Quantification C1-EGFP-NES/data/datasheets/set3/1_50.csv" tab="0" comma="1">
      <textFields count="3">
        <textField/>
        <textField/>
        <textField/>
      </textFields>
    </textPr>
  </connection>
  <connection id="4" xr16:uid="{00000000-0015-0000-FFFF-FFFF03000000}" name="set11_10" type="6" refreshedVersion="0" background="1" saveData="1">
    <textPr fileType="mac" sourceFile="/Users/lennartz/Desktop/mathilda/microscopie/20180404 Quantification C1-EGFP-NES/datasheets/set1/set11_10.csv" tab="0" comma="1">
      <textFields count="3">
        <textField/>
        <textField/>
        <textField/>
      </textFields>
    </textPr>
  </connection>
  <connection id="5" xr16:uid="{00000000-0015-0000-FFFF-FFFF04000000}" name="set11_100" type="6" refreshedVersion="0" background="1" saveData="1">
    <textPr fileType="mac" sourceFile="/Users/lennartz/Desktop/mathilda/microscopie/20180404 Quantification C1-EGFP-NES/datasheets/set1/set11_100.csv" tab="0" comma="1">
      <textFields count="3">
        <textField/>
        <textField/>
        <textField/>
      </textFields>
    </textPr>
  </connection>
  <connection id="6" xr16:uid="{00000000-0015-0000-FFFF-FFFF05000000}" name="set11_5" type="6" refreshedVersion="0" background="1" saveData="1">
    <textPr fileType="mac" sourceFile="/Users/lennartz/Desktop/mathilda/microscopie/20180404 Quantification C1-EGFP-NES/datasheets/set1/set11_5.csv" tab="0" comma="1">
      <textFields count="3">
        <textField/>
        <textField/>
        <textField/>
      </textFields>
    </textPr>
  </connection>
  <connection id="7" xr16:uid="{00000000-0015-0000-FFFF-FFFF06000000}" name="set11_8" type="6" refreshedVersion="0" background="1" saveData="1">
    <textPr fileType="mac" sourceFile="/Users/lennartz/Desktop/mathilda/microscopie/20180404 Quantification C1-EGFP-NES/datasheets/set1/set11_8.csv" tab="0" comma="1">
      <textFields count="3">
        <textField/>
        <textField/>
        <textField/>
      </textFields>
    </textPr>
  </connection>
  <connection id="8" xr16:uid="{00000000-0015-0000-FFFF-FFFF07000000}" name="set1buffer" type="6" refreshedVersion="0" background="1" saveData="1">
    <textPr fileType="mac" sourceFile="/Users/lennartz/Desktop/mathilda/microscopie/20180404 Quantification C1-EGFP-NES/datasheets/set1/set1buffer.csv" tab="0" comma="1">
      <textFields count="3">
        <textField/>
        <textField/>
        <textField/>
      </textFields>
    </textPr>
  </connection>
  <connection id="9" xr16:uid="{00000000-0015-0000-FFFF-FFFF08000000}" name="set21_10" type="6" refreshedVersion="0" background="1" saveData="1">
    <textPr fileType="mac" sourceFile="/Users/lennartz/Desktop/mathilda/microscopie/20180404 Quantification C1-EGFP-NES/datasheets/set2/set21_10.csv" tab="0" comma="1">
      <textFields count="3">
        <textField/>
        <textField/>
        <textField/>
      </textFields>
    </textPr>
  </connection>
  <connection id="10" xr16:uid="{00000000-0015-0000-FFFF-FFFF09000000}" name="set21_100" type="6" refreshedVersion="0" background="1" saveData="1">
    <textPr fileType="mac" sourceFile="/Users/lennartz/Desktop/mathilda/microscopie/20180404 Quantification C1-EGFP-NES/datasheets/set2/set21_100.csv" tab="0" comma="1">
      <textFields count="3">
        <textField/>
        <textField/>
        <textField/>
      </textFields>
    </textPr>
  </connection>
  <connection id="11" xr16:uid="{00000000-0015-0000-FFFF-FFFF0A000000}" name="set21_5" type="6" refreshedVersion="0" background="1" saveData="1">
    <textPr fileType="mac" sourceFile="/Users/lennartz/Desktop/mathilda/microscopie/20180404 Quantification C1-EGFP-NES/datasheets/set2/set21_5.csv" tab="0" comma="1">
      <textFields count="3">
        <textField/>
        <textField/>
        <textField/>
      </textFields>
    </textPr>
  </connection>
  <connection id="12" xr16:uid="{00000000-0015-0000-FFFF-FFFF0B000000}" name="set21_8" type="6" refreshedVersion="0" background="1" saveData="1">
    <textPr fileType="mac" sourceFile="/Users/lennartz/Desktop/mathilda/microscopie/20180404 Quantification C1-EGFP-NES/datasheets/set2/set21_8.csv" tab="0" comma="1">
      <textFields count="3">
        <textField/>
        <textField/>
        <textField/>
      </textFields>
    </textPr>
  </connection>
  <connection id="13" xr16:uid="{00000000-0015-0000-FFFF-FFFF0C000000}" name="set2buffer" type="6" refreshedVersion="0" background="1" saveData="1">
    <textPr fileType="mac" sourceFile="/Users/lennartz/Desktop/mathilda/microscopie/20180404 Quantification C1-EGFP-NES/datasheets/set2/set2buffer.csv" tab="0" comma="1">
      <textFields count="3">
        <textField/>
        <textField/>
        <textField/>
      </textFields>
    </textPr>
  </connection>
  <connection id="14" xr16:uid="{00000000-0015-0000-FFFF-FFFF0D000000}" name="set31_10" type="6" refreshedVersion="0" background="1" saveData="1">
    <textPr fileType="mac" sourceFile="/Users/lennartz/Desktop/mathilda/microscopie/20180404 Quantification C1-EGFP-NES/datasheets/set3/set31_10.csv" tab="0" comma="1">
      <textFields count="3">
        <textField/>
        <textField/>
        <textField/>
      </textFields>
    </textPr>
  </connection>
  <connection id="15" xr16:uid="{00000000-0015-0000-FFFF-FFFF0E000000}" name="set31_100" type="6" refreshedVersion="0" background="1" saveData="1">
    <textPr fileType="mac" sourceFile="/Users/lennartz/Desktop/mathilda/microscopie/20180404 Quantification C1-EGFP-NES/datasheets/set3/set31_100.csv" tab="0" comma="1">
      <textFields count="3">
        <textField/>
        <textField/>
        <textField/>
      </textFields>
    </textPr>
  </connection>
  <connection id="16" xr16:uid="{00000000-0015-0000-FFFF-FFFF0F000000}" name="set31_5" type="6" refreshedVersion="0" background="1" saveData="1">
    <textPr fileType="mac" sourceFile="/Users/lennartz/Desktop/mathilda/microscopie/20180404 Quantification C1-EGFP-NES/datasheets/set3/set31_5.csv" tab="0" comma="1">
      <textFields count="3">
        <textField/>
        <textField/>
        <textField/>
      </textFields>
    </textPr>
  </connection>
  <connection id="17" xr16:uid="{00000000-0015-0000-FFFF-FFFF10000000}" name="set31_51" type="6" refreshedVersion="0" background="1" saveData="1">
    <textPr fileType="mac" sourceFile="/Users/lennartz/Desktop/mathilda/microscopie/20180404 Quantification C1-EGFP-NES/datasheets/set3/set31_5.csv" tab="0" comma="1">
      <textFields count="3">
        <textField/>
        <textField/>
        <textField/>
      </textFields>
    </textPr>
  </connection>
  <connection id="18" xr16:uid="{00000000-0015-0000-FFFF-FFFF11000000}" name="set31_8" type="6" refreshedVersion="0" background="1" saveData="1">
    <textPr fileType="mac" sourceFile="/Users/lennartz/Desktop/mathilda/microscopie/20180404 Quantification C1-EGFP-NES/datasheets/set3/set31_8.csv" tab="0" comma="1">
      <textFields count="3">
        <textField/>
        <textField/>
        <textField/>
      </textFields>
    </textPr>
  </connection>
  <connection id="19" xr16:uid="{00000000-0015-0000-FFFF-FFFF12000000}" name="set3buffer" type="6" refreshedVersion="0" background="1" saveData="1">
    <textPr fileType="mac" sourceFile="/Users/lennartz/Desktop/mathilda/microscopie/20180404 Quantification C1-EGFP-NES/datasheets/set3/set3buffer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<sst xmlns="http://schemas.openxmlformats.org/spreadsheetml/2006/main" count="242" uniqueCount="40">
  <si>
    <t>protein:</t>
  </si>
  <si>
    <t>C1_NES_EGFP</t>
  </si>
  <si>
    <t>conc</t>
  </si>
  <si>
    <t>9.84uM</t>
  </si>
  <si>
    <t>setting</t>
  </si>
  <si>
    <t>conc. Ratio</t>
  </si>
  <si>
    <t>conc [uM]</t>
  </si>
  <si>
    <t>number</t>
  </si>
  <si>
    <t>grey value</t>
  </si>
  <si>
    <t>standard deviation</t>
  </si>
  <si>
    <t>mean grey value</t>
  </si>
  <si>
    <t>mean standard deviation</t>
  </si>
  <si>
    <t>1_5</t>
  </si>
  <si>
    <t>1_8</t>
  </si>
  <si>
    <t>1_10</t>
  </si>
  <si>
    <t>1_100</t>
  </si>
  <si>
    <t>buffer</t>
  </si>
  <si>
    <t xml:space="preserve"> </t>
  </si>
  <si>
    <t>Mean</t>
  </si>
  <si>
    <t>StdDev</t>
  </si>
  <si>
    <t>conc.</t>
  </si>
  <si>
    <t>mean grey</t>
  </si>
  <si>
    <t>all data</t>
  </si>
  <si>
    <r>
      <t xml:space="preserve">without </t>
    </r>
    <r>
      <rPr>
        <sz val="12"/>
        <color rgb="FFC00000"/>
        <rFont val="Calibri (Body)"/>
      </rPr>
      <t>replicate 1</t>
    </r>
  </si>
  <si>
    <t>mean deviation</t>
  </si>
  <si>
    <r>
      <t>data w/o r</t>
    </r>
    <r>
      <rPr>
        <sz val="12"/>
        <color rgb="FFC00000"/>
        <rFont val="Calibri (Body)"/>
      </rPr>
      <t>eplicate 1</t>
    </r>
  </si>
  <si>
    <t>seotm</t>
  </si>
  <si>
    <t>seotm= standard error of the mean</t>
  </si>
  <si>
    <t>1_10II</t>
  </si>
  <si>
    <t>1_20</t>
  </si>
  <si>
    <t>1_50</t>
  </si>
  <si>
    <t>1_51</t>
  </si>
  <si>
    <t>1_52</t>
  </si>
  <si>
    <t>1_53</t>
  </si>
  <si>
    <t>1_54</t>
  </si>
  <si>
    <t>1_55</t>
  </si>
  <si>
    <t>1_56</t>
  </si>
  <si>
    <t>1_57</t>
  </si>
  <si>
    <t>1_58</t>
  </si>
  <si>
    <t>1_59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</si>
</sst>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 (Body)"/>
    </font>
    <font>
      <sz val="12"/>
      <color rgb="FFC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9.6465686274509799E-2"/>
          <c:y val="0.102658536585366"/>
          <c:w val="0.87387499999999996"/>
          <c:h val="0.76374846001392704"/>
        </c:manualLayout>
      </c:layout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" cap="rnd">
                <a:solidFill>
                  <a:sysClr val="windowText" lastClr="000000">
                    <a:alpha val="40000"/>
                  </a:sysClr>
                </a:solidFill>
                <a:prstDash val="solid"/>
              </a:ln>
              <a:effectLst/>
            </c:spPr>
            <c:trendlineType val="linear"/>
            <c:intercept val="4.9000000000000004"/>
            <c:dispRSqr val="1"/>
            <c:dispEq val="1"/>
            <c:trendlineLbl>
              <c:layout>
                <c:manualLayout>
                  <c:x val="5.5538985980411001E-2"/>
                  <c:y val="0.1399389283656619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>
                        <a:latin typeface="+mj-lt"/>
                      </a:rPr>
                      <a:t>y = 273,6x + 4,9</a:t>
                    </a:r>
                    <a:br>
                      <a:rPr lang="en-US" sz="1000" baseline="0">
                        <a:latin typeface="+mj-lt"/>
                      </a:rPr>
                    </a:br>
                    <a:r>
                      <a:rPr lang="en-US" sz="1000" baseline="0">
                        <a:latin typeface="+mj-lt"/>
                      </a:rPr>
                      <a:t>R² = 0,99621</a:t>
                    </a:r>
                    <a:endParaRPr lang="en-US" sz="1000">
                      <a:latin typeface="+mj-lt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Sheet1!$N$5:$N$9</c:f>
                <c:numCache>
                  <c:formatCode>General</c:formatCode>
                  <c:ptCount val="5"/>
                  <c:pt idx="0">
                    <c:v>25.791220562517882</c:v>
                  </c:pt>
                  <c:pt idx="1">
                    <c:v>23.014562492941554</c:v>
                  </c:pt>
                  <c:pt idx="2">
                    <c:v>23.154529362824206</c:v>
                  </c:pt>
                  <c:pt idx="3">
                    <c:v>4.5312576373711719</c:v>
                  </c:pt>
                  <c:pt idx="4">
                    <c:v>9.9201814499534201E-3</c:v>
                  </c:pt>
                </c:numCache>
              </c:numRef>
            </c:plus>
            <c:minus>
              <c:numRef>
                <c:f>Sheet1!$N$5:$N$9</c:f>
                <c:numCache>
                  <c:formatCode>General</c:formatCode>
                  <c:ptCount val="5"/>
                  <c:pt idx="0">
                    <c:v>25.791220562517882</c:v>
                  </c:pt>
                  <c:pt idx="1">
                    <c:v>23.014562492941554</c:v>
                  </c:pt>
                  <c:pt idx="2">
                    <c:v>23.154529362824206</c:v>
                  </c:pt>
                  <c:pt idx="3">
                    <c:v>4.5312576373711719</c:v>
                  </c:pt>
                  <c:pt idx="4">
                    <c:v>9.9201814499534201E-3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Sheet1!$K$5:$K$9</c:f>
              <c:numCache>
                <c:formatCode>General</c:formatCode>
                <c:ptCount val="5"/>
                <c:pt idx="0">
                  <c:v>1.968</c:v>
                </c:pt>
                <c:pt idx="1">
                  <c:v>1.23</c:v>
                </c:pt>
                <c:pt idx="2">
                  <c:v>0.98399999999999999</c:v>
                </c:pt>
                <c:pt idx="3">
                  <c:v>9.8400000000000001E-2</c:v>
                </c:pt>
                <c:pt idx="4">
                  <c:v>0</c:v>
                </c:pt>
              </c:numCache>
            </c:numRef>
          </c:xVal>
          <c:yVal>
            <c:numRef>
              <c:f>Sheet1!$L$5:$L$9</c:f>
              <c:numCache>
                <c:formatCode>General</c:formatCode>
                <c:ptCount val="5"/>
                <c:pt idx="0">
                  <c:v>530.11620000000005</c:v>
                </c:pt>
                <c:pt idx="1">
                  <c:v>345.47477777777777</c:v>
                </c:pt>
                <c:pt idx="2">
                  <c:v>296.30866666666668</c:v>
                </c:pt>
                <c:pt idx="3">
                  <c:v>23.758222222222219</c:v>
                </c:pt>
                <c:pt idx="4">
                  <c:v>0.56519999999999992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86-7B4C-A472-A90662CEB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256496"/>
        <c:axId val="249977792"/>
      </c:scatterChart>
      <c:valAx>
        <c:axId val="228256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+mj-lt"/>
                  </a:rPr>
                  <a:t>concentration [𝜇M]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249977792"/>
        <c:crosses val="autoZero"/>
        <c:crossBetween val="midCat"/>
      </c:valAx>
      <c:valAx>
        <c:axId val="249977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+mj-lt"/>
                  </a:rPr>
                  <a:t>fluorescence</a:t>
                </a:r>
                <a:r>
                  <a:rPr lang="en-US" baseline="0">
                    <a:latin typeface="+mj-lt"/>
                  </a:rPr>
                  <a:t> (a. u.)</a:t>
                </a:r>
                <a:endParaRPr lang="en-US">
                  <a:latin typeface="+mj-lt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22825649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2836437908497"/>
          <c:y val="0.102658536585366"/>
          <c:w val="0.86750424836601303"/>
          <c:h val="0.7573130555555549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Sheet1!$I$57</c:f>
              <c:strCache>
                <c:ptCount val="1"/>
                <c:pt idx="0">
                  <c:v>mean grey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0" cap="rnd">
                <a:solidFill>
                  <a:sysClr val="windowText" lastClr="000000">
                    <a:alpha val="40000"/>
                  </a:sysClr>
                </a:solidFill>
                <a:prstDash val="solid"/>
              </a:ln>
              <a:effectLst/>
            </c:spPr>
            <c:trendlineType val="linear"/>
            <c:intercept val="4.9000000000000004"/>
            <c:dispRSqr val="1"/>
            <c:dispEq val="1"/>
            <c:trendlineLbl>
              <c:layout>
                <c:manualLayout>
                  <c:x val="5.5538985980411001E-2"/>
                  <c:y val="0.1399389283656619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>
                        <a:latin typeface="+mj-lt"/>
                      </a:rPr>
                      <a:t>y = 885,91x + 4,9</a:t>
                    </a:r>
                    <a:br>
                      <a:rPr lang="en-US" sz="1000" baseline="0">
                        <a:latin typeface="+mj-lt"/>
                      </a:rPr>
                    </a:br>
                    <a:r>
                      <a:rPr lang="en-US" sz="1000" baseline="0">
                        <a:latin typeface="+mj-lt"/>
                      </a:rPr>
                      <a:t>R² = 0,99583</a:t>
                    </a:r>
                    <a:endParaRPr lang="en-US" sz="1000">
                      <a:latin typeface="+mj-lt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Sheet1!$K$58:$K$62</c:f>
                <c:numCache>
                  <c:formatCode>General</c:formatCode>
                  <c:ptCount val="5"/>
                  <c:pt idx="1">
                    <c:v>70.201471635666309</c:v>
                  </c:pt>
                  <c:pt idx="2">
                    <c:v>56.815939997396988</c:v>
                  </c:pt>
                  <c:pt idx="3">
                    <c:v>19.881125210777302</c:v>
                  </c:pt>
                  <c:pt idx="4">
                    <c:v>1.5108441349126677E-2</c:v>
                  </c:pt>
                </c:numCache>
              </c:numRef>
            </c:plus>
            <c:minus>
              <c:numRef>
                <c:f>Sheet1!$K$58:$K$62</c:f>
                <c:numCache>
                  <c:formatCode>General</c:formatCode>
                  <c:ptCount val="5"/>
                  <c:pt idx="1">
                    <c:v>70.201471635666309</c:v>
                  </c:pt>
                  <c:pt idx="2">
                    <c:v>56.815939997396988</c:v>
                  </c:pt>
                  <c:pt idx="3">
                    <c:v>19.881125210777302</c:v>
                  </c:pt>
                  <c:pt idx="4">
                    <c:v>1.5108441349126677E-2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Sheet1!$H$58:$H$62</c:f>
              <c:numCache>
                <c:formatCode>General</c:formatCode>
                <c:ptCount val="5"/>
                <c:pt idx="1">
                  <c:v>1.23</c:v>
                </c:pt>
                <c:pt idx="2">
                  <c:v>0.98399999999999999</c:v>
                </c:pt>
                <c:pt idx="3">
                  <c:v>9.8400000000000001E-2</c:v>
                </c:pt>
                <c:pt idx="4">
                  <c:v>0</c:v>
                </c:pt>
              </c:numCache>
            </c:numRef>
          </c:xVal>
          <c:yVal>
            <c:numRef>
              <c:f>Sheet1!$I$58:$I$62</c:f>
              <c:numCache>
                <c:formatCode>General</c:formatCode>
                <c:ptCount val="5"/>
                <c:pt idx="1">
                  <c:v>1056.6804444444447</c:v>
                </c:pt>
                <c:pt idx="2">
                  <c:v>922.82388888888875</c:v>
                </c:pt>
                <c:pt idx="3">
                  <c:v>103.84055555555557</c:v>
                </c:pt>
                <c:pt idx="4">
                  <c:v>2.9265999999999996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33-2540-B411-1767A800E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546256"/>
        <c:axId val="250088144"/>
      </c:scatterChart>
      <c:valAx>
        <c:axId val="250546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+mj-lt"/>
                  </a:rPr>
                  <a:t>concentration [𝜇M]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250088144"/>
        <c:crosses val="autoZero"/>
        <c:crossBetween val="midCat"/>
      </c:valAx>
      <c:valAx>
        <c:axId val="2500881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+mj-lt"/>
                  </a:rPr>
                  <a:t>fluorescence</a:t>
                </a:r>
                <a:r>
                  <a:rPr lang="en-US" baseline="0">
                    <a:latin typeface="+mj-lt"/>
                  </a:rPr>
                  <a:t> (a. u.)</a:t>
                </a:r>
                <a:endParaRPr lang="en-US">
                  <a:latin typeface="+mj-lt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25054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3.4864797388131398E-2"/>
          <c:y val="0.102658536585366"/>
          <c:w val="0.94040349529479506"/>
          <c:h val="0.8419798348377179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Sheet1!$I$107</c:f>
              <c:strCache>
                <c:ptCount val="1"/>
                <c:pt idx="0">
                  <c:v>mean grey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4.9000000000000004"/>
            <c:dispRSqr val="1"/>
            <c:dispEq val="1"/>
            <c:trendlineLbl>
              <c:layout>
                <c:manualLayout>
                  <c:x val="5.5538985980411001E-2"/>
                  <c:y val="0.139938928365661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Sheet1!$H$112:$H$115</c:f>
              <c:numCache>
                <c:formatCode>General</c:formatCode>
                <c:ptCount val="4"/>
                <c:pt idx="0">
                  <c:v>0</c:v>
                </c:pt>
                <c:pt idx="1">
                  <c:v>0.98399999999999999</c:v>
                </c:pt>
                <c:pt idx="2">
                  <c:v>0.49199999999999999</c:v>
                </c:pt>
                <c:pt idx="3">
                  <c:v>0.1968</c:v>
                </c:pt>
              </c:numCache>
            </c:numRef>
          </c:xVal>
          <c:yVal>
            <c:numRef>
              <c:f>Sheet1!$I$112:$I$115</c:f>
              <c:numCache>
                <c:formatCode>General</c:formatCode>
                <c:ptCount val="4"/>
                <c:pt idx="0">
                  <c:v>8.133799999999999</c:v>
                </c:pt>
                <c:pt idx="1">
                  <c:v>1114.9174444444443</c:v>
                </c:pt>
                <c:pt idx="2">
                  <c:v>148.39722222222221</c:v>
                </c:pt>
                <c:pt idx="3">
                  <c:v>73.725222222222214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30-9A49-906D-D51A01015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165568"/>
        <c:axId val="279167888"/>
      </c:scatterChart>
      <c:valAx>
        <c:axId val="2791655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279167888"/>
        <c:crosses val="autoZero"/>
        <c:crossBetween val="midCat"/>
      </c:valAx>
      <c:valAx>
        <c:axId val="279167888"/>
        <c:scaling>
          <c:orientation val="minMax"/>
        </c:scaling>
        <c:delete val="0"/>
        <c:axPos val="l"/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27916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330200</xdr:colOff>
      <xdr:row>0</xdr:row>
      <xdr:rowOff>0</xdr:rowOff>
    </xdr:from>
    <xdr:to>
      <xdr:col>23</xdr:col>
      <xdr:colOff>671700</xdr:colOff>
      <xdr:row>17</xdr:row>
      <xdr:rowOff>145600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361950</xdr:colOff>
      <xdr:row>18</xdr:row>
      <xdr:rowOff>127000</xdr:rowOff>
    </xdr:from>
    <xdr:to>
      <xdr:col>23</xdr:col>
      <xdr:colOff>703450</xdr:colOff>
      <xdr:row>36</xdr:row>
      <xdr:rowOff>69400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609600</xdr:colOff>
      <xdr:row>41</xdr:row>
      <xdr:rowOff>139700</xdr:rowOff>
    </xdr:from>
    <xdr:to>
      <xdr:col>24</xdr:col>
      <xdr:colOff>125600</xdr:colOff>
      <xdr:row>59</xdr:row>
      <xdr:rowOff>82100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t11_8" connectionId="7" xr16:uid="{00000000-0016-0000-0000-000012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t31_10" connectionId="14" xr16:uid="{00000000-0016-0000-0000-00001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t11_10" connectionId="4" xr16:uid="{00000000-0016-0000-0000-000010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t3buffer" connectionId="19" xr16:uid="{00000000-0016-0000-0000-00000F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t21_100" connectionId="10" xr16:uid="{00000000-0016-0000-0000-00000E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_10II" connectionId="1" xr16:uid="{00000000-0016-0000-0000-00000D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_50" connectionId="3" xr16:uid="{00000000-0016-0000-0000-00000C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t11_100" connectionId="5" xr16:uid="{00000000-0016-0000-0000-00000B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t31_100" connectionId="15" xr16:uid="{00000000-0016-0000-0000-00000A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t31_5" connectionId="16" xr16:uid="{00000000-0016-0000-0000-000009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t11_5" connectionId="6" xr16:uid="{00000000-0016-0000-0000-000008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t1buffer" connectionId="8" xr16:uid="{00000000-0016-0000-0000-000007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t21_10" connectionId="9" xr16:uid="{00000000-0016-0000-0000-000006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t2buffer" connectionId="13" xr16:uid="{00000000-0016-0000-0000-0000050000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t31_101" connectionId="17" xr16:uid="{00000000-0016-0000-0000-000004000000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t31_8" connectionId="18" xr16:uid="{00000000-0016-0000-0000-000003000000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t21_5" connectionId="11" xr16:uid="{00000000-0016-0000-0000-000002000000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_20" connectionId="2" xr16:uid="{00000000-0016-0000-0000-000001000000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t21_8" connectionId="12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"/>
  <sheetViews>
    <sheetView tabSelected="1" topLeftCell="G3" workbookViewId="0">
      <selection activeCell="K6" sqref="K6"/>
    </sheetView>
  </sheetViews>
  <sheetFormatPr baseColWidth="10" defaultRowHeight="16" x14ac:dyDescent="0.2"/>
  <cols>
    <col min="4" max="4" width="7.5" bestFit="1" customWidth="1"/>
    <col min="5" max="5" width="9.5" bestFit="1" customWidth="1"/>
    <col min="6" max="6" width="8.1640625" customWidth="1"/>
    <col min="7" max="7" width="14.5" bestFit="1" customWidth="1"/>
    <col min="10" max="10" width="13.6640625" bestFit="1" customWidth="1"/>
    <col min="11" max="11" width="8.1640625" customWidth="1"/>
    <col min="13" max="13" width="8.33203125" customWidth="1"/>
    <col min="14" max="14" width="9.1640625" customWidth="1"/>
    <col min="15" max="15" width="8.1640625" customWidth="1"/>
  </cols>
  <sheetData>
    <row r="1" spans="1:14" x14ac:dyDescent="0.2">
      <c r="A1" t="s">
        <v>0</v>
      </c>
      <c r="B1" t="s">
        <v>1</v>
      </c>
      <c r="K1" t="s">
        <v>27</v>
      </c>
    </row>
    <row r="2" spans="1:14" x14ac:dyDescent="0.2">
      <c r="A2" t="s">
        <v>2</v>
      </c>
      <c r="B2" t="s">
        <v>3</v>
      </c>
    </row>
    <row r="3" spans="1:14" x14ac:dyDescent="0.2">
      <c r="K3" t="s">
        <v>22</v>
      </c>
    </row>
    <row r="4" spans="1:14" x14ac:dyDescent="0.2">
      <c r="A4" t="s">
        <v>4</v>
      </c>
      <c r="B4" t="s">
        <v>5</v>
      </c>
      <c r="C4" t="s">
        <v>6</v>
      </c>
      <c r="D4" t="s">
        <v>7</v>
      </c>
      <c r="E4" s="1" t="s">
        <v>8</v>
      </c>
      <c r="F4" s="1" t="s">
        <v>9</v>
      </c>
      <c r="G4" t="s">
        <v>10</v>
      </c>
      <c r="H4" t="s">
        <v>11</v>
      </c>
      <c r="K4" t="s">
        <v>20</v>
      </c>
      <c r="L4" t="s">
        <v>21</v>
      </c>
      <c r="M4" t="s">
        <v>24</v>
      </c>
      <c r="N4" t="s">
        <v>26</v>
      </c>
    </row>
    <row r="5" spans="1:14" x14ac:dyDescent="0.2">
      <c r="A5">
        <v>1</v>
      </c>
      <c r="B5" t="s">
        <v>12</v>
      </c>
      <c r="C5">
        <v>1.968</v>
      </c>
      <c r="D5">
        <v>1</v>
      </c>
      <c r="E5">
        <v>387.40300000000002</v>
      </c>
      <c r="F5">
        <v>118.25</v>
      </c>
      <c r="G5">
        <f>AVERAGE(E5:E14)</f>
        <v>530.11620000000005</v>
      </c>
      <c r="H5">
        <f>STDEV(E5:E14)</f>
        <v>163.1180012266513</v>
      </c>
      <c r="K5">
        <v>1.968</v>
      </c>
      <c r="L5">
        <f>AVERAGE(E5:E14)</f>
        <v>530.11620000000005</v>
      </c>
      <c r="M5">
        <f>STDEV(E5:E14)</f>
        <v>163.1180012266513</v>
      </c>
      <c r="N5">
        <f>M5/(2*SQRT(10))</f>
        <v>25.791220562517882</v>
      </c>
    </row>
    <row r="6" spans="1:14" x14ac:dyDescent="0.2">
      <c r="A6">
        <v>1</v>
      </c>
      <c r="B6" t="s">
        <v>12</v>
      </c>
      <c r="C6">
        <v>1.968</v>
      </c>
      <c r="D6">
        <v>2</v>
      </c>
      <c r="E6">
        <v>388.358</v>
      </c>
      <c r="F6">
        <v>118.82599999999999</v>
      </c>
      <c r="K6">
        <v>1.23</v>
      </c>
      <c r="L6">
        <f>AVERAGE(E16:E24)</f>
        <v>345.47477777777777</v>
      </c>
      <c r="M6">
        <f>STDEV(E16:E24)</f>
        <v>138.08737495764933</v>
      </c>
      <c r="N6">
        <f>M6/(2*SQRT(9))</f>
        <v>23.014562492941554</v>
      </c>
    </row>
    <row r="7" spans="1:14" x14ac:dyDescent="0.2">
      <c r="A7">
        <v>1</v>
      </c>
      <c r="B7" t="s">
        <v>12</v>
      </c>
      <c r="C7">
        <v>1.968</v>
      </c>
      <c r="D7">
        <v>3</v>
      </c>
      <c r="E7">
        <v>388.87400000000002</v>
      </c>
      <c r="F7">
        <v>116.992</v>
      </c>
      <c r="K7">
        <v>0.98399999999999999</v>
      </c>
      <c r="L7">
        <f>AVERAGE(E27:E35)</f>
        <v>296.30866666666668</v>
      </c>
      <c r="M7">
        <f>STDEV(E27:E35)</f>
        <v>138.92717617694524</v>
      </c>
      <c r="N7">
        <f>M7/(2*SQRT(9))</f>
        <v>23.154529362824206</v>
      </c>
    </row>
    <row r="8" spans="1:14" x14ac:dyDescent="0.2">
      <c r="A8">
        <v>1</v>
      </c>
      <c r="B8" t="s">
        <v>12</v>
      </c>
      <c r="C8">
        <v>1.968</v>
      </c>
      <c r="D8">
        <v>4</v>
      </c>
      <c r="E8">
        <v>551.721</v>
      </c>
      <c r="F8">
        <v>137.62299999999999</v>
      </c>
      <c r="K8">
        <v>9.8400000000000001E-2</v>
      </c>
      <c r="L8">
        <f>AVERAGE(E37:E45)</f>
        <v>23.758222222222219</v>
      </c>
      <c r="M8">
        <f>STDEV(E37:E45)</f>
        <v>27.18754582422703</v>
      </c>
      <c r="N8">
        <f>M8/(2*SQRT(9))</f>
        <v>4.5312576373711719</v>
      </c>
    </row>
    <row r="9" spans="1:14" x14ac:dyDescent="0.2">
      <c r="A9">
        <v>1</v>
      </c>
      <c r="B9" t="s">
        <v>12</v>
      </c>
      <c r="C9">
        <v>1.968</v>
      </c>
      <c r="D9">
        <v>5</v>
      </c>
      <c r="E9">
        <v>596.48099999999999</v>
      </c>
      <c r="F9">
        <v>144.334</v>
      </c>
      <c r="K9">
        <v>0</v>
      </c>
      <c r="L9">
        <f>AVERAGE(E47:E51)</f>
        <v>0.56519999999999992</v>
      </c>
      <c r="M9">
        <f>STDEV(E47:E51)</f>
        <v>4.4364400142456552E-2</v>
      </c>
      <c r="N9">
        <f>M9/(2*SQRT(5))</f>
        <v>9.9201814499534201E-3</v>
      </c>
    </row>
    <row r="10" spans="1:14" x14ac:dyDescent="0.2">
      <c r="A10">
        <v>1</v>
      </c>
      <c r="B10" t="s">
        <v>12</v>
      </c>
      <c r="C10">
        <v>1.968</v>
      </c>
      <c r="D10">
        <v>6</v>
      </c>
      <c r="E10">
        <v>250.703</v>
      </c>
      <c r="F10">
        <v>99.965000000000003</v>
      </c>
    </row>
    <row r="11" spans="1:14" x14ac:dyDescent="0.2">
      <c r="A11">
        <v>1</v>
      </c>
      <c r="B11" t="s">
        <v>12</v>
      </c>
      <c r="C11">
        <v>1.968</v>
      </c>
      <c r="D11">
        <v>7</v>
      </c>
      <c r="E11" s="2">
        <v>697.10799999999995</v>
      </c>
      <c r="F11">
        <v>154.15899999999999</v>
      </c>
    </row>
    <row r="12" spans="1:14" x14ac:dyDescent="0.2">
      <c r="A12">
        <v>1</v>
      </c>
      <c r="B12" t="s">
        <v>12</v>
      </c>
      <c r="C12">
        <v>1.968</v>
      </c>
      <c r="D12">
        <v>8</v>
      </c>
      <c r="E12" s="2">
        <v>664.06700000000001</v>
      </c>
      <c r="F12">
        <v>154.19499999999999</v>
      </c>
    </row>
    <row r="13" spans="1:14" x14ac:dyDescent="0.2">
      <c r="A13">
        <v>1</v>
      </c>
      <c r="B13" t="s">
        <v>12</v>
      </c>
      <c r="C13">
        <v>1.968</v>
      </c>
      <c r="D13">
        <v>9</v>
      </c>
      <c r="E13" s="2">
        <v>676.22699999999998</v>
      </c>
      <c r="F13">
        <v>154.77500000000001</v>
      </c>
    </row>
    <row r="14" spans="1:14" x14ac:dyDescent="0.2">
      <c r="A14">
        <v>1</v>
      </c>
      <c r="B14" t="s">
        <v>12</v>
      </c>
      <c r="C14">
        <v>1.968</v>
      </c>
      <c r="D14">
        <v>10</v>
      </c>
      <c r="E14" s="2">
        <v>700.22</v>
      </c>
      <c r="F14">
        <v>157.006</v>
      </c>
    </row>
    <row r="15" spans="1:14" x14ac:dyDescent="0.2">
      <c r="D15" t="s">
        <v>17</v>
      </c>
      <c r="E15" t="s">
        <v>18</v>
      </c>
      <c r="F15" t="s">
        <v>19</v>
      </c>
    </row>
    <row r="16" spans="1:14" x14ac:dyDescent="0.2">
      <c r="A16">
        <v>1</v>
      </c>
      <c r="B16" t="s">
        <v>13</v>
      </c>
      <c r="C16">
        <v>1.23</v>
      </c>
      <c r="D16">
        <v>1</v>
      </c>
      <c r="E16">
        <v>176.495</v>
      </c>
      <c r="F16">
        <v>83.519000000000005</v>
      </c>
      <c r="G16">
        <f>AVERAGE(E16:E24)</f>
        <v>345.47477777777777</v>
      </c>
      <c r="H16">
        <f>STDEV(E16:E24)</f>
        <v>138.08737495764933</v>
      </c>
    </row>
    <row r="17" spans="1:12" x14ac:dyDescent="0.2">
      <c r="A17">
        <v>1</v>
      </c>
      <c r="B17" t="s">
        <v>13</v>
      </c>
      <c r="C17">
        <v>1.23</v>
      </c>
      <c r="D17">
        <v>2</v>
      </c>
      <c r="E17">
        <v>176.13800000000001</v>
      </c>
      <c r="F17">
        <v>83.433000000000007</v>
      </c>
    </row>
    <row r="18" spans="1:12" x14ac:dyDescent="0.2">
      <c r="A18">
        <v>1</v>
      </c>
      <c r="B18" t="s">
        <v>13</v>
      </c>
      <c r="C18">
        <v>1.23</v>
      </c>
      <c r="D18">
        <v>3</v>
      </c>
      <c r="E18">
        <v>184.89400000000001</v>
      </c>
      <c r="F18">
        <v>83.872</v>
      </c>
    </row>
    <row r="19" spans="1:12" x14ac:dyDescent="0.2">
      <c r="A19">
        <v>1</v>
      </c>
      <c r="B19" t="s">
        <v>13</v>
      </c>
      <c r="C19">
        <v>1.23</v>
      </c>
      <c r="D19">
        <v>4</v>
      </c>
      <c r="E19">
        <v>364.66</v>
      </c>
      <c r="F19">
        <v>117.41</v>
      </c>
    </row>
    <row r="20" spans="1:12" x14ac:dyDescent="0.2">
      <c r="A20">
        <v>1</v>
      </c>
      <c r="B20" t="s">
        <v>13</v>
      </c>
      <c r="C20">
        <v>1.23</v>
      </c>
      <c r="D20">
        <v>5</v>
      </c>
      <c r="E20">
        <v>363.59699999999998</v>
      </c>
      <c r="F20">
        <v>117.57</v>
      </c>
    </row>
    <row r="21" spans="1:12" x14ac:dyDescent="0.2">
      <c r="A21">
        <v>1</v>
      </c>
      <c r="B21" t="s">
        <v>13</v>
      </c>
      <c r="C21">
        <v>1.23</v>
      </c>
      <c r="D21">
        <v>6</v>
      </c>
      <c r="E21">
        <v>379.96199999999999</v>
      </c>
      <c r="F21">
        <v>115.429</v>
      </c>
      <c r="K21" t="s">
        <v>23</v>
      </c>
    </row>
    <row r="22" spans="1:12" x14ac:dyDescent="0.2">
      <c r="A22">
        <v>1</v>
      </c>
      <c r="B22" t="s">
        <v>13</v>
      </c>
      <c r="C22">
        <v>1.23</v>
      </c>
      <c r="D22">
        <v>7</v>
      </c>
      <c r="E22" s="2">
        <v>447.57799999999997</v>
      </c>
      <c r="F22">
        <v>129.35300000000001</v>
      </c>
      <c r="J22" t="s">
        <v>20</v>
      </c>
      <c r="K22" t="s">
        <v>21</v>
      </c>
      <c r="L22" t="s">
        <v>24</v>
      </c>
    </row>
    <row r="23" spans="1:12" x14ac:dyDescent="0.2">
      <c r="A23">
        <v>1</v>
      </c>
      <c r="B23" t="s">
        <v>13</v>
      </c>
      <c r="C23">
        <v>1.23</v>
      </c>
      <c r="D23">
        <v>8</v>
      </c>
      <c r="E23" s="2">
        <v>461.036</v>
      </c>
      <c r="F23">
        <v>131.065</v>
      </c>
      <c r="J23">
        <v>1.968</v>
      </c>
      <c r="K23">
        <f>AVERAGE(E5:E10)</f>
        <v>427.25666666666666</v>
      </c>
      <c r="L23">
        <f>STDEV(E5:E10)</f>
        <v>126.39152866654729</v>
      </c>
    </row>
    <row r="24" spans="1:12" x14ac:dyDescent="0.2">
      <c r="A24">
        <v>1</v>
      </c>
      <c r="B24" t="s">
        <v>13</v>
      </c>
      <c r="C24">
        <v>1.23</v>
      </c>
      <c r="D24">
        <v>9</v>
      </c>
      <c r="E24" s="2">
        <v>554.91300000000001</v>
      </c>
      <c r="F24">
        <v>141.749</v>
      </c>
      <c r="J24">
        <v>1.23</v>
      </c>
      <c r="K24">
        <f>AVERAGE(E16:E21)</f>
        <v>274.291</v>
      </c>
      <c r="L24">
        <f>STDEV(E16:E21)</f>
        <v>104.40150446425562</v>
      </c>
    </row>
    <row r="25" spans="1:12" x14ac:dyDescent="0.2">
      <c r="J25">
        <v>0.98399999999999999</v>
      </c>
      <c r="K25">
        <f>AVERAGE(E27:E32)</f>
        <v>209.74750000000003</v>
      </c>
      <c r="L25">
        <f>STDEV(E27:E32)</f>
        <v>59.064033894579111</v>
      </c>
    </row>
    <row r="26" spans="1:12" x14ac:dyDescent="0.2">
      <c r="D26" t="s">
        <v>17</v>
      </c>
      <c r="E26" t="s">
        <v>18</v>
      </c>
      <c r="F26" t="s">
        <v>19</v>
      </c>
      <c r="J26">
        <v>9.8400000000000001E-2</v>
      </c>
      <c r="K26">
        <f>AVERAGE(E37:E42)</f>
        <v>6.0366666666666662</v>
      </c>
      <c r="L26">
        <f>STDEV(E37:E42)</f>
        <v>1.3165557590420061</v>
      </c>
    </row>
    <row r="27" spans="1:12" x14ac:dyDescent="0.2">
      <c r="A27">
        <v>1</v>
      </c>
      <c r="B27" t="s">
        <v>14</v>
      </c>
      <c r="C27">
        <v>0.98399999999999999</v>
      </c>
      <c r="D27">
        <v>1</v>
      </c>
      <c r="E27">
        <v>177</v>
      </c>
      <c r="F27">
        <v>87.316999999999993</v>
      </c>
      <c r="G27">
        <f>AVERAGE(E27:E35)</f>
        <v>296.30866666666668</v>
      </c>
      <c r="H27">
        <f>STDEV(E27:E35)</f>
        <v>138.92717617694524</v>
      </c>
      <c r="J27">
        <v>0</v>
      </c>
      <c r="K27">
        <f>AVERAGE(E47:E51)</f>
        <v>0.56519999999999992</v>
      </c>
      <c r="L27">
        <f>STDEV(E47:E51)</f>
        <v>4.4364400142456552E-2</v>
      </c>
    </row>
    <row r="28" spans="1:12" x14ac:dyDescent="0.2">
      <c r="A28">
        <v>1</v>
      </c>
      <c r="B28" t="s">
        <v>14</v>
      </c>
      <c r="C28">
        <v>0.98399999999999999</v>
      </c>
      <c r="D28">
        <v>2</v>
      </c>
      <c r="E28">
        <v>188.971</v>
      </c>
      <c r="F28">
        <v>86.713999999999999</v>
      </c>
    </row>
    <row r="29" spans="1:12" x14ac:dyDescent="0.2">
      <c r="A29">
        <v>1</v>
      </c>
      <c r="B29" t="s">
        <v>14</v>
      </c>
      <c r="C29">
        <v>0.98399999999999999</v>
      </c>
      <c r="D29">
        <v>3</v>
      </c>
      <c r="E29">
        <v>172</v>
      </c>
      <c r="F29">
        <v>0</v>
      </c>
    </row>
    <row r="30" spans="1:12" x14ac:dyDescent="0.2">
      <c r="A30">
        <v>1</v>
      </c>
      <c r="B30" t="s">
        <v>14</v>
      </c>
      <c r="C30">
        <v>0.98399999999999999</v>
      </c>
      <c r="D30">
        <v>4</v>
      </c>
      <c r="E30">
        <v>235.51400000000001</v>
      </c>
      <c r="F30">
        <v>98.367000000000004</v>
      </c>
    </row>
    <row r="31" spans="1:12" x14ac:dyDescent="0.2">
      <c r="A31">
        <v>1</v>
      </c>
      <c r="B31" t="s">
        <v>14</v>
      </c>
      <c r="C31">
        <v>0.98399999999999999</v>
      </c>
      <c r="D31">
        <v>5</v>
      </c>
      <c r="E31">
        <v>319</v>
      </c>
      <c r="F31">
        <v>108.89400000000001</v>
      </c>
    </row>
    <row r="32" spans="1:12" x14ac:dyDescent="0.2">
      <c r="A32">
        <v>1</v>
      </c>
      <c r="B32" t="s">
        <v>14</v>
      </c>
      <c r="C32">
        <v>0.98399999999999999</v>
      </c>
      <c r="D32">
        <v>6</v>
      </c>
      <c r="E32">
        <v>166</v>
      </c>
      <c r="F32">
        <v>104.652</v>
      </c>
    </row>
    <row r="33" spans="1:8" x14ac:dyDescent="0.2">
      <c r="A33">
        <v>1</v>
      </c>
      <c r="B33" t="s">
        <v>14</v>
      </c>
      <c r="C33">
        <v>0.98399999999999999</v>
      </c>
      <c r="D33">
        <v>7</v>
      </c>
      <c r="E33" s="2">
        <v>463.96100000000001</v>
      </c>
      <c r="F33">
        <v>129.678</v>
      </c>
    </row>
    <row r="34" spans="1:8" x14ac:dyDescent="0.2">
      <c r="A34">
        <v>1</v>
      </c>
      <c r="B34" t="s">
        <v>14</v>
      </c>
      <c r="C34">
        <v>0.98399999999999999</v>
      </c>
      <c r="D34">
        <v>8</v>
      </c>
      <c r="E34" s="2">
        <v>440.17099999999999</v>
      </c>
      <c r="F34">
        <v>140.399</v>
      </c>
    </row>
    <row r="35" spans="1:8" x14ac:dyDescent="0.2">
      <c r="A35">
        <v>1</v>
      </c>
      <c r="B35" t="s">
        <v>14</v>
      </c>
      <c r="C35">
        <v>0.98399999999999999</v>
      </c>
      <c r="D35">
        <v>9</v>
      </c>
      <c r="E35" s="2">
        <v>504.161</v>
      </c>
      <c r="F35">
        <v>134.86699999999999</v>
      </c>
    </row>
    <row r="36" spans="1:8" x14ac:dyDescent="0.2">
      <c r="D36" t="s">
        <v>17</v>
      </c>
      <c r="E36" t="s">
        <v>18</v>
      </c>
      <c r="F36" t="s">
        <v>19</v>
      </c>
    </row>
    <row r="37" spans="1:8" x14ac:dyDescent="0.2">
      <c r="A37">
        <v>1</v>
      </c>
      <c r="B37" t="s">
        <v>15</v>
      </c>
      <c r="C37">
        <v>9.8400000000000001E-2</v>
      </c>
      <c r="D37">
        <v>1</v>
      </c>
      <c r="E37">
        <v>4.8380000000000001</v>
      </c>
      <c r="F37">
        <v>12.308</v>
      </c>
      <c r="G37">
        <f>AVERAGE(E37:E45)</f>
        <v>23.758222222222219</v>
      </c>
      <c r="H37">
        <f>STDEV(E37:E45)</f>
        <v>27.18754582422703</v>
      </c>
    </row>
    <row r="38" spans="1:8" x14ac:dyDescent="0.2">
      <c r="A38">
        <v>1</v>
      </c>
      <c r="B38" t="s">
        <v>15</v>
      </c>
      <c r="C38">
        <v>9.8400000000000001E-2</v>
      </c>
      <c r="D38">
        <v>2</v>
      </c>
      <c r="E38">
        <v>4.8650000000000002</v>
      </c>
      <c r="F38">
        <v>12.227</v>
      </c>
    </row>
    <row r="39" spans="1:8" x14ac:dyDescent="0.2">
      <c r="A39">
        <v>1</v>
      </c>
      <c r="B39" t="s">
        <v>15</v>
      </c>
      <c r="C39">
        <v>9.8400000000000001E-2</v>
      </c>
      <c r="D39">
        <v>3</v>
      </c>
      <c r="E39">
        <v>6.5650000000000004</v>
      </c>
      <c r="F39">
        <v>14.097</v>
      </c>
    </row>
    <row r="40" spans="1:8" x14ac:dyDescent="0.2">
      <c r="A40">
        <v>1</v>
      </c>
      <c r="B40" t="s">
        <v>15</v>
      </c>
      <c r="C40">
        <v>9.8400000000000001E-2</v>
      </c>
      <c r="D40">
        <v>4</v>
      </c>
      <c r="E40">
        <v>8.1739999999999995</v>
      </c>
      <c r="F40">
        <v>16.771000000000001</v>
      </c>
    </row>
    <row r="41" spans="1:8" x14ac:dyDescent="0.2">
      <c r="A41">
        <v>1</v>
      </c>
      <c r="B41" t="s">
        <v>15</v>
      </c>
      <c r="C41">
        <v>9.8400000000000001E-2</v>
      </c>
      <c r="D41">
        <v>5</v>
      </c>
      <c r="E41">
        <v>5.194</v>
      </c>
      <c r="F41">
        <v>13.031000000000001</v>
      </c>
    </row>
    <row r="42" spans="1:8" x14ac:dyDescent="0.2">
      <c r="A42">
        <v>1</v>
      </c>
      <c r="B42" t="s">
        <v>15</v>
      </c>
      <c r="C42">
        <v>9.8400000000000001E-2</v>
      </c>
      <c r="D42">
        <v>6</v>
      </c>
      <c r="E42">
        <v>6.5839999999999996</v>
      </c>
      <c r="F42">
        <v>14.422000000000001</v>
      </c>
    </row>
    <row r="43" spans="1:8" x14ac:dyDescent="0.2">
      <c r="A43">
        <v>1</v>
      </c>
      <c r="B43" t="s">
        <v>15</v>
      </c>
      <c r="C43">
        <v>9.8400000000000001E-2</v>
      </c>
      <c r="D43">
        <v>7</v>
      </c>
      <c r="E43" s="2">
        <v>46.381</v>
      </c>
      <c r="F43">
        <v>45.968000000000004</v>
      </c>
    </row>
    <row r="44" spans="1:8" x14ac:dyDescent="0.2">
      <c r="A44">
        <v>1</v>
      </c>
      <c r="B44" t="s">
        <v>15</v>
      </c>
      <c r="C44">
        <v>9.8400000000000001E-2</v>
      </c>
      <c r="D44">
        <v>8</v>
      </c>
      <c r="E44" s="2">
        <v>64.010000000000005</v>
      </c>
      <c r="F44">
        <v>55.203000000000003</v>
      </c>
    </row>
    <row r="45" spans="1:8" x14ac:dyDescent="0.2">
      <c r="A45">
        <v>1</v>
      </c>
      <c r="B45" t="s">
        <v>15</v>
      </c>
      <c r="C45">
        <v>9.8400000000000001E-2</v>
      </c>
      <c r="D45">
        <v>9</v>
      </c>
      <c r="E45" s="2">
        <v>67.212999999999994</v>
      </c>
      <c r="F45">
        <v>57.018999999999998</v>
      </c>
    </row>
    <row r="46" spans="1:8" x14ac:dyDescent="0.2">
      <c r="D46" t="s">
        <v>17</v>
      </c>
      <c r="E46" t="s">
        <v>18</v>
      </c>
      <c r="F46" t="s">
        <v>19</v>
      </c>
    </row>
    <row r="47" spans="1:8" x14ac:dyDescent="0.2">
      <c r="A47">
        <v>1</v>
      </c>
      <c r="B47" t="s">
        <v>16</v>
      </c>
      <c r="C47">
        <v>0</v>
      </c>
      <c r="D47">
        <v>1</v>
      </c>
      <c r="E47">
        <v>0.629</v>
      </c>
      <c r="F47">
        <v>5.4960000000000004</v>
      </c>
      <c r="G47">
        <f>AVERAGE(E47:E51)</f>
        <v>0.56519999999999992</v>
      </c>
      <c r="H47">
        <f>STDEV(E47:E51)</f>
        <v>4.4364400142456552E-2</v>
      </c>
    </row>
    <row r="48" spans="1:8" x14ac:dyDescent="0.2">
      <c r="A48">
        <v>1</v>
      </c>
      <c r="B48" t="s">
        <v>16</v>
      </c>
      <c r="C48">
        <v>0</v>
      </c>
      <c r="D48">
        <v>2</v>
      </c>
      <c r="E48">
        <v>0.58199999999999996</v>
      </c>
      <c r="F48">
        <v>4.0069999999999997</v>
      </c>
    </row>
    <row r="49" spans="1:11" x14ac:dyDescent="0.2">
      <c r="A49">
        <v>1</v>
      </c>
      <c r="B49" t="s">
        <v>16</v>
      </c>
      <c r="C49">
        <v>0</v>
      </c>
      <c r="D49">
        <v>3</v>
      </c>
      <c r="E49">
        <v>0.56499999999999995</v>
      </c>
      <c r="F49">
        <v>3.9980000000000002</v>
      </c>
    </row>
    <row r="50" spans="1:11" x14ac:dyDescent="0.2">
      <c r="A50">
        <v>1</v>
      </c>
      <c r="B50" t="s">
        <v>16</v>
      </c>
      <c r="C50">
        <v>0</v>
      </c>
      <c r="D50">
        <v>4</v>
      </c>
      <c r="E50">
        <v>0.51300000000000001</v>
      </c>
      <c r="F50">
        <v>3.835</v>
      </c>
    </row>
    <row r="51" spans="1:11" x14ac:dyDescent="0.2">
      <c r="A51">
        <v>1</v>
      </c>
      <c r="B51" t="s">
        <v>16</v>
      </c>
      <c r="C51">
        <v>0</v>
      </c>
      <c r="D51">
        <v>5</v>
      </c>
      <c r="E51">
        <v>0.53700000000000003</v>
      </c>
      <c r="F51">
        <v>3.94</v>
      </c>
    </row>
    <row r="56" spans="1:11" x14ac:dyDescent="0.2">
      <c r="D56" t="s">
        <v>17</v>
      </c>
      <c r="E56" t="s">
        <v>18</v>
      </c>
      <c r="F56" t="s">
        <v>19</v>
      </c>
      <c r="H56" t="s">
        <v>22</v>
      </c>
    </row>
    <row r="57" spans="1:11" x14ac:dyDescent="0.2">
      <c r="A57">
        <v>2</v>
      </c>
      <c r="B57" t="s">
        <v>12</v>
      </c>
      <c r="C57">
        <v>1.968</v>
      </c>
      <c r="D57">
        <v>1</v>
      </c>
      <c r="E57">
        <v>849.26700000000005</v>
      </c>
      <c r="F57">
        <v>278.52300000000002</v>
      </c>
      <c r="H57" t="s">
        <v>2</v>
      </c>
      <c r="I57" t="s">
        <v>21</v>
      </c>
      <c r="J57" t="s">
        <v>24</v>
      </c>
      <c r="K57" t="s">
        <v>26</v>
      </c>
    </row>
    <row r="58" spans="1:11" x14ac:dyDescent="0.2">
      <c r="A58">
        <v>2</v>
      </c>
      <c r="B58" t="s">
        <v>12</v>
      </c>
      <c r="C58">
        <v>1.968</v>
      </c>
      <c r="D58">
        <v>2</v>
      </c>
      <c r="E58">
        <v>851.971</v>
      </c>
      <c r="F58">
        <v>280.32499999999999</v>
      </c>
    </row>
    <row r="59" spans="1:11" x14ac:dyDescent="0.2">
      <c r="A59">
        <v>2</v>
      </c>
      <c r="B59" t="s">
        <v>12</v>
      </c>
      <c r="C59">
        <v>1.968</v>
      </c>
      <c r="D59">
        <v>3</v>
      </c>
      <c r="E59">
        <v>855.92</v>
      </c>
      <c r="F59">
        <v>279.22000000000003</v>
      </c>
      <c r="H59">
        <v>1.23</v>
      </c>
      <c r="I59">
        <f>AVERAGE(E67:E75)</f>
        <v>1056.6804444444447</v>
      </c>
      <c r="J59">
        <f>STDEV(E67:E75)</f>
        <v>421.20882981399785</v>
      </c>
      <c r="K59">
        <f>J59/(2*SQRT(9))</f>
        <v>70.201471635666309</v>
      </c>
    </row>
    <row r="60" spans="1:11" x14ac:dyDescent="0.2">
      <c r="A60">
        <v>2</v>
      </c>
      <c r="B60" t="s">
        <v>12</v>
      </c>
      <c r="C60">
        <v>1.968</v>
      </c>
      <c r="D60">
        <v>4</v>
      </c>
      <c r="E60">
        <v>806.63199999999995</v>
      </c>
      <c r="F60">
        <v>273.03500000000003</v>
      </c>
      <c r="H60">
        <v>0.98399999999999999</v>
      </c>
      <c r="I60">
        <f>AVERAGE(E77:E85)</f>
        <v>922.82388888888875</v>
      </c>
      <c r="J60">
        <f>STDEV(E77:E85)</f>
        <v>340.89563998438194</v>
      </c>
      <c r="K60">
        <f>J60/(2*SQRT(9))</f>
        <v>56.815939997396988</v>
      </c>
    </row>
    <row r="61" spans="1:11" x14ac:dyDescent="0.2">
      <c r="A61">
        <v>2</v>
      </c>
      <c r="B61" t="s">
        <v>12</v>
      </c>
      <c r="C61">
        <v>1.968</v>
      </c>
      <c r="D61">
        <v>5</v>
      </c>
      <c r="E61">
        <v>807.19799999999998</v>
      </c>
      <c r="F61">
        <v>272.82400000000001</v>
      </c>
      <c r="H61">
        <v>9.8400000000000001E-2</v>
      </c>
      <c r="I61">
        <f>AVERAGE(E87:E95)</f>
        <v>103.84055555555557</v>
      </c>
      <c r="J61">
        <f>STDEV(E87:E95)</f>
        <v>119.28675126466382</v>
      </c>
      <c r="K61">
        <f>J61/(2*SQRT(9))</f>
        <v>19.881125210777302</v>
      </c>
    </row>
    <row r="62" spans="1:11" x14ac:dyDescent="0.2">
      <c r="A62">
        <v>2</v>
      </c>
      <c r="B62" t="s">
        <v>12</v>
      </c>
      <c r="C62">
        <v>1.968</v>
      </c>
      <c r="D62">
        <v>6</v>
      </c>
      <c r="E62">
        <v>801.75199999999995</v>
      </c>
      <c r="F62">
        <v>272.12</v>
      </c>
      <c r="H62">
        <v>0</v>
      </c>
      <c r="I62">
        <f>AVERAGE(E97:E101)</f>
        <v>2.9265999999999996</v>
      </c>
      <c r="J62">
        <f>STDEV(E97:E101)</f>
        <v>6.7567003781431767E-2</v>
      </c>
      <c r="K62">
        <f>J62/(2*SQRT(5))</f>
        <v>1.5108441349126677E-2</v>
      </c>
    </row>
    <row r="63" spans="1:11" x14ac:dyDescent="0.2">
      <c r="A63">
        <v>2</v>
      </c>
      <c r="B63" t="s">
        <v>12</v>
      </c>
      <c r="C63">
        <v>1.968</v>
      </c>
      <c r="D63">
        <v>7</v>
      </c>
      <c r="E63" s="2">
        <v>1918.14</v>
      </c>
      <c r="F63">
        <v>422.42899999999997</v>
      </c>
    </row>
    <row r="64" spans="1:11" x14ac:dyDescent="0.2">
      <c r="A64">
        <v>2</v>
      </c>
      <c r="B64" t="s">
        <v>12</v>
      </c>
      <c r="C64">
        <v>1.968</v>
      </c>
      <c r="D64">
        <v>8</v>
      </c>
      <c r="E64" s="2">
        <v>1947.5419999999999</v>
      </c>
      <c r="F64">
        <v>424.74599999999998</v>
      </c>
    </row>
    <row r="65" spans="1:10" x14ac:dyDescent="0.2">
      <c r="A65">
        <v>2</v>
      </c>
      <c r="B65" t="s">
        <v>12</v>
      </c>
      <c r="C65">
        <v>1.968</v>
      </c>
      <c r="D65">
        <v>9</v>
      </c>
      <c r="E65" s="2">
        <v>1973.375</v>
      </c>
      <c r="F65">
        <v>427.392</v>
      </c>
      <c r="H65" t="s">
        <v>25</v>
      </c>
    </row>
    <row r="66" spans="1:10" x14ac:dyDescent="0.2">
      <c r="D66" t="s">
        <v>17</v>
      </c>
      <c r="E66" t="s">
        <v>18</v>
      </c>
      <c r="F66" t="s">
        <v>19</v>
      </c>
      <c r="H66" t="s">
        <v>2</v>
      </c>
      <c r="I66" t="s">
        <v>21</v>
      </c>
      <c r="J66" t="s">
        <v>24</v>
      </c>
    </row>
    <row r="67" spans="1:10" x14ac:dyDescent="0.2">
      <c r="A67">
        <v>2</v>
      </c>
      <c r="B67" t="s">
        <v>13</v>
      </c>
      <c r="C67">
        <v>1.23</v>
      </c>
      <c r="D67">
        <v>1</v>
      </c>
      <c r="E67">
        <v>548.89400000000001</v>
      </c>
      <c r="F67">
        <v>229.10300000000001</v>
      </c>
      <c r="H67">
        <v>1.968</v>
      </c>
      <c r="I67">
        <f>AVERAGE(E57:E62)</f>
        <v>828.79</v>
      </c>
      <c r="J67">
        <f>STDEV(E57:E62)</f>
        <v>26.003646136647859</v>
      </c>
    </row>
    <row r="68" spans="1:10" x14ac:dyDescent="0.2">
      <c r="A68">
        <v>2</v>
      </c>
      <c r="B68" t="s">
        <v>13</v>
      </c>
      <c r="C68">
        <v>1.23</v>
      </c>
      <c r="D68">
        <v>2</v>
      </c>
      <c r="E68">
        <v>546.09</v>
      </c>
      <c r="F68">
        <v>228.649</v>
      </c>
      <c r="H68">
        <v>1.23</v>
      </c>
      <c r="I68">
        <f>AVERAGE(E67:E72)</f>
        <v>834.88433333333342</v>
      </c>
      <c r="J68">
        <f>STDEV(E67:E72)</f>
        <v>312.56568507158079</v>
      </c>
    </row>
    <row r="69" spans="1:10" x14ac:dyDescent="0.2">
      <c r="A69">
        <v>2</v>
      </c>
      <c r="B69" t="s">
        <v>13</v>
      </c>
      <c r="C69">
        <v>1.23</v>
      </c>
      <c r="D69">
        <v>3</v>
      </c>
      <c r="E69">
        <v>553.71900000000005</v>
      </c>
      <c r="F69">
        <v>231.26900000000001</v>
      </c>
      <c r="H69">
        <v>0.98399999999999999</v>
      </c>
      <c r="I69">
        <f>AVERAGE(E77:E82)</f>
        <v>701.27499999999998</v>
      </c>
      <c r="J69">
        <f>STDEV(E77:E82)</f>
        <v>95.027840299567302</v>
      </c>
    </row>
    <row r="70" spans="1:10" x14ac:dyDescent="0.2">
      <c r="A70">
        <v>2</v>
      </c>
      <c r="B70" t="s">
        <v>13</v>
      </c>
      <c r="C70">
        <v>1.23</v>
      </c>
      <c r="D70">
        <v>4</v>
      </c>
      <c r="E70">
        <v>1121.6489999999999</v>
      </c>
      <c r="F70">
        <v>319.904</v>
      </c>
      <c r="H70">
        <v>9.8400000000000001E-2</v>
      </c>
      <c r="I70">
        <f>AVERAGE(E87:E92)</f>
        <v>24.649333333333335</v>
      </c>
      <c r="J70">
        <f>STDEV(E87:E92)</f>
        <v>6.5937319225660405</v>
      </c>
    </row>
    <row r="71" spans="1:10" x14ac:dyDescent="0.2">
      <c r="A71">
        <v>2</v>
      </c>
      <c r="B71" t="s">
        <v>13</v>
      </c>
      <c r="C71">
        <v>1.23</v>
      </c>
      <c r="D71">
        <v>5</v>
      </c>
      <c r="E71">
        <v>1122.6400000000001</v>
      </c>
      <c r="F71">
        <v>320.60399999999998</v>
      </c>
      <c r="H71">
        <v>0</v>
      </c>
      <c r="I71">
        <f>AVERAGE(E97:E101)</f>
        <v>2.9265999999999996</v>
      </c>
      <c r="J71">
        <f>STDEV(E97:E101)</f>
        <v>6.7567003781431767E-2</v>
      </c>
    </row>
    <row r="72" spans="1:10" x14ac:dyDescent="0.2">
      <c r="A72">
        <v>2</v>
      </c>
      <c r="B72" t="s">
        <v>13</v>
      </c>
      <c r="C72">
        <v>1.23</v>
      </c>
      <c r="D72">
        <v>6</v>
      </c>
      <c r="E72">
        <v>1116.3140000000001</v>
      </c>
      <c r="F72">
        <v>320.75099999999998</v>
      </c>
    </row>
    <row r="73" spans="1:10" x14ac:dyDescent="0.2">
      <c r="A73">
        <v>2</v>
      </c>
      <c r="B73" t="s">
        <v>13</v>
      </c>
      <c r="C73">
        <v>1.23</v>
      </c>
      <c r="D73">
        <v>7</v>
      </c>
      <c r="E73" s="2">
        <v>1674.145</v>
      </c>
      <c r="F73">
        <v>389.44499999999999</v>
      </c>
    </row>
    <row r="74" spans="1:10" x14ac:dyDescent="0.2">
      <c r="A74">
        <v>2</v>
      </c>
      <c r="B74" t="s">
        <v>13</v>
      </c>
      <c r="C74">
        <v>1.23</v>
      </c>
      <c r="D74">
        <v>8</v>
      </c>
      <c r="E74" s="2">
        <v>1416.3230000000001</v>
      </c>
      <c r="F74">
        <v>361.04300000000001</v>
      </c>
    </row>
    <row r="75" spans="1:10" x14ac:dyDescent="0.2">
      <c r="A75">
        <v>2</v>
      </c>
      <c r="B75" t="s">
        <v>13</v>
      </c>
      <c r="C75">
        <v>1.23</v>
      </c>
      <c r="D75">
        <v>9</v>
      </c>
      <c r="E75" s="2">
        <v>1410.35</v>
      </c>
      <c r="F75">
        <v>359.32900000000001</v>
      </c>
    </row>
    <row r="76" spans="1:10" x14ac:dyDescent="0.2">
      <c r="D76" t="s">
        <v>17</v>
      </c>
      <c r="E76" t="s">
        <v>18</v>
      </c>
      <c r="F76" t="s">
        <v>19</v>
      </c>
    </row>
    <row r="77" spans="1:10" x14ac:dyDescent="0.2">
      <c r="A77">
        <v>2</v>
      </c>
      <c r="B77" t="s">
        <v>14</v>
      </c>
      <c r="C77">
        <v>0.98399999999999999</v>
      </c>
      <c r="D77">
        <v>1</v>
      </c>
      <c r="E77">
        <v>611.19799999999998</v>
      </c>
      <c r="F77">
        <v>236.92599999999999</v>
      </c>
    </row>
    <row r="78" spans="1:10" x14ac:dyDescent="0.2">
      <c r="A78">
        <v>2</v>
      </c>
      <c r="B78" t="s">
        <v>14</v>
      </c>
      <c r="C78">
        <v>0.98399999999999999</v>
      </c>
      <c r="D78">
        <v>2</v>
      </c>
      <c r="E78">
        <v>614.55399999999997</v>
      </c>
      <c r="F78">
        <v>239.364</v>
      </c>
    </row>
    <row r="79" spans="1:10" x14ac:dyDescent="0.2">
      <c r="A79">
        <v>2</v>
      </c>
      <c r="B79" t="s">
        <v>14</v>
      </c>
      <c r="C79">
        <v>0.98399999999999999</v>
      </c>
      <c r="D79">
        <v>3</v>
      </c>
      <c r="E79">
        <v>618.00300000000004</v>
      </c>
      <c r="F79">
        <v>239.11199999999999</v>
      </c>
    </row>
    <row r="80" spans="1:10" x14ac:dyDescent="0.2">
      <c r="A80">
        <v>2</v>
      </c>
      <c r="B80" t="s">
        <v>14</v>
      </c>
      <c r="C80">
        <v>0.98399999999999999</v>
      </c>
      <c r="D80">
        <v>4</v>
      </c>
      <c r="E80">
        <v>784.39200000000005</v>
      </c>
      <c r="F80">
        <v>271.18099999999998</v>
      </c>
    </row>
    <row r="81" spans="1:6" x14ac:dyDescent="0.2">
      <c r="A81">
        <v>2</v>
      </c>
      <c r="B81" t="s">
        <v>14</v>
      </c>
      <c r="C81">
        <v>0.98399999999999999</v>
      </c>
      <c r="D81">
        <v>5</v>
      </c>
      <c r="E81">
        <v>786.73400000000004</v>
      </c>
      <c r="F81">
        <v>272.43299999999999</v>
      </c>
    </row>
    <row r="82" spans="1:6" x14ac:dyDescent="0.2">
      <c r="A82">
        <v>2</v>
      </c>
      <c r="B82" t="s">
        <v>14</v>
      </c>
      <c r="C82">
        <v>0.98399999999999999</v>
      </c>
      <c r="D82">
        <v>6</v>
      </c>
      <c r="E82">
        <v>792.76900000000001</v>
      </c>
      <c r="F82">
        <v>273.38200000000001</v>
      </c>
    </row>
    <row r="83" spans="1:6" x14ac:dyDescent="0.2">
      <c r="A83">
        <v>2</v>
      </c>
      <c r="B83" t="s">
        <v>14</v>
      </c>
      <c r="C83">
        <v>0.98399999999999999</v>
      </c>
      <c r="D83">
        <v>7</v>
      </c>
      <c r="E83" s="2">
        <v>1346.6030000000001</v>
      </c>
      <c r="F83">
        <v>348.46100000000001</v>
      </c>
    </row>
    <row r="84" spans="1:6" x14ac:dyDescent="0.2">
      <c r="A84">
        <v>2</v>
      </c>
      <c r="B84" t="s">
        <v>14</v>
      </c>
      <c r="C84">
        <v>0.98399999999999999</v>
      </c>
      <c r="D84">
        <v>8</v>
      </c>
      <c r="E84" s="2">
        <v>1360.4639999999999</v>
      </c>
      <c r="F84">
        <v>351.12799999999999</v>
      </c>
    </row>
    <row r="85" spans="1:6" x14ac:dyDescent="0.2">
      <c r="A85">
        <v>2</v>
      </c>
      <c r="B85" t="s">
        <v>14</v>
      </c>
      <c r="C85">
        <v>0.98399999999999999</v>
      </c>
      <c r="D85">
        <v>9</v>
      </c>
      <c r="E85" s="2">
        <v>1390.6980000000001</v>
      </c>
      <c r="F85">
        <v>354.92099999999999</v>
      </c>
    </row>
    <row r="86" spans="1:6" x14ac:dyDescent="0.2">
      <c r="D86" t="s">
        <v>17</v>
      </c>
      <c r="E86" t="s">
        <v>18</v>
      </c>
      <c r="F86" t="s">
        <v>19</v>
      </c>
    </row>
    <row r="87" spans="1:6" x14ac:dyDescent="0.2">
      <c r="A87">
        <v>2</v>
      </c>
      <c r="B87" t="s">
        <v>15</v>
      </c>
      <c r="C87">
        <v>9.8400000000000001E-2</v>
      </c>
      <c r="D87">
        <v>1</v>
      </c>
      <c r="E87">
        <v>19.257000000000001</v>
      </c>
      <c r="F87">
        <v>41.234000000000002</v>
      </c>
    </row>
    <row r="88" spans="1:6" x14ac:dyDescent="0.2">
      <c r="A88">
        <v>2</v>
      </c>
      <c r="B88" t="s">
        <v>15</v>
      </c>
      <c r="C88">
        <v>9.8400000000000001E-2</v>
      </c>
      <c r="D88">
        <v>2</v>
      </c>
      <c r="E88">
        <v>19.22</v>
      </c>
      <c r="F88">
        <v>41.165999999999997</v>
      </c>
    </row>
    <row r="89" spans="1:6" x14ac:dyDescent="0.2">
      <c r="A89">
        <v>2</v>
      </c>
      <c r="B89" t="s">
        <v>15</v>
      </c>
      <c r="C89">
        <v>9.8400000000000001E-2</v>
      </c>
      <c r="D89">
        <v>3</v>
      </c>
      <c r="E89">
        <v>21.091000000000001</v>
      </c>
      <c r="F89">
        <v>42.966999999999999</v>
      </c>
    </row>
    <row r="90" spans="1:6" x14ac:dyDescent="0.2">
      <c r="A90">
        <v>2</v>
      </c>
      <c r="B90" t="s">
        <v>15</v>
      </c>
      <c r="C90">
        <v>9.8400000000000001E-2</v>
      </c>
      <c r="D90">
        <v>4</v>
      </c>
      <c r="E90">
        <v>26.824000000000002</v>
      </c>
      <c r="F90">
        <v>49.232999999999997</v>
      </c>
    </row>
    <row r="91" spans="1:6" x14ac:dyDescent="0.2">
      <c r="A91">
        <v>2</v>
      </c>
      <c r="B91" t="s">
        <v>15</v>
      </c>
      <c r="C91">
        <v>9.8400000000000001E-2</v>
      </c>
      <c r="D91">
        <v>5</v>
      </c>
      <c r="E91">
        <v>24.966000000000001</v>
      </c>
      <c r="F91">
        <v>47.317</v>
      </c>
    </row>
    <row r="92" spans="1:6" x14ac:dyDescent="0.2">
      <c r="A92">
        <v>2</v>
      </c>
      <c r="B92" t="s">
        <v>15</v>
      </c>
      <c r="C92">
        <v>9.8400000000000001E-2</v>
      </c>
      <c r="D92">
        <v>6</v>
      </c>
      <c r="E92">
        <v>36.537999999999997</v>
      </c>
      <c r="F92">
        <v>58.459000000000003</v>
      </c>
    </row>
    <row r="93" spans="1:6" x14ac:dyDescent="0.2">
      <c r="A93">
        <v>2</v>
      </c>
      <c r="B93" t="s">
        <v>15</v>
      </c>
      <c r="C93">
        <v>9.8400000000000001E-2</v>
      </c>
      <c r="D93">
        <v>7</v>
      </c>
      <c r="E93" s="2">
        <v>262.90300000000002</v>
      </c>
      <c r="F93">
        <v>170.298</v>
      </c>
    </row>
    <row r="94" spans="1:6" x14ac:dyDescent="0.2">
      <c r="A94">
        <v>2</v>
      </c>
      <c r="B94" t="s">
        <v>15</v>
      </c>
      <c r="C94">
        <v>9.8400000000000001E-2</v>
      </c>
      <c r="D94">
        <v>8</v>
      </c>
      <c r="E94" s="2">
        <v>242.72499999999999</v>
      </c>
      <c r="F94">
        <v>162.363</v>
      </c>
    </row>
    <row r="95" spans="1:6" x14ac:dyDescent="0.2">
      <c r="A95">
        <v>2</v>
      </c>
      <c r="B95" t="s">
        <v>15</v>
      </c>
      <c r="C95">
        <v>9.8400000000000001E-2</v>
      </c>
      <c r="D95">
        <v>9</v>
      </c>
      <c r="E95" s="2">
        <v>281.041</v>
      </c>
      <c r="F95">
        <v>174.59100000000001</v>
      </c>
    </row>
    <row r="96" spans="1:6" x14ac:dyDescent="0.2">
      <c r="D96" t="s">
        <v>17</v>
      </c>
      <c r="E96" t="s">
        <v>18</v>
      </c>
      <c r="F96" t="s">
        <v>19</v>
      </c>
    </row>
    <row r="97" spans="1:11" x14ac:dyDescent="0.2">
      <c r="A97">
        <v>2</v>
      </c>
      <c r="B97" t="s">
        <v>16</v>
      </c>
      <c r="C97">
        <v>0</v>
      </c>
      <c r="D97">
        <v>1</v>
      </c>
      <c r="E97">
        <v>3.0390000000000001</v>
      </c>
      <c r="F97">
        <v>16.404</v>
      </c>
    </row>
    <row r="98" spans="1:11" x14ac:dyDescent="0.2">
      <c r="A98">
        <v>2</v>
      </c>
      <c r="B98" t="s">
        <v>16</v>
      </c>
      <c r="C98">
        <v>0</v>
      </c>
      <c r="D98">
        <v>2</v>
      </c>
      <c r="E98">
        <v>2.9340000000000002</v>
      </c>
      <c r="F98">
        <v>16.234000000000002</v>
      </c>
    </row>
    <row r="99" spans="1:11" x14ac:dyDescent="0.2">
      <c r="A99">
        <v>2</v>
      </c>
      <c r="B99" t="s">
        <v>16</v>
      </c>
      <c r="C99">
        <v>0</v>
      </c>
      <c r="D99">
        <v>3</v>
      </c>
      <c r="E99">
        <v>2.8639999999999999</v>
      </c>
      <c r="F99">
        <v>15.952</v>
      </c>
    </row>
    <row r="100" spans="1:11" x14ac:dyDescent="0.2">
      <c r="A100">
        <v>2</v>
      </c>
      <c r="B100" t="s">
        <v>16</v>
      </c>
      <c r="C100">
        <v>0</v>
      </c>
      <c r="D100">
        <v>4</v>
      </c>
      <c r="E100">
        <v>2.9009999999999998</v>
      </c>
      <c r="F100">
        <v>16.013999999999999</v>
      </c>
    </row>
    <row r="101" spans="1:11" x14ac:dyDescent="0.2">
      <c r="A101">
        <v>2</v>
      </c>
      <c r="B101" t="s">
        <v>16</v>
      </c>
      <c r="C101">
        <v>0</v>
      </c>
      <c r="D101">
        <v>5</v>
      </c>
      <c r="E101">
        <v>2.895</v>
      </c>
      <c r="F101">
        <v>15.939</v>
      </c>
    </row>
    <row r="106" spans="1:11" x14ac:dyDescent="0.2">
      <c r="D106" t="s">
        <v>17</v>
      </c>
      <c r="E106" t="s">
        <v>18</v>
      </c>
      <c r="F106" t="s">
        <v>19</v>
      </c>
      <c r="H106" t="s">
        <v>22</v>
      </c>
    </row>
    <row r="107" spans="1:11" x14ac:dyDescent="0.2">
      <c r="A107">
        <v>3</v>
      </c>
      <c r="B107" t="s">
        <v>12</v>
      </c>
      <c r="C107">
        <v>1.968</v>
      </c>
      <c r="D107">
        <v>1</v>
      </c>
      <c r="E107">
        <v>1799.037</v>
      </c>
      <c r="F107">
        <v>552.30499999999995</v>
      </c>
      <c r="H107" t="s">
        <v>2</v>
      </c>
      <c r="I107" t="s">
        <v>21</v>
      </c>
      <c r="J107" t="s">
        <v>24</v>
      </c>
      <c r="K107" t="s">
        <v>26</v>
      </c>
    </row>
    <row r="108" spans="1:11" x14ac:dyDescent="0.2">
      <c r="A108">
        <v>3</v>
      </c>
      <c r="B108" t="s">
        <v>12</v>
      </c>
      <c r="C108">
        <v>1.968</v>
      </c>
      <c r="D108">
        <v>2</v>
      </c>
      <c r="E108">
        <v>1797.076</v>
      </c>
      <c r="F108">
        <v>550.91399999999999</v>
      </c>
      <c r="K108">
        <f>J108/(2*SQRT(10))</f>
        <v>0</v>
      </c>
    </row>
    <row r="109" spans="1:11" x14ac:dyDescent="0.2">
      <c r="A109">
        <v>3</v>
      </c>
      <c r="B109" t="s">
        <v>12</v>
      </c>
      <c r="C109">
        <v>1.968</v>
      </c>
      <c r="D109">
        <v>3</v>
      </c>
      <c r="E109">
        <v>1781.2909999999999</v>
      </c>
      <c r="F109">
        <v>547.83100000000002</v>
      </c>
      <c r="H109">
        <v>1.23</v>
      </c>
      <c r="I109">
        <f>AVERAGE(E118:E126)</f>
        <v>2045.3486666666665</v>
      </c>
      <c r="J109">
        <f>STDEV(E118:E126)</f>
        <v>673.63678213207095</v>
      </c>
      <c r="K109">
        <f>J109/(2*SQRT(9))</f>
        <v>112.27279702201183</v>
      </c>
    </row>
    <row r="110" spans="1:11" x14ac:dyDescent="0.2">
      <c r="A110">
        <v>3</v>
      </c>
      <c r="B110" t="s">
        <v>12</v>
      </c>
      <c r="C110">
        <v>1.968</v>
      </c>
      <c r="D110">
        <v>4</v>
      </c>
      <c r="E110">
        <v>1701.3</v>
      </c>
      <c r="F110">
        <v>537.68799999999999</v>
      </c>
      <c r="H110">
        <v>0.98399999999999999</v>
      </c>
      <c r="I110">
        <f>AVERAGE(E128:E136)</f>
        <v>1906.500777777778</v>
      </c>
      <c r="J110">
        <f>STDEV(E128:E136)</f>
        <v>629.66968636813363</v>
      </c>
      <c r="K110">
        <f>J110/(2*SQRT(9))</f>
        <v>104.94494772802227</v>
      </c>
    </row>
    <row r="111" spans="1:11" x14ac:dyDescent="0.2">
      <c r="A111">
        <v>3</v>
      </c>
      <c r="B111" t="s">
        <v>12</v>
      </c>
      <c r="C111">
        <v>1.968</v>
      </c>
      <c r="D111">
        <v>5</v>
      </c>
      <c r="E111">
        <v>1693.2719999999999</v>
      </c>
      <c r="F111">
        <v>534.49300000000005</v>
      </c>
      <c r="H111">
        <v>9.8400000000000001E-2</v>
      </c>
      <c r="I111">
        <f>AVERAGE(E138:E149)</f>
        <v>478.66958333333332</v>
      </c>
      <c r="J111">
        <f>STDEV(E138:E149)</f>
        <v>474.86269152029786</v>
      </c>
      <c r="K111">
        <f>J111/(2*SQRT(12))</f>
        <v>68.540525694338555</v>
      </c>
    </row>
    <row r="112" spans="1:11" x14ac:dyDescent="0.2">
      <c r="A112">
        <v>3</v>
      </c>
      <c r="B112" t="s">
        <v>12</v>
      </c>
      <c r="C112">
        <v>1.968</v>
      </c>
      <c r="D112">
        <v>6</v>
      </c>
      <c r="E112">
        <v>1680.884</v>
      </c>
      <c r="F112">
        <v>531.90200000000004</v>
      </c>
      <c r="H112">
        <v>0</v>
      </c>
      <c r="I112">
        <f>AVERAGE(E151:E155)</f>
        <v>8.133799999999999</v>
      </c>
      <c r="J112">
        <f>STDEV(E151:E155)</f>
        <v>0.78249837060533278</v>
      </c>
      <c r="K112">
        <f>J112/(2*SQRT(5))</f>
        <v>0.17497195489563472</v>
      </c>
    </row>
    <row r="113" spans="1:11" x14ac:dyDescent="0.2">
      <c r="A113">
        <v>3</v>
      </c>
      <c r="B113" t="s">
        <v>12</v>
      </c>
      <c r="C113">
        <v>1.968</v>
      </c>
      <c r="D113">
        <v>7</v>
      </c>
      <c r="E113" s="3">
        <v>3509.3119999999999</v>
      </c>
      <c r="F113">
        <v>494.68099999999998</v>
      </c>
      <c r="H113">
        <v>0.98399999999999999</v>
      </c>
      <c r="I113">
        <f>AVERAGE(E157:E165)</f>
        <v>1114.9174444444443</v>
      </c>
      <c r="J113">
        <f>STDEV(E157:E165)</f>
        <v>28.491976717626603</v>
      </c>
      <c r="K113">
        <f>J113/(2*SQRT(9))</f>
        <v>4.7486627862711002</v>
      </c>
    </row>
    <row r="114" spans="1:11" x14ac:dyDescent="0.2">
      <c r="A114">
        <v>3</v>
      </c>
      <c r="B114" t="s">
        <v>12</v>
      </c>
      <c r="C114">
        <v>1.968</v>
      </c>
      <c r="D114">
        <v>8</v>
      </c>
      <c r="E114" s="2">
        <v>3572.8029999999999</v>
      </c>
      <c r="F114">
        <v>477.76400000000001</v>
      </c>
      <c r="H114">
        <v>0.49199999999999999</v>
      </c>
      <c r="I114">
        <f>AVERAGE(E167:E175)</f>
        <v>148.39722222222221</v>
      </c>
      <c r="J114">
        <f>STDEV(E167:E175)</f>
        <v>19.800709253570979</v>
      </c>
      <c r="K114">
        <f>J114/(2*SQRT(9))</f>
        <v>3.3001182089284966</v>
      </c>
    </row>
    <row r="115" spans="1:11" x14ac:dyDescent="0.2">
      <c r="A115">
        <v>3</v>
      </c>
      <c r="B115" t="s">
        <v>12</v>
      </c>
      <c r="C115">
        <v>1.968</v>
      </c>
      <c r="D115">
        <v>9</v>
      </c>
      <c r="E115" s="2">
        <v>3588.17</v>
      </c>
      <c r="F115">
        <v>472.23599999999999</v>
      </c>
      <c r="H115" s="1">
        <v>0.1968</v>
      </c>
      <c r="I115">
        <f>AVERAGE(E178:E186)</f>
        <v>73.725222222222214</v>
      </c>
      <c r="J115">
        <f>STDEV(E178:E186)</f>
        <v>4.3934401605626183</v>
      </c>
      <c r="K115">
        <f>J115/(2*SQRT(9))</f>
        <v>0.73224002676043642</v>
      </c>
    </row>
    <row r="116" spans="1:11" x14ac:dyDescent="0.2">
      <c r="C116">
        <v>1.968</v>
      </c>
      <c r="D116">
        <v>10</v>
      </c>
      <c r="E116" s="2">
        <v>3550.482</v>
      </c>
      <c r="F116">
        <v>486.23899999999998</v>
      </c>
    </row>
    <row r="117" spans="1:11" x14ac:dyDescent="0.2">
      <c r="D117" t="s">
        <v>17</v>
      </c>
      <c r="E117" t="s">
        <v>18</v>
      </c>
      <c r="F117" t="s">
        <v>19</v>
      </c>
    </row>
    <row r="118" spans="1:11" x14ac:dyDescent="0.2">
      <c r="A118">
        <v>3</v>
      </c>
      <c r="B118" t="s">
        <v>13</v>
      </c>
      <c r="C118">
        <v>1.23</v>
      </c>
      <c r="D118">
        <v>1</v>
      </c>
      <c r="E118">
        <v>1177.9849999999999</v>
      </c>
      <c r="F118">
        <v>456.44600000000003</v>
      </c>
    </row>
    <row r="119" spans="1:11" x14ac:dyDescent="0.2">
      <c r="A119">
        <v>3</v>
      </c>
      <c r="B119" t="s">
        <v>13</v>
      </c>
      <c r="C119">
        <v>1.23</v>
      </c>
      <c r="D119">
        <v>2</v>
      </c>
      <c r="E119">
        <v>1168.876</v>
      </c>
      <c r="F119">
        <v>456.83499999999998</v>
      </c>
    </row>
    <row r="120" spans="1:11" x14ac:dyDescent="0.2">
      <c r="A120">
        <v>3</v>
      </c>
      <c r="B120" t="s">
        <v>13</v>
      </c>
      <c r="C120">
        <v>1.23</v>
      </c>
      <c r="D120">
        <v>3</v>
      </c>
      <c r="E120">
        <v>1178.739</v>
      </c>
      <c r="F120">
        <v>457.988</v>
      </c>
    </row>
    <row r="121" spans="1:11" x14ac:dyDescent="0.2">
      <c r="A121">
        <v>3</v>
      </c>
      <c r="B121" t="s">
        <v>13</v>
      </c>
      <c r="C121">
        <v>1.23</v>
      </c>
      <c r="D121">
        <v>4</v>
      </c>
      <c r="E121">
        <v>2323.39</v>
      </c>
      <c r="F121">
        <v>607.11599999999999</v>
      </c>
    </row>
    <row r="122" spans="1:11" x14ac:dyDescent="0.2">
      <c r="A122">
        <v>3</v>
      </c>
      <c r="B122" t="s">
        <v>13</v>
      </c>
      <c r="C122">
        <v>1.23</v>
      </c>
      <c r="D122">
        <v>5</v>
      </c>
      <c r="E122">
        <v>2326.7739999999999</v>
      </c>
      <c r="F122">
        <v>607.73400000000004</v>
      </c>
    </row>
    <row r="123" spans="1:11" x14ac:dyDescent="0.2">
      <c r="A123">
        <v>3</v>
      </c>
      <c r="B123" t="s">
        <v>13</v>
      </c>
      <c r="C123">
        <v>1.23</v>
      </c>
      <c r="D123">
        <v>6</v>
      </c>
      <c r="E123">
        <v>2324.5120000000002</v>
      </c>
      <c r="F123">
        <v>606.90700000000004</v>
      </c>
    </row>
    <row r="124" spans="1:11" x14ac:dyDescent="0.2">
      <c r="A124">
        <v>3</v>
      </c>
      <c r="B124" t="s">
        <v>13</v>
      </c>
      <c r="C124">
        <v>1.23</v>
      </c>
      <c r="D124">
        <v>7</v>
      </c>
      <c r="E124" s="2">
        <v>2863.8020000000001</v>
      </c>
      <c r="F124">
        <v>610.44100000000003</v>
      </c>
    </row>
    <row r="125" spans="1:11" x14ac:dyDescent="0.2">
      <c r="A125">
        <v>3</v>
      </c>
      <c r="B125" t="s">
        <v>13</v>
      </c>
      <c r="C125">
        <v>1.23</v>
      </c>
      <c r="D125">
        <v>8</v>
      </c>
      <c r="E125" s="2">
        <v>2521.63</v>
      </c>
      <c r="F125">
        <v>617.95600000000002</v>
      </c>
    </row>
    <row r="126" spans="1:11" x14ac:dyDescent="0.2">
      <c r="A126">
        <v>3</v>
      </c>
      <c r="B126" t="s">
        <v>13</v>
      </c>
      <c r="C126">
        <v>1.23</v>
      </c>
      <c r="D126">
        <v>9</v>
      </c>
      <c r="E126" s="2">
        <v>2522.4299999999998</v>
      </c>
      <c r="F126">
        <v>613.52499999999998</v>
      </c>
    </row>
    <row r="127" spans="1:11" x14ac:dyDescent="0.2">
      <c r="D127" t="s">
        <v>17</v>
      </c>
      <c r="E127" t="s">
        <v>18</v>
      </c>
      <c r="F127" t="s">
        <v>19</v>
      </c>
      <c r="K127" s="2"/>
    </row>
    <row r="128" spans="1:11" x14ac:dyDescent="0.2">
      <c r="A128">
        <v>3</v>
      </c>
      <c r="B128" t="s">
        <v>14</v>
      </c>
      <c r="C128">
        <v>0.98399999999999999</v>
      </c>
      <c r="D128">
        <v>1</v>
      </c>
      <c r="E128">
        <v>1305.769</v>
      </c>
      <c r="F128">
        <v>475.84500000000003</v>
      </c>
    </row>
    <row r="129" spans="1:6" x14ac:dyDescent="0.2">
      <c r="A129">
        <v>3</v>
      </c>
      <c r="B129" t="s">
        <v>14</v>
      </c>
      <c r="C129">
        <v>0.98399999999999999</v>
      </c>
      <c r="D129">
        <v>2</v>
      </c>
      <c r="E129">
        <v>1309.5820000000001</v>
      </c>
      <c r="F129">
        <v>474.49799999999999</v>
      </c>
    </row>
    <row r="130" spans="1:6" x14ac:dyDescent="0.2">
      <c r="A130">
        <v>3</v>
      </c>
      <c r="B130" t="s">
        <v>14</v>
      </c>
      <c r="C130">
        <v>0.98399999999999999</v>
      </c>
      <c r="D130">
        <v>3</v>
      </c>
      <c r="E130">
        <v>1330.194</v>
      </c>
      <c r="F130">
        <v>476.64400000000001</v>
      </c>
    </row>
    <row r="131" spans="1:6" x14ac:dyDescent="0.2">
      <c r="A131">
        <v>3</v>
      </c>
      <c r="B131" t="s">
        <v>14</v>
      </c>
      <c r="C131">
        <v>0.98399999999999999</v>
      </c>
      <c r="D131">
        <v>4</v>
      </c>
      <c r="E131">
        <v>1684.665</v>
      </c>
      <c r="F131">
        <v>542.39700000000005</v>
      </c>
    </row>
    <row r="132" spans="1:6" x14ac:dyDescent="0.2">
      <c r="A132">
        <v>3</v>
      </c>
      <c r="B132" t="s">
        <v>14</v>
      </c>
      <c r="C132">
        <v>0.98399999999999999</v>
      </c>
      <c r="D132">
        <v>5</v>
      </c>
      <c r="E132">
        <v>1681.7</v>
      </c>
      <c r="F132">
        <v>541.245</v>
      </c>
    </row>
    <row r="133" spans="1:6" x14ac:dyDescent="0.2">
      <c r="A133">
        <v>3</v>
      </c>
      <c r="B133" t="s">
        <v>14</v>
      </c>
      <c r="C133">
        <v>0.98399999999999999</v>
      </c>
      <c r="D133">
        <v>6</v>
      </c>
      <c r="E133">
        <v>1691.9570000000001</v>
      </c>
      <c r="F133">
        <v>543.24800000000005</v>
      </c>
    </row>
    <row r="134" spans="1:6" x14ac:dyDescent="0.2">
      <c r="A134">
        <v>3</v>
      </c>
      <c r="B134" t="s">
        <v>14</v>
      </c>
      <c r="C134">
        <v>0.98399999999999999</v>
      </c>
      <c r="D134">
        <v>7</v>
      </c>
      <c r="E134" s="2">
        <v>2718.8719999999998</v>
      </c>
      <c r="F134">
        <v>615.71299999999997</v>
      </c>
    </row>
    <row r="135" spans="1:6" x14ac:dyDescent="0.2">
      <c r="A135">
        <v>3</v>
      </c>
      <c r="B135" t="s">
        <v>14</v>
      </c>
      <c r="C135">
        <v>0.98399999999999999</v>
      </c>
      <c r="D135">
        <v>8</v>
      </c>
      <c r="E135" s="2">
        <v>2709.4250000000002</v>
      </c>
      <c r="F135">
        <v>615.92899999999997</v>
      </c>
    </row>
    <row r="136" spans="1:6" x14ac:dyDescent="0.2">
      <c r="A136">
        <v>3</v>
      </c>
      <c r="B136" t="s">
        <v>14</v>
      </c>
      <c r="C136">
        <v>0.98399999999999999</v>
      </c>
      <c r="D136">
        <v>9</v>
      </c>
      <c r="E136" s="2">
        <v>2726.3429999999998</v>
      </c>
      <c r="F136">
        <v>614.92700000000002</v>
      </c>
    </row>
    <row r="137" spans="1:6" x14ac:dyDescent="0.2">
      <c r="D137" t="s">
        <v>17</v>
      </c>
      <c r="E137" t="s">
        <v>18</v>
      </c>
      <c r="F137" t="s">
        <v>19</v>
      </c>
    </row>
    <row r="138" spans="1:6" x14ac:dyDescent="0.2">
      <c r="A138">
        <v>3</v>
      </c>
      <c r="B138" t="s">
        <v>15</v>
      </c>
      <c r="C138">
        <v>9.8400000000000001E-2</v>
      </c>
      <c r="D138">
        <v>1</v>
      </c>
      <c r="E138">
        <v>47.895000000000003</v>
      </c>
      <c r="F138">
        <v>92.233999999999995</v>
      </c>
    </row>
    <row r="139" spans="1:6" x14ac:dyDescent="0.2">
      <c r="A139">
        <v>3</v>
      </c>
      <c r="B139" t="s">
        <v>15</v>
      </c>
      <c r="C139">
        <v>9.8400000000000001E-2</v>
      </c>
      <c r="D139">
        <v>2</v>
      </c>
      <c r="E139">
        <v>45.802999999999997</v>
      </c>
      <c r="F139">
        <v>90.406999999999996</v>
      </c>
    </row>
    <row r="140" spans="1:6" x14ac:dyDescent="0.2">
      <c r="A140">
        <v>3</v>
      </c>
      <c r="B140" t="s">
        <v>15</v>
      </c>
      <c r="C140">
        <v>9.8400000000000001E-2</v>
      </c>
      <c r="D140">
        <v>3</v>
      </c>
      <c r="E140">
        <v>45.595999999999997</v>
      </c>
      <c r="F140">
        <v>90.43</v>
      </c>
    </row>
    <row r="141" spans="1:6" x14ac:dyDescent="0.2">
      <c r="A141">
        <v>3</v>
      </c>
      <c r="B141" t="s">
        <v>15</v>
      </c>
      <c r="C141">
        <v>9.8400000000000001E-2</v>
      </c>
      <c r="D141">
        <v>4</v>
      </c>
      <c r="E141">
        <v>65.322000000000003</v>
      </c>
      <c r="F141">
        <v>108.654</v>
      </c>
    </row>
    <row r="142" spans="1:6" x14ac:dyDescent="0.2">
      <c r="A142">
        <v>3</v>
      </c>
      <c r="B142" t="s">
        <v>15</v>
      </c>
      <c r="C142">
        <v>9.8400000000000001E-2</v>
      </c>
      <c r="D142">
        <v>5</v>
      </c>
      <c r="E142">
        <v>70.995000000000005</v>
      </c>
      <c r="F142">
        <v>112.956</v>
      </c>
    </row>
    <row r="143" spans="1:6" x14ac:dyDescent="0.2">
      <c r="A143">
        <v>3</v>
      </c>
      <c r="B143" t="s">
        <v>15</v>
      </c>
      <c r="C143">
        <v>9.8400000000000001E-2</v>
      </c>
      <c r="D143">
        <v>6</v>
      </c>
      <c r="E143">
        <v>68.067999999999998</v>
      </c>
      <c r="F143">
        <v>110.94199999999999</v>
      </c>
    </row>
    <row r="144" spans="1:6" x14ac:dyDescent="0.2">
      <c r="A144">
        <v>3</v>
      </c>
      <c r="B144" t="s">
        <v>15</v>
      </c>
      <c r="C144">
        <v>9.8400000000000001E-2</v>
      </c>
      <c r="D144">
        <v>7</v>
      </c>
      <c r="E144" s="2">
        <v>630.35799999999995</v>
      </c>
      <c r="F144">
        <v>354.67899999999997</v>
      </c>
    </row>
    <row r="145" spans="1:6" x14ac:dyDescent="0.2">
      <c r="A145">
        <v>3</v>
      </c>
      <c r="B145" t="s">
        <v>15</v>
      </c>
      <c r="C145">
        <v>9.8400000000000001E-2</v>
      </c>
      <c r="D145">
        <v>8</v>
      </c>
      <c r="E145" s="3">
        <v>699.78399999999999</v>
      </c>
      <c r="F145">
        <v>376.98099999999999</v>
      </c>
    </row>
    <row r="146" spans="1:6" x14ac:dyDescent="0.2">
      <c r="A146">
        <v>3</v>
      </c>
      <c r="B146" t="s">
        <v>15</v>
      </c>
      <c r="C146">
        <v>9.8400000000000001E-2</v>
      </c>
      <c r="D146">
        <v>9</v>
      </c>
      <c r="E146" s="2">
        <v>656.19</v>
      </c>
      <c r="F146">
        <v>361.07799999999997</v>
      </c>
    </row>
    <row r="147" spans="1:6" x14ac:dyDescent="0.2">
      <c r="A147">
        <v>3</v>
      </c>
      <c r="B147" t="s">
        <v>15</v>
      </c>
      <c r="C147">
        <v>9.8400000000000001E-2</v>
      </c>
      <c r="D147">
        <v>10</v>
      </c>
      <c r="E147" s="2">
        <v>1078.924</v>
      </c>
      <c r="F147">
        <v>500.25</v>
      </c>
    </row>
    <row r="148" spans="1:6" x14ac:dyDescent="0.2">
      <c r="A148">
        <v>3</v>
      </c>
      <c r="B148" t="s">
        <v>15</v>
      </c>
      <c r="C148">
        <v>9.8400000000000001E-2</v>
      </c>
      <c r="D148">
        <v>11</v>
      </c>
      <c r="E148" s="2">
        <v>1140.47</v>
      </c>
      <c r="F148">
        <v>518.97699999999998</v>
      </c>
    </row>
    <row r="149" spans="1:6" x14ac:dyDescent="0.2">
      <c r="A149">
        <v>3</v>
      </c>
      <c r="B149" t="s">
        <v>15</v>
      </c>
      <c r="C149">
        <v>9.8400000000000001E-2</v>
      </c>
      <c r="D149">
        <v>12</v>
      </c>
      <c r="E149" s="2">
        <v>1194.6300000000001</v>
      </c>
      <c r="F149">
        <v>539.36</v>
      </c>
    </row>
    <row r="150" spans="1:6" x14ac:dyDescent="0.2">
      <c r="D150" t="s">
        <v>17</v>
      </c>
      <c r="E150" t="s">
        <v>18</v>
      </c>
      <c r="F150" t="s">
        <v>19</v>
      </c>
    </row>
    <row r="151" spans="1:6" x14ac:dyDescent="0.2">
      <c r="A151">
        <v>3</v>
      </c>
      <c r="B151" t="s">
        <v>16</v>
      </c>
      <c r="C151">
        <v>0</v>
      </c>
      <c r="D151">
        <v>1</v>
      </c>
      <c r="E151">
        <v>7.5339999999999998</v>
      </c>
      <c r="F151">
        <v>37.622</v>
      </c>
    </row>
    <row r="152" spans="1:6" x14ac:dyDescent="0.2">
      <c r="A152">
        <v>3</v>
      </c>
      <c r="B152" t="s">
        <v>16</v>
      </c>
      <c r="C152">
        <v>0</v>
      </c>
      <c r="D152">
        <v>2</v>
      </c>
      <c r="E152">
        <v>7.6609999999999996</v>
      </c>
      <c r="F152">
        <v>38.311</v>
      </c>
    </row>
    <row r="153" spans="1:6" x14ac:dyDescent="0.2">
      <c r="A153">
        <v>3</v>
      </c>
      <c r="B153" t="s">
        <v>16</v>
      </c>
      <c r="C153">
        <v>0</v>
      </c>
      <c r="D153">
        <v>3</v>
      </c>
      <c r="E153">
        <v>7.9349999999999996</v>
      </c>
      <c r="F153">
        <v>38.991999999999997</v>
      </c>
    </row>
    <row r="154" spans="1:6" x14ac:dyDescent="0.2">
      <c r="A154">
        <v>3</v>
      </c>
      <c r="B154" t="s">
        <v>16</v>
      </c>
      <c r="C154">
        <v>0</v>
      </c>
      <c r="D154">
        <v>4</v>
      </c>
      <c r="E154">
        <v>8.0559999999999992</v>
      </c>
      <c r="F154">
        <v>39.088999999999999</v>
      </c>
    </row>
    <row r="155" spans="1:6" x14ac:dyDescent="0.2">
      <c r="A155">
        <v>3</v>
      </c>
      <c r="B155" t="s">
        <v>16</v>
      </c>
      <c r="C155">
        <v>0</v>
      </c>
      <c r="D155">
        <v>5</v>
      </c>
      <c r="E155">
        <v>9.4830000000000005</v>
      </c>
      <c r="F155">
        <v>40.418999999999997</v>
      </c>
    </row>
    <row r="156" spans="1:6" x14ac:dyDescent="0.2">
      <c r="D156" t="s">
        <v>17</v>
      </c>
      <c r="E156" t="s">
        <v>18</v>
      </c>
      <c r="F156" t="s">
        <v>19</v>
      </c>
    </row>
    <row r="157" spans="1:6" x14ac:dyDescent="0.2">
      <c r="A157">
        <v>3</v>
      </c>
      <c r="B157" t="s">
        <v>28</v>
      </c>
      <c r="C157">
        <v>0.98399999999999999</v>
      </c>
      <c r="D157">
        <v>1</v>
      </c>
      <c r="E157">
        <v>1147.3489999999999</v>
      </c>
      <c r="F157">
        <v>454.988</v>
      </c>
    </row>
    <row r="158" spans="1:6" x14ac:dyDescent="0.2">
      <c r="A158">
        <v>3</v>
      </c>
      <c r="B158" t="s">
        <v>28</v>
      </c>
      <c r="C158">
        <v>0.98399999999999999</v>
      </c>
      <c r="D158">
        <v>2</v>
      </c>
      <c r="E158">
        <v>1100.6379999999999</v>
      </c>
      <c r="F158">
        <v>445.12400000000002</v>
      </c>
    </row>
    <row r="159" spans="1:6" x14ac:dyDescent="0.2">
      <c r="A159">
        <v>3</v>
      </c>
      <c r="B159" t="s">
        <v>28</v>
      </c>
      <c r="C159">
        <v>0.98399999999999999</v>
      </c>
      <c r="D159">
        <v>3</v>
      </c>
      <c r="E159">
        <v>1115.1079999999999</v>
      </c>
      <c r="F159">
        <v>448.04899999999998</v>
      </c>
    </row>
    <row r="160" spans="1:6" x14ac:dyDescent="0.2">
      <c r="A160">
        <v>3</v>
      </c>
      <c r="B160" t="s">
        <v>28</v>
      </c>
      <c r="C160">
        <v>0.98399999999999999</v>
      </c>
      <c r="D160">
        <v>4</v>
      </c>
      <c r="E160">
        <v>1111.3019999999999</v>
      </c>
      <c r="F160">
        <v>447.47300000000001</v>
      </c>
    </row>
    <row r="161" spans="1:6" x14ac:dyDescent="0.2">
      <c r="A161">
        <v>3</v>
      </c>
      <c r="B161" t="s">
        <v>28</v>
      </c>
      <c r="C161">
        <v>0.98399999999999999</v>
      </c>
      <c r="D161">
        <v>5</v>
      </c>
      <c r="E161">
        <v>1106.5029999999999</v>
      </c>
      <c r="F161">
        <v>446.322</v>
      </c>
    </row>
    <row r="162" spans="1:6" x14ac:dyDescent="0.2">
      <c r="A162">
        <v>3</v>
      </c>
      <c r="B162" t="s">
        <v>28</v>
      </c>
      <c r="C162">
        <v>0.98399999999999999</v>
      </c>
      <c r="D162">
        <v>6</v>
      </c>
      <c r="E162">
        <v>1109.6590000000001</v>
      </c>
      <c r="F162">
        <v>447.86200000000002</v>
      </c>
    </row>
    <row r="163" spans="1:6" x14ac:dyDescent="0.2">
      <c r="A163">
        <v>3</v>
      </c>
      <c r="B163" t="s">
        <v>28</v>
      </c>
      <c r="C163">
        <v>0.98399999999999999</v>
      </c>
      <c r="D163">
        <v>7</v>
      </c>
      <c r="E163">
        <v>1148.3399999999999</v>
      </c>
      <c r="F163">
        <v>454.93299999999999</v>
      </c>
    </row>
    <row r="164" spans="1:6" x14ac:dyDescent="0.2">
      <c r="A164">
        <v>3</v>
      </c>
      <c r="B164" t="s">
        <v>28</v>
      </c>
      <c r="C164">
        <v>0.98399999999999999</v>
      </c>
      <c r="D164">
        <v>8</v>
      </c>
      <c r="E164">
        <v>1139.0050000000001</v>
      </c>
      <c r="F164">
        <v>452.76499999999999</v>
      </c>
    </row>
    <row r="165" spans="1:6" x14ac:dyDescent="0.2">
      <c r="A165">
        <v>3</v>
      </c>
      <c r="B165" t="s">
        <v>28</v>
      </c>
      <c r="C165">
        <v>0.98399999999999999</v>
      </c>
      <c r="D165">
        <v>9</v>
      </c>
      <c r="E165">
        <v>1056.3530000000001</v>
      </c>
      <c r="F165">
        <v>433.31400000000002</v>
      </c>
    </row>
    <row r="166" spans="1:6" x14ac:dyDescent="0.2">
      <c r="D166" t="s">
        <v>17</v>
      </c>
      <c r="E166" t="s">
        <v>18</v>
      </c>
      <c r="F166" t="s">
        <v>19</v>
      </c>
    </row>
    <row r="167" spans="1:6" x14ac:dyDescent="0.2">
      <c r="A167">
        <v>3</v>
      </c>
      <c r="B167" t="s">
        <v>29</v>
      </c>
      <c r="C167">
        <f>C157/2</f>
        <v>0.49199999999999999</v>
      </c>
      <c r="D167">
        <v>1</v>
      </c>
      <c r="E167">
        <v>133.34700000000001</v>
      </c>
      <c r="F167">
        <v>159.113</v>
      </c>
    </row>
    <row r="168" spans="1:6" x14ac:dyDescent="0.2">
      <c r="A168">
        <v>3</v>
      </c>
      <c r="B168" t="s">
        <v>29</v>
      </c>
      <c r="C168">
        <f t="shared" ref="C168:C175" si="0">C158/2</f>
        <v>0.49199999999999999</v>
      </c>
      <c r="D168">
        <v>2</v>
      </c>
      <c r="E168">
        <v>132.45500000000001</v>
      </c>
      <c r="F168">
        <v>158.744</v>
      </c>
    </row>
    <row r="169" spans="1:6" x14ac:dyDescent="0.2">
      <c r="A169">
        <v>3</v>
      </c>
      <c r="B169" t="s">
        <v>29</v>
      </c>
      <c r="C169">
        <f t="shared" si="0"/>
        <v>0.49199999999999999</v>
      </c>
      <c r="D169">
        <v>3</v>
      </c>
      <c r="E169">
        <v>133.42400000000001</v>
      </c>
      <c r="F169">
        <v>159.977</v>
      </c>
    </row>
    <row r="170" spans="1:6" x14ac:dyDescent="0.2">
      <c r="A170">
        <v>3</v>
      </c>
      <c r="B170" t="s">
        <v>29</v>
      </c>
      <c r="C170">
        <f t="shared" si="0"/>
        <v>0.49199999999999999</v>
      </c>
      <c r="D170">
        <v>4</v>
      </c>
      <c r="E170">
        <v>131.80199999999999</v>
      </c>
      <c r="F170">
        <v>159.15</v>
      </c>
    </row>
    <row r="171" spans="1:6" x14ac:dyDescent="0.2">
      <c r="A171">
        <v>3</v>
      </c>
      <c r="B171" t="s">
        <v>29</v>
      </c>
      <c r="C171">
        <f t="shared" si="0"/>
        <v>0.49199999999999999</v>
      </c>
      <c r="D171">
        <v>5</v>
      </c>
      <c r="E171">
        <v>132</v>
      </c>
      <c r="F171">
        <v>158.99299999999999</v>
      </c>
    </row>
    <row r="172" spans="1:6" x14ac:dyDescent="0.2">
      <c r="A172">
        <v>3</v>
      </c>
      <c r="B172" t="s">
        <v>29</v>
      </c>
      <c r="C172">
        <f t="shared" si="0"/>
        <v>0.49199999999999999</v>
      </c>
      <c r="D172">
        <v>6</v>
      </c>
      <c r="E172">
        <v>180.399</v>
      </c>
      <c r="F172">
        <v>186.88800000000001</v>
      </c>
    </row>
    <row r="173" spans="1:6" x14ac:dyDescent="0.2">
      <c r="A173">
        <v>3</v>
      </c>
      <c r="B173" t="s">
        <v>29</v>
      </c>
      <c r="C173">
        <f t="shared" si="0"/>
        <v>0.49199999999999999</v>
      </c>
      <c r="D173">
        <v>7</v>
      </c>
      <c r="E173">
        <v>172.21700000000001</v>
      </c>
      <c r="F173">
        <v>182.875</v>
      </c>
    </row>
    <row r="174" spans="1:6" x14ac:dyDescent="0.2">
      <c r="A174">
        <v>3</v>
      </c>
      <c r="B174" t="s">
        <v>29</v>
      </c>
      <c r="C174">
        <f t="shared" si="0"/>
        <v>0.49199999999999999</v>
      </c>
      <c r="D174">
        <v>8</v>
      </c>
      <c r="E174">
        <v>156.20599999999999</v>
      </c>
      <c r="F174">
        <v>173.59</v>
      </c>
    </row>
    <row r="175" spans="1:6" x14ac:dyDescent="0.2">
      <c r="A175">
        <v>3</v>
      </c>
      <c r="B175" t="s">
        <v>29</v>
      </c>
      <c r="C175">
        <f t="shared" si="0"/>
        <v>0.49199999999999999</v>
      </c>
      <c r="D175">
        <v>9</v>
      </c>
      <c r="E175">
        <v>163.72499999999999</v>
      </c>
      <c r="F175">
        <v>175.535</v>
      </c>
    </row>
    <row r="177" spans="1:6" x14ac:dyDescent="0.2">
      <c r="A177">
        <v>3</v>
      </c>
      <c r="B177" t="s">
        <v>30</v>
      </c>
      <c r="C177">
        <f>C157/5</f>
        <v>0.1968</v>
      </c>
      <c r="D177" t="s">
        <v>17</v>
      </c>
      <c r="E177" t="s">
        <v>18</v>
      </c>
      <c r="F177" t="s">
        <v>19</v>
      </c>
    </row>
    <row r="178" spans="1:6" x14ac:dyDescent="0.2">
      <c r="A178">
        <v>3</v>
      </c>
      <c r="B178" t="s">
        <v>31</v>
      </c>
      <c r="C178">
        <f t="shared" ref="C178:C185" si="1">C158/5</f>
        <v>0.1968</v>
      </c>
      <c r="D178">
        <v>1</v>
      </c>
      <c r="E178">
        <v>70.507999999999996</v>
      </c>
      <c r="F178">
        <v>113.63800000000001</v>
      </c>
    </row>
    <row r="179" spans="1:6" x14ac:dyDescent="0.2">
      <c r="A179">
        <v>3</v>
      </c>
      <c r="B179" t="s">
        <v>32</v>
      </c>
      <c r="C179">
        <f t="shared" si="1"/>
        <v>0.1968</v>
      </c>
      <c r="D179">
        <v>2</v>
      </c>
      <c r="E179">
        <v>80.873000000000005</v>
      </c>
      <c r="F179">
        <v>122.248</v>
      </c>
    </row>
    <row r="180" spans="1:6" x14ac:dyDescent="0.2">
      <c r="A180">
        <v>3</v>
      </c>
      <c r="B180" t="s">
        <v>33</v>
      </c>
      <c r="C180">
        <f t="shared" si="1"/>
        <v>0.1968</v>
      </c>
      <c r="D180">
        <v>3</v>
      </c>
      <c r="E180">
        <v>79.656000000000006</v>
      </c>
      <c r="F180">
        <v>121.97799999999999</v>
      </c>
    </row>
    <row r="181" spans="1:6" x14ac:dyDescent="0.2">
      <c r="A181">
        <v>3</v>
      </c>
      <c r="B181" t="s">
        <v>34</v>
      </c>
      <c r="C181">
        <f t="shared" si="1"/>
        <v>0.1968</v>
      </c>
      <c r="D181">
        <v>4</v>
      </c>
      <c r="E181">
        <v>70.864999999999995</v>
      </c>
      <c r="F181">
        <v>114.31399999999999</v>
      </c>
    </row>
    <row r="182" spans="1:6" x14ac:dyDescent="0.2">
      <c r="A182">
        <v>3</v>
      </c>
      <c r="B182" t="s">
        <v>35</v>
      </c>
      <c r="C182">
        <f t="shared" si="1"/>
        <v>0.1968</v>
      </c>
      <c r="D182">
        <v>5</v>
      </c>
      <c r="E182">
        <v>66.778999999999996</v>
      </c>
      <c r="F182">
        <v>111.03100000000001</v>
      </c>
    </row>
    <row r="183" spans="1:6" x14ac:dyDescent="0.2">
      <c r="A183">
        <v>3</v>
      </c>
      <c r="B183" t="s">
        <v>36</v>
      </c>
      <c r="C183">
        <f t="shared" si="1"/>
        <v>0.1968</v>
      </c>
      <c r="D183">
        <v>6</v>
      </c>
      <c r="E183">
        <v>73.929000000000002</v>
      </c>
      <c r="F183">
        <v>117.059</v>
      </c>
    </row>
    <row r="184" spans="1:6" x14ac:dyDescent="0.2">
      <c r="A184">
        <v>3</v>
      </c>
      <c r="B184" t="s">
        <v>37</v>
      </c>
      <c r="C184">
        <f t="shared" si="1"/>
        <v>0.1968</v>
      </c>
      <c r="D184">
        <v>7</v>
      </c>
      <c r="E184">
        <v>73.944000000000003</v>
      </c>
      <c r="F184">
        <v>117.15600000000001</v>
      </c>
    </row>
    <row r="185" spans="1:6" x14ac:dyDescent="0.2">
      <c r="A185">
        <v>3</v>
      </c>
      <c r="B185" t="s">
        <v>38</v>
      </c>
      <c r="C185">
        <f t="shared" si="1"/>
        <v>0.1968</v>
      </c>
      <c r="D185">
        <v>8</v>
      </c>
      <c r="E185">
        <v>72.721999999999994</v>
      </c>
      <c r="F185">
        <v>115.89700000000001</v>
      </c>
    </row>
    <row r="186" spans="1:6" x14ac:dyDescent="0.2">
      <c r="A186">
        <v>3</v>
      </c>
      <c r="B186" t="s">
        <v>39</v>
      </c>
      <c r="C186">
        <v>0.1968</v>
      </c>
      <c r="D186">
        <v>9</v>
      </c>
      <c r="E186">
        <v>74.251000000000005</v>
      </c>
      <c r="F186">
        <v>117.807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Sheet1</vt:lpstr>
      <vt:lpstr>Sheet1!_1_10II</vt:lpstr>
      <vt:lpstr>Sheet1!_1_20</vt:lpstr>
      <vt:lpstr>Sheet1!_1_50</vt:lpstr>
      <vt:lpstr>Sheet1!set11_10</vt:lpstr>
      <vt:lpstr>Sheet1!set11_100</vt:lpstr>
      <vt:lpstr>Sheet1!set11_5</vt:lpstr>
      <vt:lpstr>Sheet1!set11_8</vt:lpstr>
      <vt:lpstr>Sheet1!set1buffer</vt:lpstr>
      <vt:lpstr>Sheet1!set21_10</vt:lpstr>
      <vt:lpstr>Sheet1!set21_100</vt:lpstr>
      <vt:lpstr>Sheet1!set21_5</vt:lpstr>
      <vt:lpstr>Sheet1!set21_8</vt:lpstr>
      <vt:lpstr>Sheet1!set2buffer</vt:lpstr>
      <vt:lpstr>Sheet1!set31_10</vt:lpstr>
      <vt:lpstr>Sheet1!set31_100</vt:lpstr>
      <vt:lpstr>Sheet1!set31_101</vt:lpstr>
      <vt:lpstr>Sheet1!set31_5</vt:lpstr>
      <vt:lpstr>Sheet1!set31_8</vt:lpstr>
      <vt:lpstr>Sheet1!set3buffer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Manuel</cp:lastModifiedBy>
  <dcterms:created xsi:type="dcterms:W3CDTF">2018-04-05T09:21:55Z</dcterms:created>
  <dcterms:modified xsi:type="dcterms:W3CDTF">2022-12-12T16:18:35Z</dcterms:modified>
</cp:coreProperties>
</file>