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 Bujanover\Blue Sky Utility Dropbox\Ran Bujanover\Data Rooms for Funding\Data Room (Live Oak)\"/>
    </mc:Choice>
  </mc:AlternateContent>
  <xr:revisionPtr revIDLastSave="0" documentId="8_{FB623FB5-117F-487D-8612-5A3147F7727C}" xr6:coauthVersionLast="45" xr6:coauthVersionMax="45" xr10:uidLastSave="{00000000-0000-0000-0000-000000000000}"/>
  <bookViews>
    <workbookView xWindow="252" yWindow="0" windowWidth="18948" windowHeight="10200" xr2:uid="{1F7B4093-2F7D-4A08-80B9-BF33D70226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" i="1" l="1"/>
  <c r="K11" i="1"/>
  <c r="K10" i="1"/>
  <c r="K6" i="1"/>
  <c r="K5" i="1"/>
  <c r="G10" i="1"/>
  <c r="H10" i="1" s="1"/>
  <c r="L10" i="1" s="1"/>
  <c r="E10" i="1"/>
  <c r="G11" i="1"/>
  <c r="G6" i="1"/>
  <c r="H6" i="1" s="1"/>
  <c r="L6" i="1" s="1"/>
  <c r="F5" i="1" l="1"/>
  <c r="G5" i="1" s="1"/>
  <c r="H5" i="1" l="1"/>
  <c r="L5" i="1" s="1"/>
</calcChain>
</file>

<file path=xl/sharedStrings.xml><?xml version="1.0" encoding="utf-8"?>
<sst xmlns="http://schemas.openxmlformats.org/spreadsheetml/2006/main" count="22" uniqueCount="18">
  <si>
    <t>Colusa</t>
  </si>
  <si>
    <t>Orland</t>
  </si>
  <si>
    <t>May 2018 - April 2019</t>
  </si>
  <si>
    <t>Total E19</t>
  </si>
  <si>
    <t>PGE Incured Cost</t>
  </si>
  <si>
    <t>Total Client Saving</t>
  </si>
  <si>
    <t>Less 10% Discount</t>
  </si>
  <si>
    <t>Total BSU Bill</t>
  </si>
  <si>
    <t>May 2019 - April 2020</t>
  </si>
  <si>
    <t>Date Range</t>
  </si>
  <si>
    <t>Jan 2019 - Dec 2019</t>
  </si>
  <si>
    <t>Jan 2018 - Dec 2018</t>
  </si>
  <si>
    <t>Kwh/$ (E19)</t>
  </si>
  <si>
    <t>Kwh (BSU)</t>
  </si>
  <si>
    <t>Kwh (Solar)</t>
  </si>
  <si>
    <t>Kwh (PGE)</t>
  </si>
  <si>
    <t>*</t>
  </si>
  <si>
    <t>Started Feb 21 2018 (Solar AlsoEnergy)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</si>
</sst>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2" applyFont="1"/>
    <xf numFmtId="43" fontId="0" fillId="0" borderId="0" xfId="1" applyFont="1"/>
    <xf numFmtId="0" fontId="0" fillId="0" borderId="0" xfId="0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2661D-4219-4C12-9997-E0E835451116}">
  <dimension ref="B1:L13"/>
  <sheetViews>
    <sheetView tabSelected="1" workbookViewId="0">
      <selection activeCell="A3" sqref="A3"/>
    </sheetView>
  </sheetViews>
  <sheetFormatPr defaultColWidth="8.83984375" defaultRowHeight="14.4" x14ac:dyDescent="0.55000000000000004"/>
  <cols>
    <col min="2" max="2" width="3.3125" customWidth="1"/>
    <col min="3" max="3" width="25.47265625" customWidth="1"/>
    <col min="4" max="6" width="15" bestFit="1" customWidth="1"/>
    <col min="7" max="7" width="18" bestFit="1" customWidth="1"/>
    <col min="8" max="8" width="15" bestFit="1" customWidth="1"/>
    <col min="9" max="9" width="15" customWidth="1"/>
    <col min="10" max="11" width="15" bestFit="1" customWidth="1"/>
    <col min="12" max="12" width="18" bestFit="1" customWidth="1"/>
  </cols>
  <sheetData>
    <row r="1" spans="2:12" x14ac:dyDescent="0.55000000000000004">
      <c r="D1" s="3" t="s">
        <v>0</v>
      </c>
      <c r="E1" s="3"/>
      <c r="F1" s="3"/>
      <c r="G1" s="3"/>
      <c r="H1" s="3" t="s">
        <v>1</v>
      </c>
      <c r="I1" s="3"/>
      <c r="J1" s="3"/>
      <c r="K1" s="3"/>
      <c r="L1" s="3"/>
    </row>
    <row r="3" spans="2:12" x14ac:dyDescent="0.55000000000000004">
      <c r="C3" t="s">
        <v>1</v>
      </c>
    </row>
    <row r="4" spans="2:12" x14ac:dyDescent="0.55000000000000004">
      <c r="C4" t="s">
        <v>9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15</v>
      </c>
      <c r="J4" t="s">
        <v>14</v>
      </c>
      <c r="K4" t="s">
        <v>12</v>
      </c>
      <c r="L4" t="s">
        <v>13</v>
      </c>
    </row>
    <row r="5" spans="2:12" x14ac:dyDescent="0.55000000000000004">
      <c r="C5" t="s">
        <v>2</v>
      </c>
      <c r="D5" s="1">
        <v>205449.32</v>
      </c>
      <c r="E5" s="1">
        <v>47675.93</v>
      </c>
      <c r="F5" s="1">
        <f>D5-E5</f>
        <v>157773.39000000001</v>
      </c>
      <c r="G5" s="1">
        <f>F5*10%</f>
        <v>15777.339000000002</v>
      </c>
      <c r="H5" s="1">
        <f>F5-G5</f>
        <v>141996.05100000001</v>
      </c>
      <c r="I5" s="2">
        <v>416545.52</v>
      </c>
      <c r="J5" s="2">
        <v>824176.5</v>
      </c>
      <c r="K5" s="1">
        <f>D5/(I5+J5)</f>
        <v>0.16558851756334589</v>
      </c>
      <c r="L5" s="1">
        <f>H5/J5</f>
        <v>0.17228840060351153</v>
      </c>
    </row>
    <row r="6" spans="2:12" x14ac:dyDescent="0.55000000000000004">
      <c r="C6" t="s">
        <v>8</v>
      </c>
      <c r="D6" s="1">
        <v>240738.14</v>
      </c>
      <c r="E6" s="1">
        <v>14180.58</v>
      </c>
      <c r="F6" s="1">
        <v>226557.56</v>
      </c>
      <c r="G6" s="1">
        <f>F6*10%</f>
        <v>22655.756000000001</v>
      </c>
      <c r="H6" s="1">
        <f>F6-G6</f>
        <v>203901.804</v>
      </c>
      <c r="I6" s="2">
        <v>226317</v>
      </c>
      <c r="J6" s="2">
        <v>877270.8</v>
      </c>
      <c r="K6" s="1">
        <f>D6/(I6+J6)</f>
        <v>0.21814135676382071</v>
      </c>
      <c r="L6" s="1">
        <f>H6/J6</f>
        <v>0.23242743745716829</v>
      </c>
    </row>
    <row r="7" spans="2:12" x14ac:dyDescent="0.55000000000000004">
      <c r="D7" s="1"/>
      <c r="E7" s="1"/>
      <c r="F7" s="1"/>
      <c r="G7" s="1"/>
      <c r="H7" s="1"/>
      <c r="I7" s="1"/>
    </row>
    <row r="8" spans="2:12" x14ac:dyDescent="0.55000000000000004">
      <c r="C8" t="s">
        <v>0</v>
      </c>
      <c r="D8" s="1"/>
      <c r="E8" s="1"/>
      <c r="F8" s="1"/>
      <c r="G8" s="1"/>
      <c r="H8" s="1"/>
      <c r="I8" s="1"/>
    </row>
    <row r="9" spans="2:12" x14ac:dyDescent="0.55000000000000004">
      <c r="C9" t="s">
        <v>9</v>
      </c>
      <c r="D9" s="1"/>
      <c r="E9" s="1"/>
      <c r="F9" s="1"/>
      <c r="G9" s="1"/>
      <c r="H9" s="1"/>
      <c r="I9" s="1"/>
    </row>
    <row r="10" spans="2:12" x14ac:dyDescent="0.55000000000000004">
      <c r="B10" t="s">
        <v>16</v>
      </c>
      <c r="C10" t="s">
        <v>11</v>
      </c>
      <c r="D10" s="1">
        <v>172671.01</v>
      </c>
      <c r="E10" s="1">
        <f>11908.86+225.36</f>
        <v>12134.220000000001</v>
      </c>
      <c r="F10" s="1">
        <v>160536.79</v>
      </c>
      <c r="G10" s="1">
        <f>F10*10%</f>
        <v>16053.679000000002</v>
      </c>
      <c r="H10" s="1">
        <f>F10-G10</f>
        <v>144483.111</v>
      </c>
      <c r="I10" s="2">
        <v>173156</v>
      </c>
      <c r="J10" s="2">
        <v>623490.37</v>
      </c>
      <c r="K10" s="1">
        <f>D10/(I10+J10)</f>
        <v>0.21674737562665353</v>
      </c>
      <c r="L10" s="1">
        <f>H10/J10</f>
        <v>0.23173270663346413</v>
      </c>
    </row>
    <row r="11" spans="2:12" x14ac:dyDescent="0.55000000000000004">
      <c r="C11" t="s">
        <v>10</v>
      </c>
      <c r="D11" s="1">
        <v>202600.24</v>
      </c>
      <c r="E11" s="1">
        <v>11802.09</v>
      </c>
      <c r="F11" s="1">
        <v>190798.15</v>
      </c>
      <c r="G11" s="1">
        <f>F11*10%</f>
        <v>19079.814999999999</v>
      </c>
      <c r="H11" s="1">
        <v>171718.34</v>
      </c>
      <c r="I11" s="2">
        <v>142140</v>
      </c>
      <c r="J11" s="2">
        <v>851407.1</v>
      </c>
      <c r="K11" s="1">
        <f>D11/(I11+J11)</f>
        <v>0.20391609013805184</v>
      </c>
      <c r="L11" s="1">
        <f>H11/J11</f>
        <v>0.20168770027875033</v>
      </c>
    </row>
    <row r="13" spans="2:12" x14ac:dyDescent="0.55000000000000004">
      <c r="B13" t="s">
        <v>16</v>
      </c>
      <c r="C13" t="s">
        <v>17</v>
      </c>
    </row>
  </sheetData>
  <mergeCells count="2">
    <mergeCell ref="D1:G1"/>
    <mergeCell ref="H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 Bujanover</dc:creator>
  <cp:lastModifiedBy>Ran Bujanover</cp:lastModifiedBy>
  <dcterms:created xsi:type="dcterms:W3CDTF">2020-06-03T22:33:33Z</dcterms:created>
  <dcterms:modified xsi:type="dcterms:W3CDTF">2020-06-05T00:28:42Z</dcterms:modified>
</cp:coreProperties>
</file>