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David_Sant/Classes/NLP_BMI_6115_Biomedical_Text_Processing/Final_Project/Coding_Portion_NLP_Final_Project/Manual_Annotation_Results/"/>
    </mc:Choice>
  </mc:AlternateContent>
  <xr:revisionPtr revIDLastSave="0" documentId="13_ncr:1_{E4223BBE-6722-3B48-9AB3-B6626BCCF9A9}" xr6:coauthVersionLast="43" xr6:coauthVersionMax="43" xr10:uidLastSave="{00000000-0000-0000-0000-000000000000}"/>
  <bookViews>
    <workbookView xWindow="68080" yWindow="3420" windowWidth="32920" windowHeight="17440" activeTab="4" xr2:uid="{9BBA18EA-27AF-E54F-8518-DFDA2F1DDF0B}"/>
  </bookViews>
  <sheets>
    <sheet name="Sheet1" sheetId="1" r:id="rId1"/>
    <sheet name="Sheet2" sheetId="2" r:id="rId2"/>
    <sheet name="Sheet3" sheetId="3" r:id="rId3"/>
    <sheet name="Train" sheetId="4" r:id="rId4"/>
    <sheet name="Train Results" sheetId="6" r:id="rId5"/>
    <sheet name="Test" sheetId="5" r:id="rId6"/>
    <sheet name="Test Resul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9" i="6" l="1"/>
  <c r="M19" i="1" l="1"/>
  <c r="N30" i="5" l="1"/>
  <c r="Q12" i="5"/>
  <c r="P12" i="5" s="1"/>
  <c r="Q11" i="5"/>
  <c r="P11" i="5" s="1"/>
  <c r="Q9" i="5"/>
  <c r="Q10" i="5"/>
  <c r="P10" i="5" s="1"/>
  <c r="Q6" i="5"/>
  <c r="P6" i="5" s="1"/>
  <c r="Q2" i="5"/>
  <c r="P2" i="5" s="1"/>
  <c r="P9" i="5"/>
  <c r="Q8" i="5"/>
  <c r="P8" i="5"/>
  <c r="Q7" i="5"/>
  <c r="P7" i="5"/>
  <c r="Q5" i="5"/>
  <c r="P5" i="5"/>
  <c r="Q4" i="5"/>
  <c r="P4" i="5"/>
  <c r="Q3" i="5"/>
  <c r="P3" i="5"/>
  <c r="U3" i="4"/>
  <c r="U4" i="4"/>
  <c r="U5" i="4"/>
  <c r="U6" i="4"/>
  <c r="U7" i="4"/>
  <c r="U8" i="4"/>
  <c r="U9" i="4"/>
  <c r="U10" i="4"/>
  <c r="U12" i="4"/>
  <c r="V12" i="4"/>
  <c r="V11" i="4"/>
  <c r="U11" i="4" s="1"/>
  <c r="V10" i="4"/>
  <c r="V9" i="4"/>
  <c r="V8" i="4"/>
  <c r="V7" i="4"/>
  <c r="V6" i="4"/>
  <c r="V5" i="4"/>
  <c r="V4" i="4"/>
  <c r="V3" i="4"/>
  <c r="U2" i="4"/>
  <c r="V2" i="4"/>
  <c r="Q21" i="1" l="1"/>
  <c r="Q20" i="1"/>
  <c r="Q19" i="1"/>
</calcChain>
</file>

<file path=xl/sharedStrings.xml><?xml version="1.0" encoding="utf-8"?>
<sst xmlns="http://schemas.openxmlformats.org/spreadsheetml/2006/main" count="3665" uniqueCount="449">
  <si>
    <t>1245072.txt</t>
  </si>
  <si>
    <t>1352.txt</t>
  </si>
  <si>
    <t>1489918.txt</t>
  </si>
  <si>
    <t>1557914.txt</t>
  </si>
  <si>
    <t>1802534.txt</t>
  </si>
  <si>
    <t>1828632.txt</t>
  </si>
  <si>
    <t>19164.txt</t>
  </si>
  <si>
    <t>2040477.txt</t>
  </si>
  <si>
    <t>23934.txt</t>
  </si>
  <si>
    <t>24525.txt</t>
  </si>
  <si>
    <t>26293.txt</t>
  </si>
  <si>
    <t>26356.txt</t>
  </si>
  <si>
    <t>29424.txt</t>
  </si>
  <si>
    <t>3010.txt</t>
  </si>
  <si>
    <t>316110.txt</t>
  </si>
  <si>
    <t>328122.txt</t>
  </si>
  <si>
    <t>343158.txt</t>
  </si>
  <si>
    <t>347437.txt</t>
  </si>
  <si>
    <t>36662.txt</t>
  </si>
  <si>
    <t>372099.txt</t>
  </si>
  <si>
    <t>385771.txt</t>
  </si>
  <si>
    <t>386607.txt</t>
  </si>
  <si>
    <t>387102.txt</t>
  </si>
  <si>
    <t>388955.txt</t>
  </si>
  <si>
    <t>39250.txt</t>
  </si>
  <si>
    <t>404629.txt</t>
  </si>
  <si>
    <t>405628.txt</t>
  </si>
  <si>
    <t>405689.txt</t>
  </si>
  <si>
    <t>408874.txt</t>
  </si>
  <si>
    <t>410226.txt</t>
  </si>
  <si>
    <t>412782.txt</t>
  </si>
  <si>
    <t>420089.txt</t>
  </si>
  <si>
    <t>448983.txt</t>
  </si>
  <si>
    <t>451301.txt</t>
  </si>
  <si>
    <t>460197.txt</t>
  </si>
  <si>
    <t>460590.txt</t>
  </si>
  <si>
    <t>472998.txt</t>
  </si>
  <si>
    <t>475277.txt</t>
  </si>
  <si>
    <t>499708.txt</t>
  </si>
  <si>
    <t>5.txt</t>
  </si>
  <si>
    <t>502100.txt</t>
  </si>
  <si>
    <t>520096.txt</t>
  </si>
  <si>
    <t>521462.txt</t>
  </si>
  <si>
    <t>523996.txt</t>
  </si>
  <si>
    <t>537156.txt</t>
  </si>
  <si>
    <t>542040.txt</t>
  </si>
  <si>
    <t>556185.txt</t>
  </si>
  <si>
    <t>558383.txt</t>
  </si>
  <si>
    <t>558451.txt</t>
  </si>
  <si>
    <t>570056.txt</t>
  </si>
  <si>
    <t>574823.txt</t>
  </si>
  <si>
    <t>580621.txt</t>
  </si>
  <si>
    <t>591025.txt</t>
  </si>
  <si>
    <t>594393.txt</t>
  </si>
  <si>
    <t>600894.txt</t>
  </si>
  <si>
    <t>604388.txt</t>
  </si>
  <si>
    <t>604879.txt</t>
  </si>
  <si>
    <t>605915.txt</t>
  </si>
  <si>
    <t>607400.txt</t>
  </si>
  <si>
    <t>608452.txt</t>
  </si>
  <si>
    <t>612341.txt</t>
  </si>
  <si>
    <t>618406.txt</t>
  </si>
  <si>
    <t>621057.txt</t>
  </si>
  <si>
    <t>643262.txt</t>
  </si>
  <si>
    <t>649768.txt</t>
  </si>
  <si>
    <t>650524.txt</t>
  </si>
  <si>
    <t>650735.txt</t>
  </si>
  <si>
    <t>656093.txt</t>
  </si>
  <si>
    <t>658991.txt</t>
  </si>
  <si>
    <t>660548.txt</t>
  </si>
  <si>
    <t>664150.txt</t>
  </si>
  <si>
    <t>665189.txt</t>
  </si>
  <si>
    <t>675930.txt</t>
  </si>
  <si>
    <t>676229.txt</t>
  </si>
  <si>
    <t>676555.txt</t>
  </si>
  <si>
    <t>697672.txt</t>
  </si>
  <si>
    <t>698713.txt</t>
  </si>
  <si>
    <t>698746.txt</t>
  </si>
  <si>
    <t>706105.txt</t>
  </si>
  <si>
    <t>710598.txt</t>
  </si>
  <si>
    <t>717600.txt</t>
  </si>
  <si>
    <t>719504.txt</t>
  </si>
  <si>
    <t>739925.txt</t>
  </si>
  <si>
    <t>7508.txt</t>
  </si>
  <si>
    <t>796880.txt</t>
  </si>
  <si>
    <t>805051.txt</t>
  </si>
  <si>
    <t>808846.txt</t>
  </si>
  <si>
    <t>810192.txt</t>
  </si>
  <si>
    <t>821936.txt</t>
  </si>
  <si>
    <t>838186.txt</t>
  </si>
  <si>
    <t>860139.txt</t>
  </si>
  <si>
    <t>File</t>
  </si>
  <si>
    <t>Size</t>
  </si>
  <si>
    <t>10.txt</t>
  </si>
  <si>
    <t>No mentions of diabetes or HbA1c</t>
  </si>
  <si>
    <t>insulin-dependent diabetes</t>
  </si>
  <si>
    <t>Diabetic</t>
  </si>
  <si>
    <t>HbA1c</t>
  </si>
  <si>
    <t>Type</t>
  </si>
  <si>
    <t>Type 1</t>
  </si>
  <si>
    <t>%HbA1c-5.6</t>
  </si>
  <si>
    <t>DIABETIC DIAGNOSIS</t>
  </si>
  <si>
    <t>diabetic</t>
  </si>
  <si>
    <t>In person Other?</t>
  </si>
  <si>
    <t>Diabetes in Mother</t>
  </si>
  <si>
    <t>mother with IDDM, maternal diabetes</t>
  </si>
  <si>
    <t>gentleman with diabetes</t>
  </si>
  <si>
    <t>Diabetes in patient</t>
  </si>
  <si>
    <t>In patient?</t>
  </si>
  <si>
    <t>Mom is diabetic</t>
  </si>
  <si>
    <t>HbA1C of 6.4%</t>
  </si>
  <si>
    <t>Diabetes theoretical</t>
  </si>
  <si>
    <t>Mother was insulin dependent diabetic, hemoglobin A1C was 5.7, Infant of a diabetic mother</t>
  </si>
  <si>
    <t xml:space="preserve"> </t>
  </si>
  <si>
    <t>%HbA1c-5.1</t>
  </si>
  <si>
    <t>Type 2</t>
  </si>
  <si>
    <t>patient is a 65-year old female with diabetes, Type 2 diabetes, hemoglobin A1C of 6.7, DIABETES MELLITUS</t>
  </si>
  <si>
    <t>H/O diabetes Mellitus (DM), Type II</t>
  </si>
  <si>
    <t>Type II DM</t>
  </si>
  <si>
    <t>Diabetes Mellitus (DM), Type II</t>
  </si>
  <si>
    <t>Diabetes Mellitus (DM), Type I</t>
  </si>
  <si>
    <t>HgA1c 5.9</t>
  </si>
  <si>
    <t>HGBA1C 5.9, HGBA1C 5.9</t>
  </si>
  <si>
    <t>type 2 diabetes mellitus</t>
  </si>
  <si>
    <t>HgbA1C</t>
  </si>
  <si>
    <t>No value given</t>
  </si>
  <si>
    <t>Diabetes in Father, Diabetes in Grandfather</t>
  </si>
  <si>
    <t>21 yo M with poorly-controlled DM1 (HbA1c 14.0), patient was diagnosed with DM1, DM1; Father with nephrolithiasis and DM2. Grandfather with DM, Diabetes Mellitus Type 1</t>
  </si>
  <si>
    <t>A1c</t>
  </si>
  <si>
    <t>HgA1C:6.4, H/O DIABETES MELLITUS (DM), TYPE I</t>
  </si>
  <si>
    <t>HgA1C:6.4, NIDDM,  H/O DIABETES MELLITUS (DM), TYPE I</t>
  </si>
  <si>
    <t>HgA1c</t>
  </si>
  <si>
    <t>Diabetes Mellitus type 2, HbA1c 7.0</t>
  </si>
  <si>
    <t>HgA1c: 6.2</t>
  </si>
  <si>
    <t>Hemoglobin A1c:6.0</t>
  </si>
  <si>
    <t>hgA1C in am</t>
  </si>
  <si>
    <t>[**2-15**] DM heard, Diabetes: Apparently diet controlled, DM, HgbA1c</t>
  </si>
  <si>
    <t>Hemoglobin A1c:5.7</t>
  </si>
  <si>
    <t>HbA1c in a.m.</t>
  </si>
  <si>
    <t>DM: IDDM with recent HA1c in [**2984-7-30**] of 9.2%</t>
  </si>
  <si>
    <t>46 y/o man with type I DM; Diabetes Mellitus (DM), Type I</t>
  </si>
  <si>
    <t>75 yo M with chronic respiratory failure with trach, COPD, ESRD, DM 2, Type II DM</t>
  </si>
  <si>
    <t>76 year old female with DM, DMII (A1C 6.5 [**2610-10-21**])</t>
  </si>
  <si>
    <t>hgA1c 6.2</t>
  </si>
  <si>
    <t>72 year old man with a history of hypertension, hyperlipidemia, and IDDM</t>
  </si>
  <si>
    <t>Hgb A1C 6.4, DM</t>
  </si>
  <si>
    <t>HgA1c:6.2</t>
  </si>
  <si>
    <t>HgA1c 5.7</t>
  </si>
  <si>
    <t>hgbA1C 6.0</t>
  </si>
  <si>
    <t>Diabetes in Patient</t>
  </si>
  <si>
    <t>63 year old woman with medical history notable for HepC/EtOH, DM2, Diabetes Mellitus (DM), Type II</t>
  </si>
  <si>
    <t>Diabetes type 2, last a1c=6.9</t>
  </si>
  <si>
    <t>HgbA1c 6.3, HgbA1c 6.3</t>
  </si>
  <si>
    <t>Diabetes Mellitus (DM), Type II, Pt with DM</t>
  </si>
  <si>
    <t>HgbA1c 5.6</t>
  </si>
  <si>
    <t>HgbA1c 9.1</t>
  </si>
  <si>
    <t xml:space="preserve">diabetes.  </t>
  </si>
  <si>
    <t>Diabetes Mellitus (DM), Type II, type 2 dm</t>
  </si>
  <si>
    <t>Hemoglobin A1c:5.6</t>
  </si>
  <si>
    <t>49 year old man with PMHx significant for HIV on HAART, DM type 1</t>
  </si>
  <si>
    <t>Hemoglobin A1c:6.9, DM2, H/O DIABETES</t>
  </si>
  <si>
    <t>unclear why on metformin, whether from DM, --will check Hb A1C</t>
  </si>
  <si>
    <t>Theoretical diabetic</t>
  </si>
  <si>
    <t>Hemoglobin A1c:8.0, DM</t>
  </si>
  <si>
    <t>type II diabetes, Type 2 diabetes: Diet controlled, last HbA1c was 5.7%</t>
  </si>
  <si>
    <t>No hx of diabetes</t>
  </si>
  <si>
    <t>Diabetes negated</t>
  </si>
  <si>
    <t>Hemoglobin A1c:6.8</t>
  </si>
  <si>
    <t>Hemoglobin A1c:5.5</t>
  </si>
  <si>
    <t>Hemoglobin A1c:7.7, Diabetes Mellitus TYPE 1, Diabetes Mellitus (DM), Type I, Diabetes - Insulin</t>
  </si>
  <si>
    <t>She has a history of ESRD with HD, diabetes</t>
  </si>
  <si>
    <t>Hemoglobin A1c: 5.7, DM</t>
  </si>
  <si>
    <t>49 year old woman with new onset DM, diabetes mellitus</t>
  </si>
  <si>
    <t>Diabetes mellitus secondary to steroids</t>
  </si>
  <si>
    <t>Diabetic Diagnosis</t>
  </si>
  <si>
    <t>HbA1c Values</t>
  </si>
  <si>
    <t>Diabetes in person other than patient</t>
  </si>
  <si>
    <t>Mention diabetes specifically in the patient</t>
  </si>
  <si>
    <t>Negated diabetes</t>
  </si>
  <si>
    <t>Documents with no mention of diabetes or HbA1c</t>
  </si>
  <si>
    <t>Total documents annotated</t>
  </si>
  <si>
    <t>Specifically mention Type 1 diabetes</t>
  </si>
  <si>
    <t>Specifically mention Type 2 diabetes</t>
  </si>
  <si>
    <t>Specifically mention Gestational Diabetes in patient</t>
  </si>
  <si>
    <t>What I need the Regex to gram</t>
  </si>
  <si>
    <t>A1c:6.4</t>
  </si>
  <si>
    <t>A1c-5.6</t>
  </si>
  <si>
    <t>%HbA1c-6.5</t>
  </si>
  <si>
    <t>A1C was 5.7</t>
  </si>
  <si>
    <t>A1C of 6.7</t>
  </si>
  <si>
    <t>last HbA1c was 5.7%</t>
  </si>
  <si>
    <t>Hemoglobin A1c: 5.7</t>
  </si>
  <si>
    <t>%HbA1c [time] 6.2*1</t>
  </si>
  <si>
    <t>HgA1C:6.4</t>
  </si>
  <si>
    <t>Hgb A1C 6.4</t>
  </si>
  <si>
    <t>(A1C 6.5 [**2610-10-21**])</t>
  </si>
  <si>
    <t>last a1c=6.9</t>
  </si>
  <si>
    <t>HbA1c 7.0</t>
  </si>
  <si>
    <t>Hemoglobin A1c:6.9</t>
  </si>
  <si>
    <t>f/u HbA1c</t>
  </si>
  <si>
    <t>Diabetes mellitus, %HbA1c [**3280-7-24**] 11:45PM    6.2*1, Diabetes mellitus type 2</t>
  </si>
  <si>
    <t>%HbA1c [**3280-7-24**] 11:45PM    6.2*1</t>
  </si>
  <si>
    <t>A1c\s\[\*\*\d{4}-\d{1,2}-\d{1,2}\*\*\]\s\d{2}:\d{2}P?A?M\s*\d\.\d</t>
  </si>
  <si>
    <t>First, remove anything in square brackets and remove any times</t>
  </si>
  <si>
    <t>[**3280-7-24**]</t>
  </si>
  <si>
    <t>[**3216-6-19**]</t>
  </si>
  <si>
    <t>[**3280-7-30**]</t>
  </si>
  <si>
    <t>[**First Name3 (LF) 173**]</t>
  </si>
  <si>
    <t>[**3280-7-26**]</t>
  </si>
  <si>
    <t xml:space="preserve">[**Last Name (STitle) **] </t>
  </si>
  <si>
    <t>[**Name6 (MD) 12820**]</t>
  </si>
  <si>
    <t>06:55AM</t>
  </si>
  <si>
    <t>\[\*\*.*?\*\*\]</t>
  </si>
  <si>
    <t>Remove anything in square brackets with two stars on either side</t>
  </si>
  <si>
    <t>text_remove_1 = re.sub(r"\[\*\*.*?\*\*\]", "", text)</t>
  </si>
  <si>
    <t>\d{1,2}:\d{2}\s?P?A?M</t>
  </si>
  <si>
    <t>text_remove_2 = re.sub(r"\d{1,2}:\d{2}\s?P?A?\.?M\.?", "", text_remove_1)</t>
  </si>
  <si>
    <t>Comments: ''</t>
  </si>
  <si>
    <t>Direction: ''</t>
  </si>
  <si>
    <t>Lex: Colon</t>
  </si>
  <si>
    <t>Regex: a1c:\s?\d{1,2}\.\d{1,2}</t>
  </si>
  <si>
    <t>Type: HbA1c</t>
  </si>
  <si>
    <t>was</t>
  </si>
  <si>
    <t>is</t>
  </si>
  <si>
    <t>comma</t>
  </si>
  <si>
    <t>=</t>
  </si>
  <si>
    <t>of</t>
  </si>
  <si>
    <t>in of</t>
  </si>
  <si>
    <t>semicolon</t>
  </si>
  <si>
    <t>space</t>
  </si>
  <si>
    <t>---</t>
  </si>
  <si>
    <t>Grab the phrase saying A1c</t>
  </si>
  <si>
    <t>grab any common term in the middle</t>
  </si>
  <si>
    <t>Grab 1-2 numbers, sometimes followed by a . And then one 0 or 1 digit</t>
  </si>
  <si>
    <t>history of HTN and diabetes, f/u HbA1c, - HbA1c: 6.9%</t>
  </si>
  <si>
    <t>DM2, [**12-22**] HbA1c 5.5</t>
  </si>
  <si>
    <t>Found this one after the program called it</t>
  </si>
  <si>
    <t>1028562.txt</t>
  </si>
  <si>
    <t>1032480.txt</t>
  </si>
  <si>
    <t>1036105.txt</t>
  </si>
  <si>
    <t>1037568.txt</t>
  </si>
  <si>
    <t>1038633.txt</t>
  </si>
  <si>
    <t>1129782.txt</t>
  </si>
  <si>
    <t>114118.txt</t>
  </si>
  <si>
    <t>1156963.txt</t>
  </si>
  <si>
    <t>1185261.txt</t>
  </si>
  <si>
    <t>1201587.txt</t>
  </si>
  <si>
    <t>1250338.txt</t>
  </si>
  <si>
    <t>1308393.txt</t>
  </si>
  <si>
    <t>1335685.txt</t>
  </si>
  <si>
    <t>1423205.txt</t>
  </si>
  <si>
    <t>1427703.txt</t>
  </si>
  <si>
    <t>1460359.txt</t>
  </si>
  <si>
    <t>146079.txt</t>
  </si>
  <si>
    <t>1474351.txt</t>
  </si>
  <si>
    <t>1481835.txt</t>
  </si>
  <si>
    <t>1495172.txt</t>
  </si>
  <si>
    <t>150754.txt</t>
  </si>
  <si>
    <t>1520872.txt</t>
  </si>
  <si>
    <t>1637214.txt</t>
  </si>
  <si>
    <t>1654154.txt</t>
  </si>
  <si>
    <t>1671892.txt</t>
  </si>
  <si>
    <t>1702257.txt</t>
  </si>
  <si>
    <t>1713519.txt</t>
  </si>
  <si>
    <t>180812.txt</t>
  </si>
  <si>
    <t>1818168.txt</t>
  </si>
  <si>
    <t>1829861.txt</t>
  </si>
  <si>
    <t>1870569.txt</t>
  </si>
  <si>
    <t>1874098.txt</t>
  </si>
  <si>
    <t>1911146.txt</t>
  </si>
  <si>
    <t>1946065.txt</t>
  </si>
  <si>
    <t>1962096.txt</t>
  </si>
  <si>
    <t>2016228.txt</t>
  </si>
  <si>
    <t>2067409.txt</t>
  </si>
  <si>
    <t>2078319.txt</t>
  </si>
  <si>
    <t>275071.txt</t>
  </si>
  <si>
    <t>290330.txt</t>
  </si>
  <si>
    <t>308865.txt</t>
  </si>
  <si>
    <t>387406.txt</t>
  </si>
  <si>
    <t>425354.txt</t>
  </si>
  <si>
    <t>511491.txt</t>
  </si>
  <si>
    <t>523040.txt</t>
  </si>
  <si>
    <t>560238.txt</t>
  </si>
  <si>
    <t>607792.txt</t>
  </si>
  <si>
    <t>615868.txt</t>
  </si>
  <si>
    <t>65208.txt</t>
  </si>
  <si>
    <t>750400.txt</t>
  </si>
  <si>
    <t>758693.txt</t>
  </si>
  <si>
    <t>767345.txt</t>
  </si>
  <si>
    <t>769010.txt</t>
  </si>
  <si>
    <t>85099.txt</t>
  </si>
  <si>
    <t>902074.txt</t>
  </si>
  <si>
    <t>949239.txt</t>
  </si>
  <si>
    <t>960026.txt</t>
  </si>
  <si>
    <t>981983.txt</t>
  </si>
  <si>
    <t>84M with CHF (EF 20%), CAD s/p CABG, AFIB on coumadin, HTN, DMII</t>
  </si>
  <si>
    <t>Pt is 61 y/o woman with h/o DM2, Pt eating diabetic diet, Continue to monitor. Pt will need to restart oral diabetic agents.</t>
  </si>
  <si>
    <t>New</t>
  </si>
  <si>
    <t>Line Count</t>
  </si>
  <si>
    <t>Blank?</t>
  </si>
  <si>
    <t>Test</t>
  </si>
  <si>
    <t>Train</t>
  </si>
  <si>
    <t>Train or Test</t>
  </si>
  <si>
    <t>No A1C Value Given, but A1c Mentioned</t>
  </si>
  <si>
    <t>Diabetes Negated</t>
  </si>
  <si>
    <t>Direction: bidirectional</t>
  </si>
  <si>
    <t>Lex: mother</t>
  </si>
  <si>
    <t>Regex: ''</t>
  </si>
  <si>
    <t>Type: DIABETES_IN_OTHER</t>
  </si>
  <si>
    <t>Lex: maternal</t>
  </si>
  <si>
    <t>Lex: mom</t>
  </si>
  <si>
    <t>Lex: father</t>
  </si>
  <si>
    <t>Lex: dad</t>
  </si>
  <si>
    <t>Lex: grandfather</t>
  </si>
  <si>
    <t>Lex: grandpa</t>
  </si>
  <si>
    <t>Lex: grandmother</t>
  </si>
  <si>
    <t>Lex: grandma</t>
  </si>
  <si>
    <t>Lex: aunt</t>
  </si>
  <si>
    <t>Lex: uncle</t>
  </si>
  <si>
    <t>Lex: sister</t>
  </si>
  <si>
    <t>Lex: brother</t>
  </si>
  <si>
    <t>Lex: cousin</t>
  </si>
  <si>
    <t>Lex: Parent</t>
  </si>
  <si>
    <t>Regex: \bparents?</t>
  </si>
  <si>
    <t>Lex: Becoming</t>
  </si>
  <si>
    <t>Regex: \bbecom\w+</t>
  </si>
  <si>
    <t>Type: HYPOTHETICAL_DIABETES</t>
  </si>
  <si>
    <t>Lex: FUTURE</t>
  </si>
  <si>
    <t>Lex: RISK</t>
  </si>
  <si>
    <t>Lex: INSULIN</t>
  </si>
  <si>
    <t>Regex: \binsulin(\sdependent)?</t>
  </si>
  <si>
    <t>Type: DIABETES_Type_1</t>
  </si>
  <si>
    <t>Lex: TYPE 1</t>
  </si>
  <si>
    <t>Regex: type\s?_?:?1</t>
  </si>
  <si>
    <t>Lex: TYPE I</t>
  </si>
  <si>
    <t>Regex: type\s?_?:?i</t>
  </si>
  <si>
    <t>Lex: TYPE II</t>
  </si>
  <si>
    <t>Regex: type\s?_?:?2</t>
  </si>
  <si>
    <t>Type: DIABETES_Type_2</t>
  </si>
  <si>
    <t>Lex: type\s?_?:?ii</t>
  </si>
  <si>
    <t>Lex: IDDM</t>
  </si>
  <si>
    <t>Lex: NIDDM</t>
  </si>
  <si>
    <t>Lex: GESTATIONAL</t>
  </si>
  <si>
    <t>Regex: gestatio\w+</t>
  </si>
  <si>
    <t>Type: DIABETES_Gestational</t>
  </si>
  <si>
    <t>Lex: PREGNANCY</t>
  </si>
  <si>
    <t>Regex: pregnan\w+</t>
  </si>
  <si>
    <t>Dave added Diabetes modifiers</t>
  </si>
  <si>
    <t>Lex: DIABETES_OR_DIABETIC</t>
  </si>
  <si>
    <t>Regex: diabet\w+(\smellitus)?</t>
  </si>
  <si>
    <t>Type: MENTION_OF_DIABETES</t>
  </si>
  <si>
    <t>Lex: DM</t>
  </si>
  <si>
    <t>Lex: DM1</t>
  </si>
  <si>
    <t>Lex: DMI</t>
  </si>
  <si>
    <t>Lex: DM2</t>
  </si>
  <si>
    <t>Lex: DMII</t>
  </si>
  <si>
    <t>Lex: GDM</t>
  </si>
  <si>
    <t>Diabetes Targets</t>
  </si>
  <si>
    <t>HbA1c Targets</t>
  </si>
  <si>
    <t>Direction: forward</t>
  </si>
  <si>
    <t>Lex: f/u</t>
  </si>
  <si>
    <t>Type: FUTURE_ORDER_A1C</t>
  </si>
  <si>
    <t>Modifiers</t>
  </si>
  <si>
    <t>Manual.Annotation.Test_Dataset.A1c.Results.csv</t>
  </si>
  <si>
    <t>Negated</t>
  </si>
  <si>
    <t>Hypothetical?</t>
  </si>
  <si>
    <t>Identifier</t>
  </si>
  <si>
    <t>Sentence</t>
  </si>
  <si>
    <t>Diabetes_Manual</t>
  </si>
  <si>
    <t>Type_Manual</t>
  </si>
  <si>
    <t>Negated_Manual</t>
  </si>
  <si>
    <t>Other_Experiencer_Manual</t>
  </si>
  <si>
    <t>Hypothetical_Manual</t>
  </si>
  <si>
    <t>Diabetes</t>
  </si>
  <si>
    <t>Other</t>
  </si>
  <si>
    <t>Hypothetical</t>
  </si>
  <si>
    <t>%HbA1c-6.5; risk for developing diabetes, father w/ MI's in 60's, + DMII</t>
  </si>
  <si>
    <t>Diabetes in Father</t>
  </si>
  <si>
    <t>Start</t>
  </si>
  <si>
    <t>Stop</t>
  </si>
  <si>
    <t>Phrase</t>
  </si>
  <si>
    <t>Annotation_Type</t>
  </si>
  <si>
    <t>Node_ID</t>
  </si>
  <si>
    <t>Modifying_Category</t>
  </si>
  <si>
    <t>Modified_By</t>
  </si>
  <si>
    <t>Node_Modified</t>
  </si>
  <si>
    <t>Diabetes_in_other</t>
  </si>
  <si>
    <t>Distance</t>
  </si>
  <si>
    <t>Diabetes_Type</t>
  </si>
  <si>
    <t>Diabetes_Negated</t>
  </si>
  <si>
    <t>Diabetes_Hypothetical</t>
  </si>
  <si>
    <t>Diabetes_In_Other_Person</t>
  </si>
  <si>
    <t xml:space="preserve"> DM </t>
  </si>
  <si>
    <t xml:space="preserve"> ['diabetes_in_other'] </t>
  </si>
  <si>
    <t>None</t>
  </si>
  <si>
    <t>Diabetes_Type_Not_Specified</t>
  </si>
  <si>
    <t xml:space="preserve"> Diabetes </t>
  </si>
  <si>
    <t xml:space="preserve"> DIABETES_OR_DIABETIC </t>
  </si>
  <si>
    <t xml:space="preserve"> NIDDM </t>
  </si>
  <si>
    <t>Diabetes_Type_2</t>
  </si>
  <si>
    <t xml:space="preserve"> diabetes </t>
  </si>
  <si>
    <t xml:space="preserve"> ['diabetes_negated'] </t>
  </si>
  <si>
    <t xml:space="preserve"> diabetes mellitus </t>
  </si>
  <si>
    <t xml:space="preserve"> diabetes Mellitus </t>
  </si>
  <si>
    <t xml:space="preserve"> ['diabetes_type_1'] </t>
  </si>
  <si>
    <t xml:space="preserve"> Diabetes Mellitus </t>
  </si>
  <si>
    <t xml:space="preserve"> Dm </t>
  </si>
  <si>
    <t xml:space="preserve"> DMII </t>
  </si>
  <si>
    <t>Diabetes_Type_1</t>
  </si>
  <si>
    <t xml:space="preserve"> ['hypothetical_diabetes'] </t>
  </si>
  <si>
    <t>No_Type</t>
  </si>
  <si>
    <t xml:space="preserve"> IDDM </t>
  </si>
  <si>
    <t xml:space="preserve"> diabetic </t>
  </si>
  <si>
    <t>Diabetes_Gestational</t>
  </si>
  <si>
    <t xml:space="preserve"> Diabetes mellitus </t>
  </si>
  <si>
    <t xml:space="preserve"> ['diabetes_type_2'] </t>
  </si>
  <si>
    <t xml:space="preserve"> DIABETES </t>
  </si>
  <si>
    <t xml:space="preserve"> DM2 </t>
  </si>
  <si>
    <t xml:space="preserve"> DIABETES MELLITUS </t>
  </si>
  <si>
    <t xml:space="preserve"> DM1 </t>
  </si>
  <si>
    <t xml:space="preserve"> Diabetic </t>
  </si>
  <si>
    <t>NASH and noninsulin dependent diabetes.</t>
  </si>
  <si>
    <t>NASH and noninsulin dependent diabetes. Noninsulin dependent diabetes mellitus.</t>
  </si>
  <si>
    <t>%HbA1c-6.5; risk for developing diabetes, father w/ MI's in 60's, + DMII;</t>
  </si>
  <si>
    <t>%HbA1c-6.5; risk for developing diabetes,father w/ MI's in 60's, + DMII;</t>
  </si>
  <si>
    <t>%HbA1c-6.5; risk for developing diabetes, possible early signs of, father w/ MI's in 60's, + DMII;
diabetes</t>
  </si>
  <si>
    <t>Correct Mention</t>
  </si>
  <si>
    <t>Nothing</t>
  </si>
  <si>
    <t>Correct other</t>
  </si>
  <si>
    <t>Correct hypothetical</t>
  </si>
  <si>
    <t>Correct  2</t>
  </si>
  <si>
    <t>Correct  1</t>
  </si>
  <si>
    <t>Correct unspecified</t>
  </si>
  <si>
    <t>NIDDM, NIDDM</t>
  </si>
  <si>
    <t>Diabetes mellitus ( diet-controlled), Diabetes mellitus, %HbA1c [**3280-7-24**] 11:45PM    6.2*1, Diabetes mellitus type 2</t>
  </si>
  <si>
    <t>Pre diabetes - Blood sugars have been in the 130 range</t>
  </si>
  <si>
    <t>Diabetes gestational</t>
  </si>
  <si>
    <t xml:space="preserve"> DIABETIC </t>
  </si>
  <si>
    <t>Negated_Diabetes</t>
  </si>
  <si>
    <t>HgA1C:6.4, H/O DIABETES MELLITUS (DM), TYPE I, NIDDM</t>
  </si>
  <si>
    <t>Hemoglobin A1c:6.0, NIDDM, home DM meds once po intake improves</t>
  </si>
  <si>
    <t>DM2, [**12-22**] HbA1c 5.5. #DM2</t>
  </si>
  <si>
    <t>HbA1c in a.m., 1. CARDIAC RISK FACTORS: -Diabetes, -Dyslipidemia, +Hypertension</t>
  </si>
  <si>
    <t>DM: IDDM with recent HA1c in [**2984-7-30**] of 9.2%, diabetic diet</t>
  </si>
  <si>
    <t>IDDM WITH NEPROPATHY</t>
  </si>
  <si>
    <t>75 yo M with chronic respiratory failure with trach, COPD, ESRD, DM 2, Type II DM, diabetic nephropathy</t>
  </si>
  <si>
    <t>hgA1c 6.2, diabetic diet;, diabetic diet;, diabetic diet;</t>
  </si>
  <si>
    <t>history of HTN and diabetes, f/u HbA1c, - HbA1c: 6.9%, Diabetes: BS running high.</t>
  </si>
  <si>
    <t xml:space="preserve">DIABETIC DIAGNOSIS, NEW DIABETIC DIAGNOSIS, DIABETIC DIET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</si>
</sst>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/>
    <xf numFmtId="20" fontId="2" fillId="0" borderId="0" xfId="0" applyNumberFormat="1" applyFont="1"/>
    <xf numFmtId="18" fontId="2" fillId="0" borderId="0" xfId="0" applyNumberFormat="1" applyFon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4" borderId="1" xfId="0" applyFill="1" applyBorder="1"/>
    <xf numFmtId="0" fontId="0" fillId="2" borderId="1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A838-1282-4B44-8C10-48F33313DD93}">
  <dimension ref="B2:Q152"/>
  <sheetViews>
    <sheetView workbookViewId="0">
      <selection activeCell="B15" sqref="B15"/>
    </sheetView>
  </sheetViews>
  <sheetFormatPr baseColWidth="10" defaultRowHeight="16" x14ac:dyDescent="0.2"/>
  <cols>
    <col min="5" max="5" width="32.5" customWidth="1"/>
  </cols>
  <sheetData>
    <row r="2" spans="2:15" x14ac:dyDescent="0.2">
      <c r="C2" t="s">
        <v>91</v>
      </c>
      <c r="D2" t="s">
        <v>92</v>
      </c>
      <c r="F2" t="s">
        <v>96</v>
      </c>
      <c r="G2" t="s">
        <v>97</v>
      </c>
      <c r="H2" t="s">
        <v>98</v>
      </c>
      <c r="I2" t="s">
        <v>103</v>
      </c>
      <c r="J2" t="s">
        <v>108</v>
      </c>
      <c r="K2" t="s">
        <v>111</v>
      </c>
    </row>
    <row r="3" spans="2:15" x14ac:dyDescent="0.2">
      <c r="C3" t="s">
        <v>93</v>
      </c>
      <c r="D3" s="1">
        <v>6720</v>
      </c>
      <c r="E3" t="s">
        <v>94</v>
      </c>
    </row>
    <row r="4" spans="2:15" x14ac:dyDescent="0.2">
      <c r="B4" t="s">
        <v>297</v>
      </c>
      <c r="C4" t="s">
        <v>237</v>
      </c>
      <c r="D4">
        <v>1746</v>
      </c>
      <c r="E4" t="s">
        <v>94</v>
      </c>
    </row>
    <row r="5" spans="2:15" x14ac:dyDescent="0.2">
      <c r="B5" t="s">
        <v>297</v>
      </c>
      <c r="C5" t="s">
        <v>238</v>
      </c>
      <c r="D5">
        <v>3277</v>
      </c>
      <c r="E5" t="s">
        <v>94</v>
      </c>
      <c r="N5">
        <v>45</v>
      </c>
      <c r="O5" t="s">
        <v>174</v>
      </c>
    </row>
    <row r="6" spans="2:15" x14ac:dyDescent="0.2">
      <c r="B6" t="s">
        <v>297</v>
      </c>
      <c r="C6" t="s">
        <v>239</v>
      </c>
      <c r="D6">
        <v>2681</v>
      </c>
      <c r="E6" t="s">
        <v>94</v>
      </c>
      <c r="N6">
        <v>12</v>
      </c>
      <c r="O6" t="s">
        <v>181</v>
      </c>
    </row>
    <row r="7" spans="2:15" x14ac:dyDescent="0.2">
      <c r="B7" t="s">
        <v>297</v>
      </c>
      <c r="C7" t="s">
        <v>240</v>
      </c>
      <c r="D7">
        <v>2067</v>
      </c>
      <c r="E7" t="s">
        <v>94</v>
      </c>
      <c r="N7">
        <v>19</v>
      </c>
      <c r="O7" t="s">
        <v>182</v>
      </c>
    </row>
    <row r="8" spans="2:15" x14ac:dyDescent="0.2">
      <c r="B8" t="s">
        <v>297</v>
      </c>
      <c r="C8" t="s">
        <v>241</v>
      </c>
      <c r="D8">
        <v>1059</v>
      </c>
      <c r="E8" t="s">
        <v>94</v>
      </c>
      <c r="N8">
        <v>0</v>
      </c>
      <c r="O8" t="s">
        <v>183</v>
      </c>
    </row>
    <row r="9" spans="2:15" x14ac:dyDescent="0.2">
      <c r="B9" t="s">
        <v>297</v>
      </c>
      <c r="C9" t="s">
        <v>242</v>
      </c>
      <c r="D9">
        <v>1248</v>
      </c>
      <c r="E9" t="s">
        <v>94</v>
      </c>
      <c r="N9">
        <v>37</v>
      </c>
      <c r="O9" t="s">
        <v>175</v>
      </c>
    </row>
    <row r="10" spans="2:15" x14ac:dyDescent="0.2">
      <c r="B10" t="s">
        <v>297</v>
      </c>
      <c r="C10" t="s">
        <v>243</v>
      </c>
      <c r="D10">
        <v>240</v>
      </c>
      <c r="E10" t="s">
        <v>94</v>
      </c>
      <c r="N10">
        <v>4</v>
      </c>
      <c r="O10" t="s">
        <v>176</v>
      </c>
    </row>
    <row r="11" spans="2:15" x14ac:dyDescent="0.2">
      <c r="B11" t="s">
        <v>297</v>
      </c>
      <c r="C11" t="s">
        <v>244</v>
      </c>
      <c r="D11">
        <v>850</v>
      </c>
      <c r="E11" t="s">
        <v>94</v>
      </c>
      <c r="N11">
        <v>10</v>
      </c>
      <c r="O11" t="s">
        <v>177</v>
      </c>
    </row>
    <row r="12" spans="2:15" x14ac:dyDescent="0.2">
      <c r="B12" t="s">
        <v>297</v>
      </c>
      <c r="C12" t="s">
        <v>245</v>
      </c>
      <c r="D12">
        <v>1390</v>
      </c>
      <c r="E12" t="s">
        <v>94</v>
      </c>
      <c r="N12">
        <v>2</v>
      </c>
      <c r="O12" t="s">
        <v>111</v>
      </c>
    </row>
    <row r="13" spans="2:15" x14ac:dyDescent="0.2">
      <c r="B13" t="s">
        <v>297</v>
      </c>
      <c r="C13" t="s">
        <v>246</v>
      </c>
      <c r="D13">
        <v>1021</v>
      </c>
      <c r="E13" t="s">
        <v>94</v>
      </c>
      <c r="N13">
        <v>1</v>
      </c>
      <c r="O13" t="s">
        <v>178</v>
      </c>
    </row>
    <row r="14" spans="2:15" x14ac:dyDescent="0.2">
      <c r="C14" t="s">
        <v>0</v>
      </c>
      <c r="D14">
        <v>1427</v>
      </c>
      <c r="E14" t="s">
        <v>95</v>
      </c>
      <c r="F14" t="s">
        <v>96</v>
      </c>
      <c r="H14" t="s">
        <v>99</v>
      </c>
      <c r="N14">
        <v>74</v>
      </c>
      <c r="O14" t="s">
        <v>179</v>
      </c>
    </row>
    <row r="15" spans="2:15" x14ac:dyDescent="0.2">
      <c r="B15" t="s">
        <v>297</v>
      </c>
      <c r="C15" t="s">
        <v>247</v>
      </c>
      <c r="D15">
        <v>1984</v>
      </c>
      <c r="E15" t="s">
        <v>94</v>
      </c>
      <c r="N15">
        <v>150</v>
      </c>
      <c r="O15" t="s">
        <v>180</v>
      </c>
    </row>
    <row r="16" spans="2:15" x14ac:dyDescent="0.2">
      <c r="B16" t="s">
        <v>297</v>
      </c>
      <c r="C16" t="s">
        <v>248</v>
      </c>
      <c r="D16">
        <v>1418</v>
      </c>
      <c r="E16" t="s">
        <v>94</v>
      </c>
    </row>
    <row r="17" spans="2:17" x14ac:dyDescent="0.2">
      <c r="B17" t="s">
        <v>297</v>
      </c>
      <c r="C17" t="s">
        <v>249</v>
      </c>
      <c r="D17">
        <v>301</v>
      </c>
      <c r="E17" t="s">
        <v>94</v>
      </c>
    </row>
    <row r="18" spans="2:17" x14ac:dyDescent="0.2">
      <c r="C18" t="s">
        <v>1</v>
      </c>
      <c r="D18">
        <v>8888</v>
      </c>
      <c r="E18" t="s">
        <v>100</v>
      </c>
      <c r="G18">
        <v>5.6</v>
      </c>
    </row>
    <row r="19" spans="2:17" x14ac:dyDescent="0.2">
      <c r="B19" t="s">
        <v>297</v>
      </c>
      <c r="C19" t="s">
        <v>250</v>
      </c>
      <c r="D19">
        <v>172</v>
      </c>
      <c r="E19" t="s">
        <v>94</v>
      </c>
      <c r="M19">
        <f>92-17</f>
        <v>75</v>
      </c>
      <c r="P19" t="s">
        <v>94</v>
      </c>
      <c r="Q19">
        <f>COUNTIF(E3:E94, P19)</f>
        <v>51</v>
      </c>
    </row>
    <row r="20" spans="2:17" x14ac:dyDescent="0.2">
      <c r="B20" t="s">
        <v>297</v>
      </c>
      <c r="C20" t="s">
        <v>251</v>
      </c>
      <c r="D20">
        <v>111</v>
      </c>
      <c r="E20" t="s">
        <v>94</v>
      </c>
      <c r="P20" t="s">
        <v>99</v>
      </c>
      <c r="Q20">
        <f>COUNTIF(H3:H94, P20)</f>
        <v>7</v>
      </c>
    </row>
    <row r="21" spans="2:17" x14ac:dyDescent="0.2">
      <c r="B21" t="s">
        <v>297</v>
      </c>
      <c r="C21" t="s">
        <v>252</v>
      </c>
      <c r="D21">
        <v>641</v>
      </c>
      <c r="E21" t="s">
        <v>94</v>
      </c>
      <c r="P21" t="s">
        <v>115</v>
      </c>
      <c r="Q21">
        <f>COUNTIF(H4:H94, P21)</f>
        <v>12</v>
      </c>
    </row>
    <row r="22" spans="2:17" x14ac:dyDescent="0.2">
      <c r="B22" t="s">
        <v>297</v>
      </c>
      <c r="C22" t="s">
        <v>253</v>
      </c>
      <c r="D22">
        <v>306</v>
      </c>
      <c r="E22" t="s">
        <v>94</v>
      </c>
    </row>
    <row r="23" spans="2:17" x14ac:dyDescent="0.2">
      <c r="B23" t="s">
        <v>297</v>
      </c>
      <c r="C23" t="s">
        <v>254</v>
      </c>
      <c r="D23">
        <v>388</v>
      </c>
      <c r="E23" t="s">
        <v>94</v>
      </c>
    </row>
    <row r="24" spans="2:17" x14ac:dyDescent="0.2">
      <c r="B24" t="s">
        <v>297</v>
      </c>
      <c r="C24" t="s">
        <v>255</v>
      </c>
      <c r="D24">
        <v>928</v>
      </c>
      <c r="E24" t="s">
        <v>94</v>
      </c>
    </row>
    <row r="25" spans="2:17" x14ac:dyDescent="0.2">
      <c r="C25" t="s">
        <v>2</v>
      </c>
      <c r="D25">
        <v>1140</v>
      </c>
      <c r="E25" t="s">
        <v>101</v>
      </c>
      <c r="F25" t="s">
        <v>96</v>
      </c>
    </row>
    <row r="26" spans="2:17" x14ac:dyDescent="0.2">
      <c r="B26" t="s">
        <v>297</v>
      </c>
      <c r="C26" t="s">
        <v>256</v>
      </c>
      <c r="D26">
        <v>569</v>
      </c>
      <c r="E26" t="s">
        <v>94</v>
      </c>
    </row>
    <row r="27" spans="2:17" x14ac:dyDescent="0.2">
      <c r="B27" t="s">
        <v>297</v>
      </c>
      <c r="C27" t="s">
        <v>257</v>
      </c>
      <c r="D27">
        <v>125</v>
      </c>
      <c r="E27" t="s">
        <v>94</v>
      </c>
      <c r="O27" t="s">
        <v>184</v>
      </c>
    </row>
    <row r="28" spans="2:17" x14ac:dyDescent="0.2">
      <c r="B28" t="s">
        <v>297</v>
      </c>
      <c r="C28" t="s">
        <v>258</v>
      </c>
      <c r="D28">
        <v>872</v>
      </c>
      <c r="E28" t="s">
        <v>94</v>
      </c>
      <c r="O28" t="s">
        <v>185</v>
      </c>
    </row>
    <row r="29" spans="2:17" x14ac:dyDescent="0.2">
      <c r="C29" t="s">
        <v>3</v>
      </c>
      <c r="D29">
        <v>3086</v>
      </c>
      <c r="E29" t="s">
        <v>94</v>
      </c>
      <c r="O29" t="s">
        <v>186</v>
      </c>
    </row>
    <row r="30" spans="2:17" x14ac:dyDescent="0.2">
      <c r="B30" t="s">
        <v>297</v>
      </c>
      <c r="C30" t="s">
        <v>259</v>
      </c>
      <c r="D30">
        <v>1011</v>
      </c>
      <c r="E30" t="s">
        <v>94</v>
      </c>
    </row>
    <row r="31" spans="2:17" x14ac:dyDescent="0.2">
      <c r="B31" t="s">
        <v>297</v>
      </c>
      <c r="C31" t="s">
        <v>260</v>
      </c>
      <c r="D31">
        <v>253</v>
      </c>
      <c r="E31" t="s">
        <v>94</v>
      </c>
    </row>
    <row r="32" spans="2:17" x14ac:dyDescent="0.2">
      <c r="B32" t="s">
        <v>297</v>
      </c>
      <c r="C32" t="s">
        <v>261</v>
      </c>
      <c r="D32">
        <v>562</v>
      </c>
      <c r="E32" t="s">
        <v>94</v>
      </c>
    </row>
    <row r="33" spans="2:10" x14ac:dyDescent="0.2">
      <c r="B33" t="s">
        <v>297</v>
      </c>
      <c r="C33" t="s">
        <v>262</v>
      </c>
      <c r="D33">
        <v>2030</v>
      </c>
      <c r="E33" t="s">
        <v>94</v>
      </c>
    </row>
    <row r="34" spans="2:10" x14ac:dyDescent="0.2">
      <c r="B34" t="s">
        <v>297</v>
      </c>
      <c r="C34" t="s">
        <v>263</v>
      </c>
      <c r="D34">
        <v>952</v>
      </c>
      <c r="E34" t="s">
        <v>94</v>
      </c>
    </row>
    <row r="35" spans="2:10" x14ac:dyDescent="0.2">
      <c r="C35" t="s">
        <v>4</v>
      </c>
      <c r="D35">
        <v>2077</v>
      </c>
      <c r="E35" t="s">
        <v>102</v>
      </c>
      <c r="F35" t="s">
        <v>96</v>
      </c>
    </row>
    <row r="36" spans="2:10" x14ac:dyDescent="0.2">
      <c r="B36" t="s">
        <v>297</v>
      </c>
      <c r="C36" t="s">
        <v>264</v>
      </c>
      <c r="D36">
        <v>378</v>
      </c>
      <c r="E36" t="s">
        <v>94</v>
      </c>
    </row>
    <row r="37" spans="2:10" x14ac:dyDescent="0.2">
      <c r="B37" t="s">
        <v>297</v>
      </c>
      <c r="C37" t="s">
        <v>265</v>
      </c>
      <c r="D37">
        <v>213</v>
      </c>
      <c r="E37" t="s">
        <v>94</v>
      </c>
    </row>
    <row r="38" spans="2:10" x14ac:dyDescent="0.2">
      <c r="C38" t="s">
        <v>5</v>
      </c>
      <c r="D38">
        <v>1294</v>
      </c>
      <c r="E38" s="7" t="s">
        <v>105</v>
      </c>
      <c r="F38" s="7"/>
      <c r="G38" s="7"/>
      <c r="H38" s="7"/>
      <c r="I38" s="7" t="s">
        <v>104</v>
      </c>
    </row>
    <row r="39" spans="2:10" x14ac:dyDescent="0.2">
      <c r="B39" t="s">
        <v>297</v>
      </c>
      <c r="C39" t="s">
        <v>266</v>
      </c>
      <c r="D39">
        <v>214</v>
      </c>
      <c r="E39" t="s">
        <v>94</v>
      </c>
    </row>
    <row r="40" spans="2:10" x14ac:dyDescent="0.2">
      <c r="B40" t="s">
        <v>297</v>
      </c>
      <c r="C40" t="s">
        <v>267</v>
      </c>
      <c r="D40">
        <v>476</v>
      </c>
      <c r="E40" t="s">
        <v>94</v>
      </c>
    </row>
    <row r="41" spans="2:10" x14ac:dyDescent="0.2">
      <c r="B41" t="s">
        <v>297</v>
      </c>
      <c r="C41" t="s">
        <v>268</v>
      </c>
      <c r="D41">
        <v>2204</v>
      </c>
      <c r="E41" t="s">
        <v>94</v>
      </c>
    </row>
    <row r="42" spans="2:10" x14ac:dyDescent="0.2">
      <c r="B42" t="s">
        <v>297</v>
      </c>
      <c r="C42" t="s">
        <v>269</v>
      </c>
      <c r="D42">
        <v>2661</v>
      </c>
      <c r="E42" t="s">
        <v>94</v>
      </c>
    </row>
    <row r="43" spans="2:10" x14ac:dyDescent="0.2">
      <c r="C43" t="s">
        <v>6</v>
      </c>
      <c r="D43">
        <v>4557</v>
      </c>
      <c r="E43" t="s">
        <v>106</v>
      </c>
      <c r="F43" t="s">
        <v>96</v>
      </c>
      <c r="J43" t="s">
        <v>107</v>
      </c>
    </row>
    <row r="44" spans="2:10" x14ac:dyDescent="0.2">
      <c r="B44" t="s">
        <v>297</v>
      </c>
      <c r="C44" t="s">
        <v>270</v>
      </c>
      <c r="D44">
        <v>1169</v>
      </c>
      <c r="E44" t="s">
        <v>94</v>
      </c>
    </row>
    <row r="45" spans="2:10" x14ac:dyDescent="0.2">
      <c r="B45" t="s">
        <v>297</v>
      </c>
      <c r="C45" t="s">
        <v>271</v>
      </c>
      <c r="D45">
        <v>221</v>
      </c>
      <c r="E45" t="s">
        <v>94</v>
      </c>
    </row>
    <row r="46" spans="2:10" x14ac:dyDescent="0.2">
      <c r="B46" t="s">
        <v>297</v>
      </c>
      <c r="C46" t="s">
        <v>272</v>
      </c>
      <c r="D46">
        <v>175</v>
      </c>
      <c r="E46" t="s">
        <v>94</v>
      </c>
    </row>
    <row r="47" spans="2:10" x14ac:dyDescent="0.2">
      <c r="C47" t="s">
        <v>7</v>
      </c>
      <c r="D47">
        <v>1311</v>
      </c>
      <c r="E47" s="7" t="s">
        <v>109</v>
      </c>
      <c r="F47" s="7"/>
      <c r="G47" s="7"/>
      <c r="H47" s="7"/>
      <c r="I47" s="7" t="s">
        <v>104</v>
      </c>
    </row>
    <row r="48" spans="2:10" x14ac:dyDescent="0.2">
      <c r="B48" t="s">
        <v>297</v>
      </c>
      <c r="C48" t="s">
        <v>273</v>
      </c>
      <c r="D48">
        <v>292</v>
      </c>
      <c r="E48" t="s">
        <v>94</v>
      </c>
    </row>
    <row r="49" spans="2:11" x14ac:dyDescent="0.2">
      <c r="B49" t="s">
        <v>297</v>
      </c>
      <c r="C49" t="s">
        <v>274</v>
      </c>
      <c r="D49">
        <v>337</v>
      </c>
      <c r="E49" t="s">
        <v>94</v>
      </c>
    </row>
    <row r="50" spans="2:11" x14ac:dyDescent="0.2">
      <c r="C50" t="s">
        <v>8</v>
      </c>
      <c r="D50">
        <v>6601</v>
      </c>
      <c r="E50" t="s">
        <v>110</v>
      </c>
      <c r="G50">
        <v>6.4</v>
      </c>
    </row>
    <row r="51" spans="2:11" x14ac:dyDescent="0.2">
      <c r="C51" t="s">
        <v>9</v>
      </c>
      <c r="D51">
        <v>6620</v>
      </c>
      <c r="E51" t="s">
        <v>376</v>
      </c>
      <c r="G51">
        <v>6.5</v>
      </c>
      <c r="I51" t="s">
        <v>377</v>
      </c>
      <c r="K51" s="2" t="s">
        <v>111</v>
      </c>
    </row>
    <row r="52" spans="2:11" x14ac:dyDescent="0.2">
      <c r="C52" t="s">
        <v>10</v>
      </c>
      <c r="D52">
        <v>4748</v>
      </c>
      <c r="E52" s="7" t="s">
        <v>112</v>
      </c>
      <c r="F52" s="7" t="s">
        <v>113</v>
      </c>
      <c r="G52" s="7">
        <v>5.7</v>
      </c>
      <c r="H52" s="7"/>
      <c r="I52" s="7" t="s">
        <v>104</v>
      </c>
    </row>
    <row r="53" spans="2:11" x14ac:dyDescent="0.2">
      <c r="C53" t="s">
        <v>11</v>
      </c>
      <c r="D53">
        <v>6983</v>
      </c>
      <c r="E53" t="s">
        <v>433</v>
      </c>
    </row>
    <row r="54" spans="2:11" x14ac:dyDescent="0.2">
      <c r="B54" t="s">
        <v>297</v>
      </c>
      <c r="C54" t="s">
        <v>275</v>
      </c>
      <c r="D54">
        <v>162</v>
      </c>
      <c r="E54" t="s">
        <v>94</v>
      </c>
    </row>
    <row r="55" spans="2:11" x14ac:dyDescent="0.2">
      <c r="B55" t="s">
        <v>297</v>
      </c>
      <c r="C55" t="s">
        <v>276</v>
      </c>
      <c r="D55">
        <v>133</v>
      </c>
      <c r="E55" t="s">
        <v>94</v>
      </c>
    </row>
    <row r="56" spans="2:11" x14ac:dyDescent="0.2">
      <c r="C56" t="s">
        <v>12</v>
      </c>
      <c r="D56">
        <v>7292</v>
      </c>
      <c r="E56" t="s">
        <v>114</v>
      </c>
      <c r="G56">
        <v>5.0999999999999996</v>
      </c>
    </row>
    <row r="57" spans="2:11" x14ac:dyDescent="0.2">
      <c r="C57" t="s">
        <v>13</v>
      </c>
      <c r="D57">
        <v>5833</v>
      </c>
      <c r="E57" t="s">
        <v>116</v>
      </c>
      <c r="F57" t="s">
        <v>96</v>
      </c>
      <c r="G57">
        <v>6.7</v>
      </c>
      <c r="H57" t="s">
        <v>115</v>
      </c>
      <c r="J57" t="s">
        <v>107</v>
      </c>
    </row>
    <row r="58" spans="2:11" x14ac:dyDescent="0.2">
      <c r="B58" t="s">
        <v>297</v>
      </c>
      <c r="C58" t="s">
        <v>277</v>
      </c>
      <c r="D58">
        <v>143</v>
      </c>
      <c r="E58" t="s">
        <v>94</v>
      </c>
    </row>
    <row r="59" spans="2:11" x14ac:dyDescent="0.2">
      <c r="C59" t="s">
        <v>14</v>
      </c>
      <c r="D59">
        <v>2439</v>
      </c>
      <c r="E59" t="s">
        <v>117</v>
      </c>
      <c r="F59" t="s">
        <v>96</v>
      </c>
      <c r="H59" t="s">
        <v>115</v>
      </c>
    </row>
    <row r="60" spans="2:11" x14ac:dyDescent="0.2">
      <c r="C60" t="s">
        <v>15</v>
      </c>
      <c r="D60">
        <v>5158</v>
      </c>
      <c r="E60" t="s">
        <v>118</v>
      </c>
      <c r="F60" t="s">
        <v>96</v>
      </c>
      <c r="H60" t="s">
        <v>115</v>
      </c>
    </row>
    <row r="61" spans="2:11" x14ac:dyDescent="0.2">
      <c r="C61" t="s">
        <v>16</v>
      </c>
      <c r="D61">
        <v>1219</v>
      </c>
      <c r="E61" t="s">
        <v>119</v>
      </c>
      <c r="F61" t="s">
        <v>96</v>
      </c>
      <c r="H61" t="s">
        <v>115</v>
      </c>
    </row>
    <row r="62" spans="2:11" x14ac:dyDescent="0.2">
      <c r="C62" t="s">
        <v>17</v>
      </c>
      <c r="D62">
        <v>4680</v>
      </c>
      <c r="E62" t="s">
        <v>120</v>
      </c>
      <c r="F62" t="s">
        <v>96</v>
      </c>
      <c r="H62" t="s">
        <v>99</v>
      </c>
    </row>
    <row r="63" spans="2:11" x14ac:dyDescent="0.2">
      <c r="C63" t="s">
        <v>18</v>
      </c>
      <c r="D63">
        <v>8446</v>
      </c>
      <c r="E63" t="s">
        <v>200</v>
      </c>
      <c r="F63" t="s">
        <v>96</v>
      </c>
      <c r="G63">
        <v>6.2</v>
      </c>
      <c r="H63" t="s">
        <v>115</v>
      </c>
    </row>
    <row r="64" spans="2:11" x14ac:dyDescent="0.2">
      <c r="C64" t="s">
        <v>19</v>
      </c>
      <c r="D64">
        <v>9299</v>
      </c>
      <c r="E64" t="s">
        <v>121</v>
      </c>
      <c r="G64">
        <v>5.9</v>
      </c>
    </row>
    <row r="65" spans="2:11" x14ac:dyDescent="0.2">
      <c r="C65" t="s">
        <v>20</v>
      </c>
      <c r="D65">
        <v>6816</v>
      </c>
      <c r="E65" t="s">
        <v>122</v>
      </c>
      <c r="G65">
        <v>5.9</v>
      </c>
    </row>
    <row r="66" spans="2:11" x14ac:dyDescent="0.2">
      <c r="C66" t="s">
        <v>21</v>
      </c>
      <c r="D66">
        <v>1374</v>
      </c>
      <c r="E66" t="s">
        <v>94</v>
      </c>
    </row>
    <row r="67" spans="2:11" x14ac:dyDescent="0.2">
      <c r="C67" t="s">
        <v>22</v>
      </c>
      <c r="D67">
        <v>2457</v>
      </c>
      <c r="E67" t="s">
        <v>123</v>
      </c>
      <c r="F67" t="s">
        <v>96</v>
      </c>
      <c r="H67" t="s">
        <v>115</v>
      </c>
    </row>
    <row r="68" spans="2:11" x14ac:dyDescent="0.2">
      <c r="B68" t="s">
        <v>297</v>
      </c>
      <c r="C68" s="8" t="s">
        <v>278</v>
      </c>
      <c r="D68" s="8">
        <v>1834</v>
      </c>
      <c r="E68" s="8" t="s">
        <v>295</v>
      </c>
      <c r="F68" s="8" t="s">
        <v>96</v>
      </c>
      <c r="G68" s="8"/>
      <c r="H68" s="8" t="s">
        <v>115</v>
      </c>
      <c r="I68" s="8"/>
      <c r="J68" s="8" t="s">
        <v>149</v>
      </c>
    </row>
    <row r="69" spans="2:11" x14ac:dyDescent="0.2">
      <c r="C69" t="s">
        <v>23</v>
      </c>
      <c r="D69">
        <v>1054</v>
      </c>
      <c r="E69" t="s">
        <v>124</v>
      </c>
      <c r="G69" t="s">
        <v>125</v>
      </c>
    </row>
    <row r="70" spans="2:11" x14ac:dyDescent="0.2">
      <c r="C70" t="s">
        <v>24</v>
      </c>
      <c r="D70">
        <v>6448</v>
      </c>
      <c r="E70" s="7" t="s">
        <v>127</v>
      </c>
      <c r="F70" s="7" t="s">
        <v>96</v>
      </c>
      <c r="G70" s="7">
        <v>14</v>
      </c>
      <c r="H70" s="7" t="s">
        <v>99</v>
      </c>
      <c r="I70" s="7" t="s">
        <v>126</v>
      </c>
      <c r="J70" t="s">
        <v>107</v>
      </c>
    </row>
    <row r="71" spans="2:11" x14ac:dyDescent="0.2">
      <c r="C71" t="s">
        <v>25</v>
      </c>
      <c r="D71">
        <v>6826</v>
      </c>
      <c r="E71" t="s">
        <v>128</v>
      </c>
      <c r="G71" t="s">
        <v>125</v>
      </c>
    </row>
    <row r="72" spans="2:11" x14ac:dyDescent="0.2">
      <c r="C72" t="s">
        <v>26</v>
      </c>
      <c r="D72">
        <v>6864</v>
      </c>
      <c r="E72" t="s">
        <v>129</v>
      </c>
      <c r="F72" t="s">
        <v>96</v>
      </c>
      <c r="G72">
        <v>6.4</v>
      </c>
      <c r="H72" t="s">
        <v>99</v>
      </c>
    </row>
    <row r="73" spans="2:11" x14ac:dyDescent="0.2">
      <c r="C73" t="s">
        <v>27</v>
      </c>
      <c r="D73">
        <v>7180</v>
      </c>
      <c r="E73" t="s">
        <v>130</v>
      </c>
      <c r="F73" t="s">
        <v>96</v>
      </c>
      <c r="G73">
        <v>6.4</v>
      </c>
      <c r="H73" t="s">
        <v>99</v>
      </c>
      <c r="K73" t="s">
        <v>100</v>
      </c>
    </row>
    <row r="74" spans="2:11" x14ac:dyDescent="0.2">
      <c r="C74" t="s">
        <v>28</v>
      </c>
      <c r="D74">
        <v>8030</v>
      </c>
      <c r="E74" t="s">
        <v>131</v>
      </c>
      <c r="G74" t="s">
        <v>125</v>
      </c>
      <c r="K74" t="s">
        <v>110</v>
      </c>
    </row>
    <row r="75" spans="2:11" x14ac:dyDescent="0.2">
      <c r="C75" t="s">
        <v>29</v>
      </c>
      <c r="D75">
        <v>3474</v>
      </c>
      <c r="E75" t="s">
        <v>132</v>
      </c>
      <c r="F75" t="s">
        <v>96</v>
      </c>
      <c r="G75">
        <v>7</v>
      </c>
      <c r="H75" t="s">
        <v>115</v>
      </c>
      <c r="K75" t="s">
        <v>187</v>
      </c>
    </row>
    <row r="76" spans="2:11" x14ac:dyDescent="0.2">
      <c r="C76" t="s">
        <v>30</v>
      </c>
      <c r="D76">
        <v>4164</v>
      </c>
      <c r="E76" t="s">
        <v>119</v>
      </c>
      <c r="F76" t="s">
        <v>96</v>
      </c>
      <c r="H76" t="s">
        <v>115</v>
      </c>
      <c r="K76" t="s">
        <v>188</v>
      </c>
    </row>
    <row r="77" spans="2:11" x14ac:dyDescent="0.2">
      <c r="C77" t="s">
        <v>31</v>
      </c>
      <c r="D77">
        <v>6955</v>
      </c>
      <c r="E77" t="s">
        <v>133</v>
      </c>
      <c r="G77">
        <v>6.2</v>
      </c>
      <c r="K77" t="s">
        <v>114</v>
      </c>
    </row>
    <row r="78" spans="2:11" x14ac:dyDescent="0.2">
      <c r="B78" t="s">
        <v>297</v>
      </c>
      <c r="C78" s="8" t="s">
        <v>279</v>
      </c>
      <c r="D78" s="8">
        <v>959</v>
      </c>
      <c r="E78" s="8" t="s">
        <v>94</v>
      </c>
      <c r="F78" s="8"/>
      <c r="G78" s="8"/>
      <c r="H78" s="8"/>
      <c r="I78" s="8"/>
      <c r="J78" s="8"/>
    </row>
    <row r="79" spans="2:11" x14ac:dyDescent="0.2">
      <c r="C79" t="s">
        <v>32</v>
      </c>
      <c r="D79">
        <v>6086</v>
      </c>
      <c r="E79" t="s">
        <v>134</v>
      </c>
      <c r="G79">
        <v>6</v>
      </c>
      <c r="K79" t="s">
        <v>189</v>
      </c>
    </row>
    <row r="80" spans="2:11" x14ac:dyDescent="0.2">
      <c r="C80" t="s">
        <v>33</v>
      </c>
      <c r="D80">
        <v>1370</v>
      </c>
      <c r="E80" t="s">
        <v>94</v>
      </c>
    </row>
    <row r="81" spans="2:11" x14ac:dyDescent="0.2">
      <c r="C81" t="s">
        <v>34</v>
      </c>
      <c r="D81">
        <v>7350</v>
      </c>
      <c r="E81" t="s">
        <v>135</v>
      </c>
      <c r="G81" t="s">
        <v>125</v>
      </c>
    </row>
    <row r="82" spans="2:11" x14ac:dyDescent="0.2">
      <c r="C82" t="s">
        <v>35</v>
      </c>
      <c r="D82">
        <v>9591</v>
      </c>
      <c r="E82" t="s">
        <v>136</v>
      </c>
      <c r="F82" t="s">
        <v>96</v>
      </c>
      <c r="G82" t="s">
        <v>125</v>
      </c>
    </row>
    <row r="83" spans="2:11" x14ac:dyDescent="0.2">
      <c r="C83" t="s">
        <v>36</v>
      </c>
      <c r="D83">
        <v>4704</v>
      </c>
      <c r="E83" t="s">
        <v>235</v>
      </c>
      <c r="F83" t="s">
        <v>96</v>
      </c>
      <c r="G83" s="2">
        <v>5.5</v>
      </c>
      <c r="H83" t="s">
        <v>115</v>
      </c>
      <c r="K83" t="s">
        <v>236</v>
      </c>
    </row>
    <row r="84" spans="2:11" x14ac:dyDescent="0.2">
      <c r="C84" t="s">
        <v>37</v>
      </c>
      <c r="D84">
        <v>5958</v>
      </c>
      <c r="E84" t="s">
        <v>137</v>
      </c>
      <c r="G84">
        <v>5.7</v>
      </c>
    </row>
    <row r="85" spans="2:11" x14ac:dyDescent="0.2">
      <c r="C85" t="s">
        <v>38</v>
      </c>
      <c r="D85">
        <v>9262</v>
      </c>
      <c r="E85" t="s">
        <v>138</v>
      </c>
      <c r="G85" t="s">
        <v>125</v>
      </c>
    </row>
    <row r="86" spans="2:11" x14ac:dyDescent="0.2">
      <c r="C86" t="s">
        <v>39</v>
      </c>
      <c r="D86">
        <v>5899</v>
      </c>
      <c r="E86" t="s">
        <v>94</v>
      </c>
    </row>
    <row r="87" spans="2:11" x14ac:dyDescent="0.2">
      <c r="C87" t="s">
        <v>40</v>
      </c>
      <c r="D87">
        <v>9491</v>
      </c>
      <c r="E87" t="s">
        <v>139</v>
      </c>
      <c r="F87" t="s">
        <v>96</v>
      </c>
      <c r="G87">
        <v>9.1999999999999993</v>
      </c>
      <c r="H87" t="s">
        <v>99</v>
      </c>
    </row>
    <row r="88" spans="2:11" x14ac:dyDescent="0.2">
      <c r="B88" t="s">
        <v>297</v>
      </c>
      <c r="C88" s="8" t="s">
        <v>280</v>
      </c>
      <c r="D88" s="8">
        <v>2068</v>
      </c>
      <c r="E88" s="8" t="s">
        <v>94</v>
      </c>
      <c r="F88" s="8"/>
      <c r="G88" s="8"/>
      <c r="H88" s="8"/>
      <c r="I88" s="8"/>
      <c r="J88" s="8"/>
    </row>
    <row r="89" spans="2:11" x14ac:dyDescent="0.2">
      <c r="C89" t="s">
        <v>41</v>
      </c>
      <c r="D89">
        <v>1796</v>
      </c>
      <c r="E89" t="s">
        <v>94</v>
      </c>
    </row>
    <row r="90" spans="2:11" x14ac:dyDescent="0.2">
      <c r="C90" t="s">
        <v>42</v>
      </c>
      <c r="D90">
        <v>3588</v>
      </c>
      <c r="E90" t="s">
        <v>119</v>
      </c>
      <c r="F90" t="s">
        <v>96</v>
      </c>
      <c r="H90" t="s">
        <v>115</v>
      </c>
    </row>
    <row r="91" spans="2:11" x14ac:dyDescent="0.2">
      <c r="B91" t="s">
        <v>297</v>
      </c>
      <c r="C91" s="8" t="s">
        <v>281</v>
      </c>
      <c r="D91" s="8">
        <v>1844</v>
      </c>
      <c r="E91" s="8" t="s">
        <v>94</v>
      </c>
      <c r="F91" s="8"/>
      <c r="G91" s="8"/>
      <c r="H91" s="8"/>
      <c r="I91" s="8"/>
      <c r="J91" s="8"/>
    </row>
    <row r="92" spans="2:11" x14ac:dyDescent="0.2">
      <c r="C92" t="s">
        <v>43</v>
      </c>
      <c r="D92">
        <v>2388</v>
      </c>
      <c r="E92" t="s">
        <v>94</v>
      </c>
    </row>
    <row r="93" spans="2:11" x14ac:dyDescent="0.2">
      <c r="C93" t="s">
        <v>44</v>
      </c>
      <c r="D93">
        <v>3778</v>
      </c>
      <c r="E93" t="s">
        <v>140</v>
      </c>
      <c r="F93" t="s">
        <v>96</v>
      </c>
      <c r="H93" t="s">
        <v>99</v>
      </c>
    </row>
    <row r="94" spans="2:11" x14ac:dyDescent="0.2">
      <c r="C94" t="s">
        <v>45</v>
      </c>
      <c r="D94">
        <v>1515</v>
      </c>
      <c r="E94" t="s">
        <v>117</v>
      </c>
      <c r="F94" t="s">
        <v>96</v>
      </c>
      <c r="H94" t="s">
        <v>115</v>
      </c>
    </row>
    <row r="95" spans="2:11" x14ac:dyDescent="0.2">
      <c r="C95" t="s">
        <v>46</v>
      </c>
      <c r="D95">
        <v>7024</v>
      </c>
      <c r="E95" t="s">
        <v>141</v>
      </c>
      <c r="F95" t="s">
        <v>96</v>
      </c>
      <c r="H95" t="s">
        <v>115</v>
      </c>
      <c r="J95" t="s">
        <v>107</v>
      </c>
    </row>
    <row r="96" spans="2:11" x14ac:dyDescent="0.2">
      <c r="C96" t="s">
        <v>47</v>
      </c>
      <c r="D96">
        <v>6857</v>
      </c>
      <c r="E96" t="s">
        <v>142</v>
      </c>
      <c r="F96" t="s">
        <v>96</v>
      </c>
      <c r="G96">
        <v>6.5</v>
      </c>
      <c r="H96" t="s">
        <v>115</v>
      </c>
    </row>
    <row r="97" spans="2:10" x14ac:dyDescent="0.2">
      <c r="C97" t="s">
        <v>48</v>
      </c>
      <c r="D97">
        <v>6348</v>
      </c>
      <c r="E97" t="s">
        <v>143</v>
      </c>
      <c r="G97">
        <v>6.2</v>
      </c>
    </row>
    <row r="98" spans="2:10" x14ac:dyDescent="0.2">
      <c r="B98" t="s">
        <v>297</v>
      </c>
      <c r="C98" s="8" t="s">
        <v>282</v>
      </c>
      <c r="D98" s="8">
        <v>4671</v>
      </c>
      <c r="E98" s="8" t="s">
        <v>94</v>
      </c>
      <c r="F98" s="8"/>
      <c r="G98" s="8"/>
      <c r="H98" s="8"/>
      <c r="I98" s="8"/>
      <c r="J98" s="8"/>
    </row>
    <row r="99" spans="2:10" x14ac:dyDescent="0.2">
      <c r="C99" t="s">
        <v>49</v>
      </c>
      <c r="D99">
        <v>1938</v>
      </c>
      <c r="E99" t="s">
        <v>144</v>
      </c>
      <c r="F99" t="s">
        <v>96</v>
      </c>
      <c r="H99" t="s">
        <v>99</v>
      </c>
    </row>
    <row r="100" spans="2:10" x14ac:dyDescent="0.2">
      <c r="C100" t="s">
        <v>50</v>
      </c>
      <c r="D100">
        <v>7354</v>
      </c>
      <c r="E100" t="s">
        <v>145</v>
      </c>
      <c r="F100" t="s">
        <v>96</v>
      </c>
      <c r="G100">
        <v>6.4</v>
      </c>
    </row>
    <row r="101" spans="2:10" x14ac:dyDescent="0.2">
      <c r="C101" t="s">
        <v>51</v>
      </c>
      <c r="D101">
        <v>2946</v>
      </c>
      <c r="E101" t="s">
        <v>94</v>
      </c>
    </row>
    <row r="102" spans="2:10" x14ac:dyDescent="0.2">
      <c r="C102" t="s">
        <v>52</v>
      </c>
      <c r="D102">
        <v>4857</v>
      </c>
      <c r="E102" t="s">
        <v>146</v>
      </c>
      <c r="G102">
        <v>6.2</v>
      </c>
    </row>
    <row r="103" spans="2:10" x14ac:dyDescent="0.2">
      <c r="C103" t="s">
        <v>53</v>
      </c>
      <c r="D103">
        <v>7556</v>
      </c>
      <c r="E103" t="s">
        <v>147</v>
      </c>
      <c r="G103">
        <v>5.7</v>
      </c>
    </row>
    <row r="104" spans="2:10" x14ac:dyDescent="0.2">
      <c r="C104" t="s">
        <v>54</v>
      </c>
      <c r="D104">
        <v>7620</v>
      </c>
      <c r="E104" t="s">
        <v>148</v>
      </c>
      <c r="G104">
        <v>6</v>
      </c>
    </row>
    <row r="105" spans="2:10" x14ac:dyDescent="0.2">
      <c r="C105" t="s">
        <v>55</v>
      </c>
      <c r="D105">
        <v>2146</v>
      </c>
      <c r="E105" t="s">
        <v>150</v>
      </c>
      <c r="F105" t="s">
        <v>96</v>
      </c>
      <c r="H105" t="s">
        <v>115</v>
      </c>
      <c r="J105" t="s">
        <v>149</v>
      </c>
    </row>
    <row r="106" spans="2:10" x14ac:dyDescent="0.2">
      <c r="C106" t="s">
        <v>56</v>
      </c>
      <c r="D106">
        <v>3510</v>
      </c>
      <c r="E106" t="s">
        <v>151</v>
      </c>
      <c r="F106" t="s">
        <v>96</v>
      </c>
      <c r="G106">
        <v>6.9</v>
      </c>
      <c r="H106" t="s">
        <v>115</v>
      </c>
    </row>
    <row r="107" spans="2:10" x14ac:dyDescent="0.2">
      <c r="C107" t="s">
        <v>57</v>
      </c>
      <c r="D107">
        <v>1603</v>
      </c>
      <c r="E107" t="s">
        <v>94</v>
      </c>
    </row>
    <row r="108" spans="2:10" x14ac:dyDescent="0.2">
      <c r="C108" t="s">
        <v>58</v>
      </c>
      <c r="D108">
        <v>8415</v>
      </c>
      <c r="E108" t="s">
        <v>234</v>
      </c>
      <c r="F108" t="s">
        <v>96</v>
      </c>
      <c r="G108">
        <v>6.9</v>
      </c>
    </row>
    <row r="109" spans="2:10" x14ac:dyDescent="0.2">
      <c r="B109" t="s">
        <v>297</v>
      </c>
      <c r="C109" s="8" t="s">
        <v>283</v>
      </c>
      <c r="D109" s="8">
        <v>1633</v>
      </c>
      <c r="E109" s="8" t="s">
        <v>296</v>
      </c>
      <c r="F109" s="8" t="s">
        <v>96</v>
      </c>
      <c r="G109" s="8"/>
      <c r="H109" s="8" t="s">
        <v>115</v>
      </c>
      <c r="I109" s="8"/>
      <c r="J109" s="8" t="s">
        <v>149</v>
      </c>
    </row>
    <row r="110" spans="2:10" x14ac:dyDescent="0.2">
      <c r="C110" t="s">
        <v>59</v>
      </c>
      <c r="D110">
        <v>7895</v>
      </c>
      <c r="E110" t="s">
        <v>152</v>
      </c>
      <c r="G110">
        <v>6.3</v>
      </c>
    </row>
    <row r="111" spans="2:10" x14ac:dyDescent="0.2">
      <c r="C111" t="s">
        <v>60</v>
      </c>
      <c r="D111">
        <v>3625</v>
      </c>
      <c r="E111" t="s">
        <v>153</v>
      </c>
      <c r="F111" t="s">
        <v>96</v>
      </c>
      <c r="J111" t="s">
        <v>149</v>
      </c>
    </row>
    <row r="112" spans="2:10" x14ac:dyDescent="0.2">
      <c r="B112" t="s">
        <v>297</v>
      </c>
      <c r="C112" t="s">
        <v>284</v>
      </c>
      <c r="D112">
        <v>1858</v>
      </c>
      <c r="E112" t="s">
        <v>94</v>
      </c>
    </row>
    <row r="113" spans="2:12" x14ac:dyDescent="0.2">
      <c r="C113" t="s">
        <v>61</v>
      </c>
      <c r="D113">
        <v>8330</v>
      </c>
      <c r="E113" t="s">
        <v>154</v>
      </c>
      <c r="G113">
        <v>5.6</v>
      </c>
    </row>
    <row r="114" spans="2:12" x14ac:dyDescent="0.2">
      <c r="C114" t="s">
        <v>62</v>
      </c>
      <c r="D114">
        <v>1391</v>
      </c>
      <c r="E114" t="s">
        <v>155</v>
      </c>
      <c r="G114">
        <v>9.1</v>
      </c>
    </row>
    <row r="115" spans="2:12" x14ac:dyDescent="0.2">
      <c r="C115" t="s">
        <v>63</v>
      </c>
      <c r="D115">
        <v>4151</v>
      </c>
      <c r="E115" t="s">
        <v>156</v>
      </c>
      <c r="F115" t="s">
        <v>96</v>
      </c>
    </row>
    <row r="116" spans="2:12" x14ac:dyDescent="0.2">
      <c r="C116" t="s">
        <v>64</v>
      </c>
      <c r="D116">
        <v>2803</v>
      </c>
      <c r="E116" t="s">
        <v>157</v>
      </c>
      <c r="F116" t="s">
        <v>96</v>
      </c>
    </row>
    <row r="117" spans="2:12" x14ac:dyDescent="0.2">
      <c r="C117" t="s">
        <v>65</v>
      </c>
      <c r="D117">
        <v>6811</v>
      </c>
      <c r="E117" t="s">
        <v>158</v>
      </c>
      <c r="G117">
        <v>5.6</v>
      </c>
    </row>
    <row r="118" spans="2:12" x14ac:dyDescent="0.2">
      <c r="C118" t="s">
        <v>66</v>
      </c>
      <c r="D118">
        <v>1912</v>
      </c>
      <c r="E118" t="s">
        <v>159</v>
      </c>
      <c r="F118" t="s">
        <v>96</v>
      </c>
      <c r="H118" t="s">
        <v>99</v>
      </c>
      <c r="J118" t="s">
        <v>149</v>
      </c>
    </row>
    <row r="119" spans="2:12" x14ac:dyDescent="0.2">
      <c r="B119" t="s">
        <v>297</v>
      </c>
      <c r="C119" t="s">
        <v>285</v>
      </c>
      <c r="D119">
        <v>3441</v>
      </c>
      <c r="E119" t="s">
        <v>94</v>
      </c>
    </row>
    <row r="120" spans="2:12" x14ac:dyDescent="0.2">
      <c r="C120" t="s">
        <v>67</v>
      </c>
      <c r="D120">
        <v>7850</v>
      </c>
      <c r="E120" t="s">
        <v>160</v>
      </c>
      <c r="F120" t="s">
        <v>96</v>
      </c>
      <c r="G120">
        <v>6.9</v>
      </c>
      <c r="H120" t="s">
        <v>115</v>
      </c>
    </row>
    <row r="121" spans="2:12" x14ac:dyDescent="0.2">
      <c r="C121" t="s">
        <v>68</v>
      </c>
      <c r="D121">
        <v>6045</v>
      </c>
      <c r="E121" t="s">
        <v>161</v>
      </c>
      <c r="G121" t="s">
        <v>125</v>
      </c>
      <c r="K121" s="2" t="s">
        <v>162</v>
      </c>
    </row>
    <row r="122" spans="2:12" x14ac:dyDescent="0.2">
      <c r="C122" t="s">
        <v>69</v>
      </c>
      <c r="D122">
        <v>6961</v>
      </c>
      <c r="E122" t="s">
        <v>163</v>
      </c>
      <c r="F122" t="s">
        <v>96</v>
      </c>
      <c r="G122">
        <v>8</v>
      </c>
    </row>
    <row r="123" spans="2:12" x14ac:dyDescent="0.2">
      <c r="C123" t="s">
        <v>70</v>
      </c>
      <c r="D123">
        <v>9534</v>
      </c>
      <c r="E123" t="s">
        <v>164</v>
      </c>
      <c r="F123" t="s">
        <v>96</v>
      </c>
      <c r="G123">
        <v>5.7</v>
      </c>
      <c r="H123" t="s">
        <v>115</v>
      </c>
    </row>
    <row r="124" spans="2:12" x14ac:dyDescent="0.2">
      <c r="C124" t="s">
        <v>71</v>
      </c>
      <c r="D124">
        <v>5353</v>
      </c>
      <c r="E124" t="s">
        <v>165</v>
      </c>
      <c r="L124" t="s">
        <v>166</v>
      </c>
    </row>
    <row r="125" spans="2:12" x14ac:dyDescent="0.2">
      <c r="C125" t="s">
        <v>72</v>
      </c>
      <c r="D125">
        <v>7211</v>
      </c>
      <c r="E125" t="s">
        <v>167</v>
      </c>
      <c r="G125">
        <v>6.8</v>
      </c>
    </row>
    <row r="126" spans="2:12" x14ac:dyDescent="0.2">
      <c r="C126" t="s">
        <v>73</v>
      </c>
      <c r="D126">
        <v>6513</v>
      </c>
      <c r="E126" t="s">
        <v>94</v>
      </c>
    </row>
    <row r="127" spans="2:12" x14ac:dyDescent="0.2">
      <c r="C127" t="s">
        <v>74</v>
      </c>
      <c r="D127">
        <v>3450</v>
      </c>
      <c r="E127" t="s">
        <v>120</v>
      </c>
      <c r="F127" t="s">
        <v>96</v>
      </c>
      <c r="H127" t="s">
        <v>99</v>
      </c>
    </row>
    <row r="128" spans="2:12" x14ac:dyDescent="0.2">
      <c r="C128" t="s">
        <v>75</v>
      </c>
      <c r="D128">
        <v>1285</v>
      </c>
      <c r="E128" t="s">
        <v>120</v>
      </c>
      <c r="F128" t="s">
        <v>96</v>
      </c>
      <c r="H128" t="s">
        <v>99</v>
      </c>
    </row>
    <row r="129" spans="2:10" x14ac:dyDescent="0.2">
      <c r="C129" t="s">
        <v>76</v>
      </c>
      <c r="D129">
        <v>6627</v>
      </c>
      <c r="E129" t="s">
        <v>168</v>
      </c>
      <c r="G129">
        <v>5.5</v>
      </c>
    </row>
    <row r="130" spans="2:10" x14ac:dyDescent="0.2">
      <c r="C130" t="s">
        <v>77</v>
      </c>
      <c r="D130">
        <v>6523</v>
      </c>
      <c r="E130" t="s">
        <v>158</v>
      </c>
      <c r="G130">
        <v>5.6</v>
      </c>
    </row>
    <row r="131" spans="2:10" x14ac:dyDescent="0.2">
      <c r="C131" t="s">
        <v>78</v>
      </c>
      <c r="D131">
        <v>4541</v>
      </c>
      <c r="E131" t="s">
        <v>169</v>
      </c>
      <c r="F131" t="s">
        <v>96</v>
      </c>
      <c r="G131">
        <v>7.7</v>
      </c>
      <c r="H131" t="s">
        <v>99</v>
      </c>
    </row>
    <row r="132" spans="2:10" x14ac:dyDescent="0.2">
      <c r="C132" t="s">
        <v>79</v>
      </c>
      <c r="D132">
        <v>7354</v>
      </c>
      <c r="E132" t="s">
        <v>137</v>
      </c>
      <c r="G132">
        <v>5.7</v>
      </c>
    </row>
    <row r="133" spans="2:10" x14ac:dyDescent="0.2">
      <c r="C133" t="s">
        <v>80</v>
      </c>
      <c r="D133">
        <v>2904</v>
      </c>
      <c r="E133" t="s">
        <v>170</v>
      </c>
      <c r="F133" t="s">
        <v>96</v>
      </c>
    </row>
    <row r="134" spans="2:10" x14ac:dyDescent="0.2">
      <c r="C134" t="s">
        <v>81</v>
      </c>
      <c r="D134">
        <v>3268</v>
      </c>
      <c r="E134" t="s">
        <v>171</v>
      </c>
      <c r="F134" t="s">
        <v>96</v>
      </c>
      <c r="G134">
        <v>5.7</v>
      </c>
    </row>
    <row r="135" spans="2:10" x14ac:dyDescent="0.2">
      <c r="C135" t="s">
        <v>82</v>
      </c>
      <c r="D135">
        <v>936</v>
      </c>
      <c r="E135" t="s">
        <v>172</v>
      </c>
      <c r="F135" t="s">
        <v>96</v>
      </c>
      <c r="J135" t="s">
        <v>107</v>
      </c>
    </row>
    <row r="136" spans="2:10" x14ac:dyDescent="0.2">
      <c r="B136" t="s">
        <v>297</v>
      </c>
      <c r="C136" t="s">
        <v>286</v>
      </c>
      <c r="D136">
        <v>1262</v>
      </c>
      <c r="E136" t="s">
        <v>94</v>
      </c>
    </row>
    <row r="137" spans="2:10" x14ac:dyDescent="0.2">
      <c r="C137" t="s">
        <v>83</v>
      </c>
      <c r="D137">
        <v>2152</v>
      </c>
      <c r="E137" t="s">
        <v>173</v>
      </c>
      <c r="F137" t="s">
        <v>96</v>
      </c>
    </row>
    <row r="138" spans="2:10" x14ac:dyDescent="0.2">
      <c r="B138" t="s">
        <v>297</v>
      </c>
      <c r="C138" t="s">
        <v>287</v>
      </c>
      <c r="D138">
        <v>1577</v>
      </c>
      <c r="E138" t="s">
        <v>94</v>
      </c>
    </row>
    <row r="139" spans="2:10" x14ac:dyDescent="0.2">
      <c r="B139" t="s">
        <v>297</v>
      </c>
      <c r="C139" t="s">
        <v>288</v>
      </c>
      <c r="D139">
        <v>2386</v>
      </c>
      <c r="E139" t="s">
        <v>94</v>
      </c>
    </row>
    <row r="140" spans="2:10" x14ac:dyDescent="0.2">
      <c r="B140" t="s">
        <v>297</v>
      </c>
      <c r="C140" t="s">
        <v>289</v>
      </c>
      <c r="D140">
        <v>1157</v>
      </c>
      <c r="E140" t="s">
        <v>94</v>
      </c>
    </row>
    <row r="141" spans="2:10" x14ac:dyDescent="0.2">
      <c r="C141" t="s">
        <v>84</v>
      </c>
      <c r="D141">
        <v>1674</v>
      </c>
      <c r="E141" t="s">
        <v>94</v>
      </c>
    </row>
    <row r="142" spans="2:10" x14ac:dyDescent="0.2">
      <c r="C142" t="s">
        <v>85</v>
      </c>
      <c r="D142">
        <v>3234</v>
      </c>
      <c r="E142" t="s">
        <v>94</v>
      </c>
    </row>
    <row r="143" spans="2:10" x14ac:dyDescent="0.2">
      <c r="C143" t="s">
        <v>86</v>
      </c>
      <c r="D143">
        <v>956</v>
      </c>
      <c r="E143" t="s">
        <v>94</v>
      </c>
    </row>
    <row r="144" spans="2:10" x14ac:dyDescent="0.2">
      <c r="C144" t="s">
        <v>87</v>
      </c>
      <c r="D144">
        <v>3375</v>
      </c>
      <c r="E144" t="s">
        <v>94</v>
      </c>
    </row>
    <row r="145" spans="2:5" x14ac:dyDescent="0.2">
      <c r="C145" t="s">
        <v>88</v>
      </c>
      <c r="D145">
        <v>1446</v>
      </c>
      <c r="E145" t="s">
        <v>94</v>
      </c>
    </row>
    <row r="146" spans="2:5" x14ac:dyDescent="0.2">
      <c r="C146" t="s">
        <v>89</v>
      </c>
      <c r="D146">
        <v>1592</v>
      </c>
      <c r="E146" t="s">
        <v>94</v>
      </c>
    </row>
    <row r="147" spans="2:5" x14ac:dyDescent="0.2">
      <c r="B147" t="s">
        <v>297</v>
      </c>
      <c r="C147" t="s">
        <v>290</v>
      </c>
      <c r="D147">
        <v>2898</v>
      </c>
      <c r="E147" t="s">
        <v>94</v>
      </c>
    </row>
    <row r="148" spans="2:5" x14ac:dyDescent="0.2">
      <c r="C148" t="s">
        <v>90</v>
      </c>
      <c r="D148">
        <v>3053</v>
      </c>
      <c r="E148" t="s">
        <v>94</v>
      </c>
    </row>
    <row r="149" spans="2:5" x14ac:dyDescent="0.2">
      <c r="B149" t="s">
        <v>297</v>
      </c>
      <c r="C149" t="s">
        <v>291</v>
      </c>
      <c r="D149">
        <v>1594</v>
      </c>
      <c r="E149" t="s">
        <v>94</v>
      </c>
    </row>
    <row r="150" spans="2:5" x14ac:dyDescent="0.2">
      <c r="B150" t="s">
        <v>297</v>
      </c>
      <c r="C150" t="s">
        <v>292</v>
      </c>
      <c r="D150">
        <v>2204</v>
      </c>
      <c r="E150" t="s">
        <v>94</v>
      </c>
    </row>
    <row r="151" spans="2:5" x14ac:dyDescent="0.2">
      <c r="B151" t="s">
        <v>297</v>
      </c>
      <c r="C151" t="s">
        <v>293</v>
      </c>
      <c r="D151">
        <v>4171</v>
      </c>
      <c r="E151" t="s">
        <v>94</v>
      </c>
    </row>
    <row r="152" spans="2:5" x14ac:dyDescent="0.2">
      <c r="B152" t="s">
        <v>297</v>
      </c>
      <c r="C152" t="s">
        <v>294</v>
      </c>
      <c r="D152">
        <v>880</v>
      </c>
      <c r="E152" t="s">
        <v>94</v>
      </c>
    </row>
  </sheetData>
  <sortState xmlns:xlrd2="http://schemas.microsoft.com/office/spreadsheetml/2017/richdata2" ref="B3:L152">
    <sortCondition ref="C3:C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7768-A92F-384C-9C8E-65DE166AF0DB}">
  <dimension ref="B2:L41"/>
  <sheetViews>
    <sheetView workbookViewId="0">
      <selection activeCell="B12" sqref="B12"/>
    </sheetView>
  </sheetViews>
  <sheetFormatPr baseColWidth="10" defaultRowHeight="16" x14ac:dyDescent="0.2"/>
  <cols>
    <col min="4" max="4" width="25" customWidth="1"/>
    <col min="9" max="9" width="18" customWidth="1"/>
  </cols>
  <sheetData>
    <row r="2" spans="2:9" x14ac:dyDescent="0.2">
      <c r="B2" t="s">
        <v>224</v>
      </c>
    </row>
    <row r="3" spans="2:9" x14ac:dyDescent="0.2">
      <c r="B3" t="s">
        <v>229</v>
      </c>
      <c r="D3" t="s">
        <v>168</v>
      </c>
      <c r="E3">
        <v>5.5</v>
      </c>
    </row>
    <row r="4" spans="2:9" x14ac:dyDescent="0.2">
      <c r="D4" t="s">
        <v>154</v>
      </c>
      <c r="E4">
        <v>5.6</v>
      </c>
      <c r="I4" t="s">
        <v>214</v>
      </c>
    </row>
    <row r="5" spans="2:9" x14ac:dyDescent="0.2">
      <c r="B5" t="s">
        <v>223</v>
      </c>
      <c r="D5" t="s">
        <v>158</v>
      </c>
      <c r="E5">
        <v>5.6</v>
      </c>
      <c r="I5" t="s">
        <v>216</v>
      </c>
    </row>
    <row r="6" spans="2:9" x14ac:dyDescent="0.2">
      <c r="B6" t="s">
        <v>222</v>
      </c>
      <c r="D6" t="s">
        <v>158</v>
      </c>
      <c r="E6">
        <v>5.6</v>
      </c>
    </row>
    <row r="7" spans="2:9" x14ac:dyDescent="0.2">
      <c r="D7" t="s">
        <v>137</v>
      </c>
      <c r="E7">
        <v>5.7</v>
      </c>
      <c r="I7" t="s">
        <v>213</v>
      </c>
    </row>
    <row r="8" spans="2:9" x14ac:dyDescent="0.2">
      <c r="B8" t="s">
        <v>225</v>
      </c>
      <c r="D8" t="s">
        <v>147</v>
      </c>
      <c r="E8">
        <v>5.7</v>
      </c>
      <c r="I8" t="s">
        <v>212</v>
      </c>
    </row>
    <row r="9" spans="2:9" x14ac:dyDescent="0.2">
      <c r="B9" t="s">
        <v>228</v>
      </c>
      <c r="D9" t="s">
        <v>190</v>
      </c>
      <c r="E9">
        <v>5.7</v>
      </c>
    </row>
    <row r="10" spans="2:9" x14ac:dyDescent="0.2">
      <c r="D10" t="s">
        <v>137</v>
      </c>
      <c r="E10">
        <v>5.7</v>
      </c>
      <c r="I10" t="s">
        <v>215</v>
      </c>
    </row>
    <row r="11" spans="2:9" x14ac:dyDescent="0.2">
      <c r="D11" t="s">
        <v>191</v>
      </c>
      <c r="E11">
        <v>5.7</v>
      </c>
    </row>
    <row r="12" spans="2:9" x14ac:dyDescent="0.2">
      <c r="B12" t="s">
        <v>226</v>
      </c>
      <c r="D12" t="s">
        <v>121</v>
      </c>
      <c r="E12">
        <v>5.9</v>
      </c>
    </row>
    <row r="13" spans="2:9" x14ac:dyDescent="0.2">
      <c r="B13" t="s">
        <v>227</v>
      </c>
      <c r="D13" t="s">
        <v>122</v>
      </c>
      <c r="E13">
        <v>5.9</v>
      </c>
    </row>
    <row r="14" spans="2:9" x14ac:dyDescent="0.2">
      <c r="D14" t="s">
        <v>134</v>
      </c>
      <c r="E14">
        <v>6</v>
      </c>
    </row>
    <row r="15" spans="2:9" x14ac:dyDescent="0.2">
      <c r="D15" t="s">
        <v>148</v>
      </c>
      <c r="E15">
        <v>6</v>
      </c>
      <c r="I15" t="s">
        <v>202</v>
      </c>
    </row>
    <row r="16" spans="2:9" x14ac:dyDescent="0.2">
      <c r="D16" s="3" t="s">
        <v>192</v>
      </c>
      <c r="E16">
        <v>6.2</v>
      </c>
      <c r="I16" t="s">
        <v>201</v>
      </c>
    </row>
    <row r="17" spans="4:12" x14ac:dyDescent="0.2">
      <c r="D17" t="s">
        <v>133</v>
      </c>
      <c r="E17">
        <v>6.2</v>
      </c>
    </row>
    <row r="18" spans="4:12" x14ac:dyDescent="0.2">
      <c r="D18" t="s">
        <v>143</v>
      </c>
      <c r="E18">
        <v>6.2</v>
      </c>
      <c r="I18" t="s">
        <v>203</v>
      </c>
    </row>
    <row r="19" spans="4:12" x14ac:dyDescent="0.2">
      <c r="D19" t="s">
        <v>146</v>
      </c>
      <c r="E19">
        <v>6.2</v>
      </c>
    </row>
    <row r="20" spans="4:12" x14ac:dyDescent="0.2">
      <c r="D20" t="s">
        <v>152</v>
      </c>
      <c r="E20">
        <v>6.3</v>
      </c>
    </row>
    <row r="21" spans="4:12" ht="19" x14ac:dyDescent="0.25">
      <c r="D21" t="s">
        <v>193</v>
      </c>
      <c r="E21">
        <v>6.4</v>
      </c>
      <c r="I21" s="4" t="s">
        <v>204</v>
      </c>
      <c r="L21" s="4" t="s">
        <v>207</v>
      </c>
    </row>
    <row r="22" spans="4:12" ht="19" x14ac:dyDescent="0.25">
      <c r="D22" t="s">
        <v>193</v>
      </c>
      <c r="E22">
        <v>6.4</v>
      </c>
      <c r="I22" s="4" t="s">
        <v>205</v>
      </c>
    </row>
    <row r="23" spans="4:12" ht="19" x14ac:dyDescent="0.25">
      <c r="D23" t="s">
        <v>194</v>
      </c>
      <c r="E23">
        <v>6.4</v>
      </c>
      <c r="I23" s="4" t="s">
        <v>206</v>
      </c>
    </row>
    <row r="24" spans="4:12" ht="19" x14ac:dyDescent="0.25">
      <c r="D24" t="s">
        <v>195</v>
      </c>
      <c r="E24">
        <v>6.5</v>
      </c>
      <c r="I24" s="4" t="s">
        <v>208</v>
      </c>
      <c r="L24" s="4" t="s">
        <v>209</v>
      </c>
    </row>
    <row r="25" spans="4:12" ht="19" x14ac:dyDescent="0.25">
      <c r="D25" t="s">
        <v>167</v>
      </c>
      <c r="E25">
        <v>6.8</v>
      </c>
      <c r="L25" s="4" t="s">
        <v>210</v>
      </c>
    </row>
    <row r="26" spans="4:12" x14ac:dyDescent="0.2">
      <c r="D26" t="s">
        <v>196</v>
      </c>
      <c r="E26">
        <v>6.9</v>
      </c>
    </row>
    <row r="27" spans="4:12" x14ac:dyDescent="0.2">
      <c r="D27" t="s">
        <v>198</v>
      </c>
      <c r="E27">
        <v>6.9</v>
      </c>
    </row>
    <row r="28" spans="4:12" ht="19" x14ac:dyDescent="0.25">
      <c r="D28" t="s">
        <v>197</v>
      </c>
      <c r="E28">
        <v>7</v>
      </c>
      <c r="I28" s="5">
        <v>0.60138888888888886</v>
      </c>
    </row>
    <row r="29" spans="4:12" ht="19" x14ac:dyDescent="0.25">
      <c r="D29" t="s">
        <v>169</v>
      </c>
      <c r="E29">
        <v>7.7</v>
      </c>
      <c r="I29" s="6">
        <v>0.42708333333333331</v>
      </c>
    </row>
    <row r="30" spans="4:12" ht="19" x14ac:dyDescent="0.25">
      <c r="D30" t="s">
        <v>163</v>
      </c>
      <c r="E30">
        <v>8</v>
      </c>
      <c r="I30" s="4" t="s">
        <v>211</v>
      </c>
    </row>
    <row r="31" spans="4:12" x14ac:dyDescent="0.2">
      <c r="D31" t="s">
        <v>155</v>
      </c>
      <c r="E31">
        <v>9.1</v>
      </c>
    </row>
    <row r="32" spans="4:12" x14ac:dyDescent="0.2">
      <c r="D32" s="2" t="s">
        <v>139</v>
      </c>
      <c r="E32">
        <v>9.1999999999999993</v>
      </c>
    </row>
    <row r="33" spans="4:8" x14ac:dyDescent="0.2">
      <c r="D33" t="s">
        <v>127</v>
      </c>
      <c r="E33">
        <v>14</v>
      </c>
    </row>
    <row r="34" spans="4:8" x14ac:dyDescent="0.2">
      <c r="D34" t="s">
        <v>124</v>
      </c>
      <c r="E34" t="s">
        <v>125</v>
      </c>
      <c r="H34" t="s">
        <v>217</v>
      </c>
    </row>
    <row r="35" spans="4:8" x14ac:dyDescent="0.2">
      <c r="D35" t="s">
        <v>128</v>
      </c>
      <c r="E35" t="s">
        <v>125</v>
      </c>
      <c r="H35" t="s">
        <v>218</v>
      </c>
    </row>
    <row r="36" spans="4:8" x14ac:dyDescent="0.2">
      <c r="D36" t="s">
        <v>131</v>
      </c>
      <c r="E36" t="s">
        <v>125</v>
      </c>
      <c r="H36" t="s">
        <v>219</v>
      </c>
    </row>
    <row r="37" spans="4:8" x14ac:dyDescent="0.2">
      <c r="D37" t="s">
        <v>135</v>
      </c>
      <c r="E37" t="s">
        <v>125</v>
      </c>
      <c r="H37" t="s">
        <v>220</v>
      </c>
    </row>
    <row r="38" spans="4:8" x14ac:dyDescent="0.2">
      <c r="D38" t="s">
        <v>136</v>
      </c>
      <c r="E38" t="s">
        <v>125</v>
      </c>
      <c r="H38" t="s">
        <v>221</v>
      </c>
    </row>
    <row r="39" spans="4:8" x14ac:dyDescent="0.2">
      <c r="D39" t="s">
        <v>138</v>
      </c>
      <c r="E39" t="s">
        <v>125</v>
      </c>
    </row>
    <row r="40" spans="4:8" x14ac:dyDescent="0.2">
      <c r="D40" t="s">
        <v>199</v>
      </c>
      <c r="E40" t="s">
        <v>125</v>
      </c>
    </row>
    <row r="41" spans="4:8" x14ac:dyDescent="0.2">
      <c r="D41" t="s">
        <v>161</v>
      </c>
      <c r="E41" t="s">
        <v>125</v>
      </c>
    </row>
  </sheetData>
  <sortState xmlns:xlrd2="http://schemas.microsoft.com/office/spreadsheetml/2017/richdata2" ref="D3:E41">
    <sortCondition ref="E3:E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3182-EC2F-C64C-9A80-E55095F110D9}">
  <dimension ref="B1:L164"/>
  <sheetViews>
    <sheetView workbookViewId="0">
      <selection activeCell="D2" sqref="D2"/>
    </sheetView>
  </sheetViews>
  <sheetFormatPr baseColWidth="10" defaultRowHeight="16" x14ac:dyDescent="0.2"/>
  <cols>
    <col min="2" max="2" width="12.1640625" bestFit="1" customWidth="1"/>
  </cols>
  <sheetData>
    <row r="1" spans="2:12" x14ac:dyDescent="0.2">
      <c r="B1" t="s">
        <v>358</v>
      </c>
      <c r="D1" t="s">
        <v>362</v>
      </c>
      <c r="J1" t="s">
        <v>357</v>
      </c>
      <c r="L1" t="s">
        <v>347</v>
      </c>
    </row>
    <row r="2" spans="2:12" x14ac:dyDescent="0.2">
      <c r="F2" t="s">
        <v>231</v>
      </c>
    </row>
    <row r="3" spans="2:12" x14ac:dyDescent="0.2">
      <c r="B3" t="s">
        <v>217</v>
      </c>
      <c r="D3" t="s">
        <v>217</v>
      </c>
      <c r="F3" t="s">
        <v>232</v>
      </c>
      <c r="L3" t="s">
        <v>230</v>
      </c>
    </row>
    <row r="4" spans="2:12" x14ac:dyDescent="0.2">
      <c r="B4" t="s">
        <v>218</v>
      </c>
      <c r="D4" t="s">
        <v>359</v>
      </c>
      <c r="F4" t="s">
        <v>233</v>
      </c>
      <c r="J4" t="s">
        <v>217</v>
      </c>
      <c r="L4" t="s">
        <v>217</v>
      </c>
    </row>
    <row r="5" spans="2:12" x14ac:dyDescent="0.2">
      <c r="B5" t="s">
        <v>348</v>
      </c>
      <c r="D5" t="s">
        <v>360</v>
      </c>
      <c r="J5" t="s">
        <v>218</v>
      </c>
      <c r="L5" t="s">
        <v>305</v>
      </c>
    </row>
    <row r="6" spans="2:12" x14ac:dyDescent="0.2">
      <c r="B6" t="s">
        <v>349</v>
      </c>
      <c r="D6" t="s">
        <v>307</v>
      </c>
      <c r="J6" t="s">
        <v>348</v>
      </c>
      <c r="L6" t="s">
        <v>306</v>
      </c>
    </row>
    <row r="7" spans="2:12" x14ac:dyDescent="0.2">
      <c r="B7" t="s">
        <v>350</v>
      </c>
      <c r="D7" t="s">
        <v>361</v>
      </c>
      <c r="J7" t="s">
        <v>349</v>
      </c>
      <c r="L7" t="s">
        <v>307</v>
      </c>
    </row>
    <row r="8" spans="2:12" x14ac:dyDescent="0.2">
      <c r="B8" t="s">
        <v>230</v>
      </c>
      <c r="J8" t="s">
        <v>350</v>
      </c>
      <c r="L8" t="s">
        <v>308</v>
      </c>
    </row>
    <row r="9" spans="2:12" x14ac:dyDescent="0.2">
      <c r="B9" t="s">
        <v>217</v>
      </c>
      <c r="J9" t="s">
        <v>230</v>
      </c>
      <c r="L9" t="s">
        <v>230</v>
      </c>
    </row>
    <row r="10" spans="2:12" x14ac:dyDescent="0.2">
      <c r="B10" t="s">
        <v>218</v>
      </c>
      <c r="J10" t="s">
        <v>217</v>
      </c>
      <c r="L10" t="s">
        <v>217</v>
      </c>
    </row>
    <row r="11" spans="2:12" x14ac:dyDescent="0.2">
      <c r="B11" t="s">
        <v>351</v>
      </c>
      <c r="J11" t="s">
        <v>218</v>
      </c>
      <c r="L11" t="s">
        <v>305</v>
      </c>
    </row>
    <row r="12" spans="2:12" x14ac:dyDescent="0.2">
      <c r="B12" t="s">
        <v>307</v>
      </c>
      <c r="J12" t="s">
        <v>351</v>
      </c>
      <c r="L12" t="s">
        <v>309</v>
      </c>
    </row>
    <row r="13" spans="2:12" x14ac:dyDescent="0.2">
      <c r="B13" t="s">
        <v>350</v>
      </c>
      <c r="J13" t="s">
        <v>307</v>
      </c>
      <c r="L13" t="s">
        <v>307</v>
      </c>
    </row>
    <row r="14" spans="2:12" x14ac:dyDescent="0.2">
      <c r="B14" t="s">
        <v>230</v>
      </c>
      <c r="J14" t="s">
        <v>350</v>
      </c>
      <c r="L14" t="s">
        <v>308</v>
      </c>
    </row>
    <row r="15" spans="2:12" x14ac:dyDescent="0.2">
      <c r="B15" t="s">
        <v>217</v>
      </c>
      <c r="J15" t="s">
        <v>230</v>
      </c>
      <c r="L15" t="s">
        <v>230</v>
      </c>
    </row>
    <row r="16" spans="2:12" x14ac:dyDescent="0.2">
      <c r="B16" t="s">
        <v>218</v>
      </c>
      <c r="J16" t="s">
        <v>217</v>
      </c>
      <c r="L16" t="s">
        <v>217</v>
      </c>
    </row>
    <row r="17" spans="2:12" x14ac:dyDescent="0.2">
      <c r="B17" t="s">
        <v>352</v>
      </c>
      <c r="J17" t="s">
        <v>218</v>
      </c>
      <c r="L17" t="s">
        <v>305</v>
      </c>
    </row>
    <row r="18" spans="2:12" x14ac:dyDescent="0.2">
      <c r="B18" t="s">
        <v>307</v>
      </c>
      <c r="J18" t="s">
        <v>352</v>
      </c>
      <c r="L18" t="s">
        <v>310</v>
      </c>
    </row>
    <row r="19" spans="2:12" x14ac:dyDescent="0.2">
      <c r="B19" t="s">
        <v>331</v>
      </c>
      <c r="J19" t="s">
        <v>307</v>
      </c>
      <c r="L19" t="s">
        <v>307</v>
      </c>
    </row>
    <row r="20" spans="2:12" x14ac:dyDescent="0.2">
      <c r="B20" t="s">
        <v>230</v>
      </c>
      <c r="J20" t="s">
        <v>331</v>
      </c>
      <c r="L20" t="s">
        <v>308</v>
      </c>
    </row>
    <row r="21" spans="2:12" x14ac:dyDescent="0.2">
      <c r="B21" t="s">
        <v>217</v>
      </c>
      <c r="J21" t="s">
        <v>230</v>
      </c>
      <c r="L21" t="s">
        <v>230</v>
      </c>
    </row>
    <row r="22" spans="2:12" x14ac:dyDescent="0.2">
      <c r="B22" t="s">
        <v>218</v>
      </c>
      <c r="J22" t="s">
        <v>217</v>
      </c>
      <c r="L22" t="s">
        <v>217</v>
      </c>
    </row>
    <row r="23" spans="2:12" x14ac:dyDescent="0.2">
      <c r="B23" t="s">
        <v>353</v>
      </c>
      <c r="J23" t="s">
        <v>218</v>
      </c>
      <c r="L23" t="s">
        <v>305</v>
      </c>
    </row>
    <row r="24" spans="2:12" x14ac:dyDescent="0.2">
      <c r="B24" t="s">
        <v>307</v>
      </c>
      <c r="J24" t="s">
        <v>353</v>
      </c>
      <c r="L24" t="s">
        <v>311</v>
      </c>
    </row>
    <row r="25" spans="2:12" x14ac:dyDescent="0.2">
      <c r="B25" t="s">
        <v>331</v>
      </c>
      <c r="J25" t="s">
        <v>307</v>
      </c>
      <c r="L25" t="s">
        <v>307</v>
      </c>
    </row>
    <row r="26" spans="2:12" x14ac:dyDescent="0.2">
      <c r="B26" t="s">
        <v>230</v>
      </c>
      <c r="J26" t="s">
        <v>331</v>
      </c>
      <c r="L26" t="s">
        <v>308</v>
      </c>
    </row>
    <row r="27" spans="2:12" x14ac:dyDescent="0.2">
      <c r="B27" t="s">
        <v>217</v>
      </c>
      <c r="J27" t="s">
        <v>230</v>
      </c>
      <c r="L27" t="s">
        <v>230</v>
      </c>
    </row>
    <row r="28" spans="2:12" x14ac:dyDescent="0.2">
      <c r="B28" t="s">
        <v>218</v>
      </c>
      <c r="J28" t="s">
        <v>217</v>
      </c>
      <c r="L28" t="s">
        <v>217</v>
      </c>
    </row>
    <row r="29" spans="2:12" x14ac:dyDescent="0.2">
      <c r="B29" t="s">
        <v>354</v>
      </c>
      <c r="J29" t="s">
        <v>218</v>
      </c>
      <c r="L29" t="s">
        <v>305</v>
      </c>
    </row>
    <row r="30" spans="2:12" x14ac:dyDescent="0.2">
      <c r="B30" t="s">
        <v>307</v>
      </c>
      <c r="J30" t="s">
        <v>354</v>
      </c>
      <c r="L30" t="s">
        <v>312</v>
      </c>
    </row>
    <row r="31" spans="2:12" x14ac:dyDescent="0.2">
      <c r="B31" t="s">
        <v>338</v>
      </c>
      <c r="J31" t="s">
        <v>307</v>
      </c>
      <c r="L31" t="s">
        <v>307</v>
      </c>
    </row>
    <row r="32" spans="2:12" x14ac:dyDescent="0.2">
      <c r="B32" t="s">
        <v>230</v>
      </c>
      <c r="J32" t="s">
        <v>338</v>
      </c>
      <c r="L32" t="s">
        <v>308</v>
      </c>
    </row>
    <row r="33" spans="2:12" x14ac:dyDescent="0.2">
      <c r="B33" t="s">
        <v>217</v>
      </c>
      <c r="J33" t="s">
        <v>230</v>
      </c>
      <c r="L33" t="s">
        <v>230</v>
      </c>
    </row>
    <row r="34" spans="2:12" x14ac:dyDescent="0.2">
      <c r="B34" t="s">
        <v>218</v>
      </c>
      <c r="J34" t="s">
        <v>217</v>
      </c>
      <c r="L34" t="s">
        <v>217</v>
      </c>
    </row>
    <row r="35" spans="2:12" x14ac:dyDescent="0.2">
      <c r="B35" t="s">
        <v>355</v>
      </c>
      <c r="J35" t="s">
        <v>218</v>
      </c>
      <c r="L35" t="s">
        <v>305</v>
      </c>
    </row>
    <row r="36" spans="2:12" x14ac:dyDescent="0.2">
      <c r="B36" t="s">
        <v>307</v>
      </c>
      <c r="J36" t="s">
        <v>355</v>
      </c>
      <c r="L36" t="s">
        <v>313</v>
      </c>
    </row>
    <row r="37" spans="2:12" x14ac:dyDescent="0.2">
      <c r="B37" t="s">
        <v>338</v>
      </c>
      <c r="J37" t="s">
        <v>307</v>
      </c>
      <c r="L37" t="s">
        <v>307</v>
      </c>
    </row>
    <row r="38" spans="2:12" x14ac:dyDescent="0.2">
      <c r="B38" t="s">
        <v>230</v>
      </c>
      <c r="J38" t="s">
        <v>338</v>
      </c>
      <c r="L38" t="s">
        <v>308</v>
      </c>
    </row>
    <row r="39" spans="2:12" x14ac:dyDescent="0.2">
      <c r="B39" t="s">
        <v>217</v>
      </c>
      <c r="J39" t="s">
        <v>230</v>
      </c>
      <c r="L39" t="s">
        <v>230</v>
      </c>
    </row>
    <row r="40" spans="2:12" x14ac:dyDescent="0.2">
      <c r="B40" t="s">
        <v>218</v>
      </c>
      <c r="J40" t="s">
        <v>217</v>
      </c>
      <c r="L40" t="s">
        <v>217</v>
      </c>
    </row>
    <row r="41" spans="2:12" x14ac:dyDescent="0.2">
      <c r="B41" t="s">
        <v>356</v>
      </c>
      <c r="J41" t="s">
        <v>218</v>
      </c>
      <c r="L41" t="s">
        <v>305</v>
      </c>
    </row>
    <row r="42" spans="2:12" x14ac:dyDescent="0.2">
      <c r="B42" t="s">
        <v>307</v>
      </c>
      <c r="J42" t="s">
        <v>356</v>
      </c>
      <c r="L42" t="s">
        <v>314</v>
      </c>
    </row>
    <row r="43" spans="2:12" x14ac:dyDescent="0.2">
      <c r="B43" t="s">
        <v>344</v>
      </c>
      <c r="J43" t="s">
        <v>307</v>
      </c>
      <c r="L43" t="s">
        <v>307</v>
      </c>
    </row>
    <row r="44" spans="2:12" x14ac:dyDescent="0.2">
      <c r="J44" t="s">
        <v>344</v>
      </c>
      <c r="L44" t="s">
        <v>308</v>
      </c>
    </row>
    <row r="45" spans="2:12" x14ac:dyDescent="0.2">
      <c r="L45" t="s">
        <v>230</v>
      </c>
    </row>
    <row r="46" spans="2:12" x14ac:dyDescent="0.2">
      <c r="L46" t="s">
        <v>217</v>
      </c>
    </row>
    <row r="47" spans="2:12" x14ac:dyDescent="0.2">
      <c r="L47" t="s">
        <v>305</v>
      </c>
    </row>
    <row r="48" spans="2:12" x14ac:dyDescent="0.2">
      <c r="L48" t="s">
        <v>315</v>
      </c>
    </row>
    <row r="49" spans="12:12" x14ac:dyDescent="0.2">
      <c r="L49" t="s">
        <v>307</v>
      </c>
    </row>
    <row r="50" spans="12:12" x14ac:dyDescent="0.2">
      <c r="L50" t="s">
        <v>308</v>
      </c>
    </row>
    <row r="51" spans="12:12" x14ac:dyDescent="0.2">
      <c r="L51" t="s">
        <v>230</v>
      </c>
    </row>
    <row r="52" spans="12:12" x14ac:dyDescent="0.2">
      <c r="L52" t="s">
        <v>217</v>
      </c>
    </row>
    <row r="53" spans="12:12" x14ac:dyDescent="0.2">
      <c r="L53" t="s">
        <v>305</v>
      </c>
    </row>
    <row r="54" spans="12:12" x14ac:dyDescent="0.2">
      <c r="L54" t="s">
        <v>316</v>
      </c>
    </row>
    <row r="55" spans="12:12" x14ac:dyDescent="0.2">
      <c r="L55" t="s">
        <v>307</v>
      </c>
    </row>
    <row r="56" spans="12:12" x14ac:dyDescent="0.2">
      <c r="L56" t="s">
        <v>308</v>
      </c>
    </row>
    <row r="57" spans="12:12" x14ac:dyDescent="0.2">
      <c r="L57" t="s">
        <v>230</v>
      </c>
    </row>
    <row r="58" spans="12:12" x14ac:dyDescent="0.2">
      <c r="L58" t="s">
        <v>217</v>
      </c>
    </row>
    <row r="59" spans="12:12" x14ac:dyDescent="0.2">
      <c r="L59" t="s">
        <v>305</v>
      </c>
    </row>
    <row r="60" spans="12:12" x14ac:dyDescent="0.2">
      <c r="L60" t="s">
        <v>317</v>
      </c>
    </row>
    <row r="61" spans="12:12" x14ac:dyDescent="0.2">
      <c r="L61" t="s">
        <v>307</v>
      </c>
    </row>
    <row r="62" spans="12:12" x14ac:dyDescent="0.2">
      <c r="L62" t="s">
        <v>308</v>
      </c>
    </row>
    <row r="63" spans="12:12" x14ac:dyDescent="0.2">
      <c r="L63" t="s">
        <v>230</v>
      </c>
    </row>
    <row r="64" spans="12:12" x14ac:dyDescent="0.2">
      <c r="L64" t="s">
        <v>217</v>
      </c>
    </row>
    <row r="65" spans="12:12" x14ac:dyDescent="0.2">
      <c r="L65" t="s">
        <v>305</v>
      </c>
    </row>
    <row r="66" spans="12:12" x14ac:dyDescent="0.2">
      <c r="L66" t="s">
        <v>318</v>
      </c>
    </row>
    <row r="67" spans="12:12" x14ac:dyDescent="0.2">
      <c r="L67" t="s">
        <v>307</v>
      </c>
    </row>
    <row r="68" spans="12:12" x14ac:dyDescent="0.2">
      <c r="L68" t="s">
        <v>308</v>
      </c>
    </row>
    <row r="69" spans="12:12" x14ac:dyDescent="0.2">
      <c r="L69" t="s">
        <v>230</v>
      </c>
    </row>
    <row r="70" spans="12:12" x14ac:dyDescent="0.2">
      <c r="L70" t="s">
        <v>217</v>
      </c>
    </row>
    <row r="71" spans="12:12" x14ac:dyDescent="0.2">
      <c r="L71" t="s">
        <v>305</v>
      </c>
    </row>
    <row r="72" spans="12:12" x14ac:dyDescent="0.2">
      <c r="L72" t="s">
        <v>319</v>
      </c>
    </row>
    <row r="73" spans="12:12" x14ac:dyDescent="0.2">
      <c r="L73" t="s">
        <v>307</v>
      </c>
    </row>
    <row r="74" spans="12:12" x14ac:dyDescent="0.2">
      <c r="L74" t="s">
        <v>308</v>
      </c>
    </row>
    <row r="75" spans="12:12" x14ac:dyDescent="0.2">
      <c r="L75" t="s">
        <v>230</v>
      </c>
    </row>
    <row r="76" spans="12:12" x14ac:dyDescent="0.2">
      <c r="L76" t="s">
        <v>217</v>
      </c>
    </row>
    <row r="77" spans="12:12" x14ac:dyDescent="0.2">
      <c r="L77" t="s">
        <v>305</v>
      </c>
    </row>
    <row r="78" spans="12:12" x14ac:dyDescent="0.2">
      <c r="L78" t="s">
        <v>320</v>
      </c>
    </row>
    <row r="79" spans="12:12" x14ac:dyDescent="0.2">
      <c r="L79" t="s">
        <v>307</v>
      </c>
    </row>
    <row r="80" spans="12:12" x14ac:dyDescent="0.2">
      <c r="L80" t="s">
        <v>308</v>
      </c>
    </row>
    <row r="81" spans="12:12" x14ac:dyDescent="0.2">
      <c r="L81" t="s">
        <v>230</v>
      </c>
    </row>
    <row r="82" spans="12:12" x14ac:dyDescent="0.2">
      <c r="L82" t="s">
        <v>217</v>
      </c>
    </row>
    <row r="83" spans="12:12" x14ac:dyDescent="0.2">
      <c r="L83" t="s">
        <v>305</v>
      </c>
    </row>
    <row r="84" spans="12:12" x14ac:dyDescent="0.2">
      <c r="L84" t="s">
        <v>321</v>
      </c>
    </row>
    <row r="85" spans="12:12" x14ac:dyDescent="0.2">
      <c r="L85" t="s">
        <v>307</v>
      </c>
    </row>
    <row r="86" spans="12:12" x14ac:dyDescent="0.2">
      <c r="L86" t="s">
        <v>308</v>
      </c>
    </row>
    <row r="87" spans="12:12" x14ac:dyDescent="0.2">
      <c r="L87" t="s">
        <v>230</v>
      </c>
    </row>
    <row r="88" spans="12:12" x14ac:dyDescent="0.2">
      <c r="L88" t="s">
        <v>217</v>
      </c>
    </row>
    <row r="89" spans="12:12" x14ac:dyDescent="0.2">
      <c r="L89" t="s">
        <v>305</v>
      </c>
    </row>
    <row r="90" spans="12:12" x14ac:dyDescent="0.2">
      <c r="L90" t="s">
        <v>322</v>
      </c>
    </row>
    <row r="91" spans="12:12" x14ac:dyDescent="0.2">
      <c r="L91" t="s">
        <v>323</v>
      </c>
    </row>
    <row r="92" spans="12:12" x14ac:dyDescent="0.2">
      <c r="L92" t="s">
        <v>308</v>
      </c>
    </row>
    <row r="93" spans="12:12" x14ac:dyDescent="0.2">
      <c r="L93" t="s">
        <v>230</v>
      </c>
    </row>
    <row r="94" spans="12:12" x14ac:dyDescent="0.2">
      <c r="L94" t="s">
        <v>217</v>
      </c>
    </row>
    <row r="95" spans="12:12" x14ac:dyDescent="0.2">
      <c r="L95" t="s">
        <v>305</v>
      </c>
    </row>
    <row r="96" spans="12:12" x14ac:dyDescent="0.2">
      <c r="L96" t="s">
        <v>324</v>
      </c>
    </row>
    <row r="97" spans="12:12" x14ac:dyDescent="0.2">
      <c r="L97" t="s">
        <v>325</v>
      </c>
    </row>
    <row r="98" spans="12:12" x14ac:dyDescent="0.2">
      <c r="L98" t="s">
        <v>326</v>
      </c>
    </row>
    <row r="99" spans="12:12" x14ac:dyDescent="0.2">
      <c r="L99" t="s">
        <v>230</v>
      </c>
    </row>
    <row r="100" spans="12:12" x14ac:dyDescent="0.2">
      <c r="L100" t="s">
        <v>217</v>
      </c>
    </row>
    <row r="101" spans="12:12" x14ac:dyDescent="0.2">
      <c r="L101" t="s">
        <v>305</v>
      </c>
    </row>
    <row r="102" spans="12:12" x14ac:dyDescent="0.2">
      <c r="L102" t="s">
        <v>327</v>
      </c>
    </row>
    <row r="103" spans="12:12" x14ac:dyDescent="0.2">
      <c r="L103" t="s">
        <v>307</v>
      </c>
    </row>
    <row r="104" spans="12:12" x14ac:dyDescent="0.2">
      <c r="L104" t="s">
        <v>326</v>
      </c>
    </row>
    <row r="105" spans="12:12" x14ac:dyDescent="0.2">
      <c r="L105" t="s">
        <v>230</v>
      </c>
    </row>
    <row r="106" spans="12:12" x14ac:dyDescent="0.2">
      <c r="L106" t="s">
        <v>217</v>
      </c>
    </row>
    <row r="107" spans="12:12" x14ac:dyDescent="0.2">
      <c r="L107" t="s">
        <v>305</v>
      </c>
    </row>
    <row r="108" spans="12:12" x14ac:dyDescent="0.2">
      <c r="L108" t="s">
        <v>328</v>
      </c>
    </row>
    <row r="109" spans="12:12" x14ac:dyDescent="0.2">
      <c r="L109" t="s">
        <v>307</v>
      </c>
    </row>
    <row r="110" spans="12:12" x14ac:dyDescent="0.2">
      <c r="L110" t="s">
        <v>326</v>
      </c>
    </row>
    <row r="111" spans="12:12" x14ac:dyDescent="0.2">
      <c r="L111" t="s">
        <v>230</v>
      </c>
    </row>
    <row r="112" spans="12:12" x14ac:dyDescent="0.2">
      <c r="L112" t="s">
        <v>217</v>
      </c>
    </row>
    <row r="113" spans="12:12" x14ac:dyDescent="0.2">
      <c r="L113" t="s">
        <v>305</v>
      </c>
    </row>
    <row r="114" spans="12:12" x14ac:dyDescent="0.2">
      <c r="L114" t="s">
        <v>329</v>
      </c>
    </row>
    <row r="115" spans="12:12" x14ac:dyDescent="0.2">
      <c r="L115" t="s">
        <v>330</v>
      </c>
    </row>
    <row r="116" spans="12:12" x14ac:dyDescent="0.2">
      <c r="L116" t="s">
        <v>331</v>
      </c>
    </row>
    <row r="117" spans="12:12" x14ac:dyDescent="0.2">
      <c r="L117" t="s">
        <v>230</v>
      </c>
    </row>
    <row r="118" spans="12:12" x14ac:dyDescent="0.2">
      <c r="L118" t="s">
        <v>217</v>
      </c>
    </row>
    <row r="119" spans="12:12" x14ac:dyDescent="0.2">
      <c r="L119" t="s">
        <v>305</v>
      </c>
    </row>
    <row r="120" spans="12:12" x14ac:dyDescent="0.2">
      <c r="L120" t="s">
        <v>332</v>
      </c>
    </row>
    <row r="121" spans="12:12" x14ac:dyDescent="0.2">
      <c r="L121" t="s">
        <v>333</v>
      </c>
    </row>
    <row r="122" spans="12:12" x14ac:dyDescent="0.2">
      <c r="L122" t="s">
        <v>331</v>
      </c>
    </row>
    <row r="123" spans="12:12" x14ac:dyDescent="0.2">
      <c r="L123" t="s">
        <v>230</v>
      </c>
    </row>
    <row r="124" spans="12:12" x14ac:dyDescent="0.2">
      <c r="L124" t="s">
        <v>217</v>
      </c>
    </row>
    <row r="125" spans="12:12" x14ac:dyDescent="0.2">
      <c r="L125" t="s">
        <v>305</v>
      </c>
    </row>
    <row r="126" spans="12:12" x14ac:dyDescent="0.2">
      <c r="L126" t="s">
        <v>334</v>
      </c>
    </row>
    <row r="127" spans="12:12" x14ac:dyDescent="0.2">
      <c r="L127" t="s">
        <v>335</v>
      </c>
    </row>
    <row r="128" spans="12:12" x14ac:dyDescent="0.2">
      <c r="L128" t="s">
        <v>331</v>
      </c>
    </row>
    <row r="129" spans="12:12" x14ac:dyDescent="0.2">
      <c r="L129" t="s">
        <v>230</v>
      </c>
    </row>
    <row r="130" spans="12:12" x14ac:dyDescent="0.2">
      <c r="L130" t="s">
        <v>217</v>
      </c>
    </row>
    <row r="131" spans="12:12" x14ac:dyDescent="0.2">
      <c r="L131" t="s">
        <v>305</v>
      </c>
    </row>
    <row r="132" spans="12:12" x14ac:dyDescent="0.2">
      <c r="L132" t="s">
        <v>336</v>
      </c>
    </row>
    <row r="133" spans="12:12" x14ac:dyDescent="0.2">
      <c r="L133" t="s">
        <v>337</v>
      </c>
    </row>
    <row r="134" spans="12:12" x14ac:dyDescent="0.2">
      <c r="L134" t="s">
        <v>338</v>
      </c>
    </row>
    <row r="135" spans="12:12" x14ac:dyDescent="0.2">
      <c r="L135" t="s">
        <v>230</v>
      </c>
    </row>
    <row r="136" spans="12:12" x14ac:dyDescent="0.2">
      <c r="L136" t="s">
        <v>217</v>
      </c>
    </row>
    <row r="137" spans="12:12" x14ac:dyDescent="0.2">
      <c r="L137" t="s">
        <v>305</v>
      </c>
    </row>
    <row r="138" spans="12:12" x14ac:dyDescent="0.2">
      <c r="L138" t="s">
        <v>339</v>
      </c>
    </row>
    <row r="139" spans="12:12" x14ac:dyDescent="0.2">
      <c r="L139" t="s">
        <v>307</v>
      </c>
    </row>
    <row r="140" spans="12:12" x14ac:dyDescent="0.2">
      <c r="L140" t="s">
        <v>338</v>
      </c>
    </row>
    <row r="141" spans="12:12" x14ac:dyDescent="0.2">
      <c r="L141" t="s">
        <v>230</v>
      </c>
    </row>
    <row r="142" spans="12:12" x14ac:dyDescent="0.2">
      <c r="L142" t="s">
        <v>217</v>
      </c>
    </row>
    <row r="143" spans="12:12" x14ac:dyDescent="0.2">
      <c r="L143" t="s">
        <v>305</v>
      </c>
    </row>
    <row r="144" spans="12:12" x14ac:dyDescent="0.2">
      <c r="L144" t="s">
        <v>340</v>
      </c>
    </row>
    <row r="145" spans="12:12" x14ac:dyDescent="0.2">
      <c r="L145" t="s">
        <v>307</v>
      </c>
    </row>
    <row r="146" spans="12:12" x14ac:dyDescent="0.2">
      <c r="L146" t="s">
        <v>331</v>
      </c>
    </row>
    <row r="147" spans="12:12" x14ac:dyDescent="0.2">
      <c r="L147" t="s">
        <v>230</v>
      </c>
    </row>
    <row r="148" spans="12:12" x14ac:dyDescent="0.2">
      <c r="L148" t="s">
        <v>217</v>
      </c>
    </row>
    <row r="149" spans="12:12" x14ac:dyDescent="0.2">
      <c r="L149" t="s">
        <v>305</v>
      </c>
    </row>
    <row r="150" spans="12:12" x14ac:dyDescent="0.2">
      <c r="L150" t="s">
        <v>341</v>
      </c>
    </row>
    <row r="151" spans="12:12" x14ac:dyDescent="0.2">
      <c r="L151" t="s">
        <v>307</v>
      </c>
    </row>
    <row r="152" spans="12:12" x14ac:dyDescent="0.2">
      <c r="L152" t="s">
        <v>338</v>
      </c>
    </row>
    <row r="153" spans="12:12" x14ac:dyDescent="0.2">
      <c r="L153" t="s">
        <v>230</v>
      </c>
    </row>
    <row r="154" spans="12:12" x14ac:dyDescent="0.2">
      <c r="L154" t="s">
        <v>217</v>
      </c>
    </row>
    <row r="155" spans="12:12" x14ac:dyDescent="0.2">
      <c r="L155" t="s">
        <v>305</v>
      </c>
    </row>
    <row r="156" spans="12:12" x14ac:dyDescent="0.2">
      <c r="L156" t="s">
        <v>342</v>
      </c>
    </row>
    <row r="157" spans="12:12" x14ac:dyDescent="0.2">
      <c r="L157" t="s">
        <v>343</v>
      </c>
    </row>
    <row r="158" spans="12:12" x14ac:dyDescent="0.2">
      <c r="L158" t="s">
        <v>344</v>
      </c>
    </row>
    <row r="159" spans="12:12" x14ac:dyDescent="0.2">
      <c r="L159" t="s">
        <v>230</v>
      </c>
    </row>
    <row r="160" spans="12:12" x14ac:dyDescent="0.2">
      <c r="L160" t="s">
        <v>217</v>
      </c>
    </row>
    <row r="161" spans="12:12" x14ac:dyDescent="0.2">
      <c r="L161" t="s">
        <v>305</v>
      </c>
    </row>
    <row r="162" spans="12:12" x14ac:dyDescent="0.2">
      <c r="L162" t="s">
        <v>345</v>
      </c>
    </row>
    <row r="163" spans="12:12" x14ac:dyDescent="0.2">
      <c r="L163" t="s">
        <v>346</v>
      </c>
    </row>
    <row r="164" spans="12:12" x14ac:dyDescent="0.2">
      <c r="L164" t="s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9BA3-AC40-9B47-B5A4-DD9F0E63C63C}">
  <dimension ref="B1:BD78"/>
  <sheetViews>
    <sheetView topLeftCell="Q1" workbookViewId="0">
      <selection activeCell="AF9" sqref="AF9"/>
    </sheetView>
  </sheetViews>
  <sheetFormatPr baseColWidth="10" defaultRowHeight="16" x14ac:dyDescent="0.2"/>
  <cols>
    <col min="4" max="4" width="4.6640625" bestFit="1" customWidth="1"/>
    <col min="10" max="10" width="6.6640625" bestFit="1" customWidth="1"/>
    <col min="14" max="14" width="6.5" bestFit="1" customWidth="1"/>
    <col min="30" max="30" width="35.33203125" customWidth="1"/>
    <col min="31" max="31" width="15.5" bestFit="1" customWidth="1"/>
    <col min="32" max="32" width="6.5" bestFit="1" customWidth="1"/>
    <col min="33" max="33" width="6.5" customWidth="1"/>
    <col min="40" max="52" width="2.6640625" customWidth="1"/>
    <col min="53" max="53" width="16.5" bestFit="1" customWidth="1"/>
    <col min="54" max="54" width="19.6640625" bestFit="1" customWidth="1"/>
    <col min="55" max="55" width="23.33203125" bestFit="1" customWidth="1"/>
  </cols>
  <sheetData>
    <row r="1" spans="2:56" x14ac:dyDescent="0.2">
      <c r="U1" t="s">
        <v>300</v>
      </c>
      <c r="V1" t="s">
        <v>301</v>
      </c>
      <c r="AB1" t="s">
        <v>91</v>
      </c>
      <c r="AC1" t="s">
        <v>366</v>
      </c>
      <c r="AD1" t="s">
        <v>367</v>
      </c>
      <c r="AE1" t="s">
        <v>368</v>
      </c>
      <c r="AF1" t="s">
        <v>369</v>
      </c>
      <c r="AG1" t="s">
        <v>370</v>
      </c>
      <c r="AH1" t="s">
        <v>371</v>
      </c>
      <c r="AI1" t="s">
        <v>372</v>
      </c>
      <c r="AM1" t="s">
        <v>366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375</v>
      </c>
      <c r="AX1" t="s">
        <v>364</v>
      </c>
      <c r="AY1" t="s">
        <v>98</v>
      </c>
      <c r="AZ1" t="s">
        <v>387</v>
      </c>
      <c r="BA1" t="s">
        <v>388</v>
      </c>
      <c r="BB1" t="s">
        <v>389</v>
      </c>
      <c r="BC1" t="s">
        <v>390</v>
      </c>
      <c r="BD1" t="s">
        <v>391</v>
      </c>
    </row>
    <row r="2" spans="2:56" x14ac:dyDescent="0.2">
      <c r="B2" t="s">
        <v>298</v>
      </c>
      <c r="C2" t="s">
        <v>91</v>
      </c>
      <c r="G2" t="s">
        <v>91</v>
      </c>
      <c r="H2" t="s">
        <v>302</v>
      </c>
      <c r="I2" t="s">
        <v>92</v>
      </c>
      <c r="J2" t="s">
        <v>299</v>
      </c>
      <c r="L2" t="s">
        <v>96</v>
      </c>
      <c r="M2" t="s">
        <v>97</v>
      </c>
      <c r="N2" t="s">
        <v>98</v>
      </c>
      <c r="O2" t="s">
        <v>103</v>
      </c>
      <c r="P2" t="s">
        <v>108</v>
      </c>
      <c r="Q2" t="s">
        <v>111</v>
      </c>
      <c r="R2" t="s">
        <v>365</v>
      </c>
      <c r="T2">
        <v>45</v>
      </c>
      <c r="U2">
        <f>T2-V2</f>
        <v>22</v>
      </c>
      <c r="V2">
        <f>COUNTIF(L3:L77, "Diabetic")</f>
        <v>23</v>
      </c>
      <c r="W2" t="s">
        <v>174</v>
      </c>
      <c r="AB2" t="s">
        <v>39</v>
      </c>
      <c r="AC2">
        <v>5</v>
      </c>
      <c r="AD2" t="s">
        <v>421</v>
      </c>
      <c r="AE2" t="s">
        <v>373</v>
      </c>
      <c r="AF2" t="s">
        <v>115</v>
      </c>
      <c r="AL2">
        <v>29</v>
      </c>
      <c r="AM2">
        <v>5</v>
      </c>
      <c r="AN2">
        <v>374</v>
      </c>
      <c r="AO2">
        <v>382</v>
      </c>
      <c r="AP2" t="s">
        <v>400</v>
      </c>
      <c r="AQ2" t="s">
        <v>397</v>
      </c>
      <c r="AR2">
        <v>4.4125256170847697E+37</v>
      </c>
      <c r="AS2" t="s">
        <v>415</v>
      </c>
      <c r="AT2">
        <v>4.41241992671597E+37</v>
      </c>
      <c r="AU2" t="s">
        <v>394</v>
      </c>
      <c r="AY2" t="s">
        <v>399</v>
      </c>
      <c r="AZ2">
        <v>11</v>
      </c>
      <c r="BA2" t="s">
        <v>399</v>
      </c>
    </row>
    <row r="3" spans="2:56" x14ac:dyDescent="0.2">
      <c r="B3">
        <v>1</v>
      </c>
      <c r="C3" t="s">
        <v>244</v>
      </c>
      <c r="D3" t="s">
        <v>300</v>
      </c>
      <c r="G3" t="s">
        <v>93</v>
      </c>
      <c r="H3" t="s">
        <v>301</v>
      </c>
      <c r="I3" s="1">
        <v>6720</v>
      </c>
      <c r="K3" t="s">
        <v>94</v>
      </c>
      <c r="T3">
        <v>12</v>
      </c>
      <c r="U3">
        <f t="shared" ref="U3:U12" si="0">T3-V3</f>
        <v>5</v>
      </c>
      <c r="V3">
        <f>COUNTIF(N3:N77, "Type 1")</f>
        <v>7</v>
      </c>
      <c r="W3" t="s">
        <v>181</v>
      </c>
      <c r="AB3" t="s">
        <v>93</v>
      </c>
      <c r="AC3">
        <v>10</v>
      </c>
      <c r="AD3" t="s">
        <v>94</v>
      </c>
      <c r="AL3">
        <v>30</v>
      </c>
      <c r="AM3">
        <v>5</v>
      </c>
      <c r="AN3">
        <v>4733</v>
      </c>
      <c r="AO3">
        <v>4750</v>
      </c>
      <c r="AP3" t="s">
        <v>402</v>
      </c>
      <c r="AQ3" t="s">
        <v>397</v>
      </c>
      <c r="AR3">
        <v>4.4125299746337004E+37</v>
      </c>
      <c r="AS3" t="s">
        <v>415</v>
      </c>
      <c r="AT3">
        <v>4.4124341877852198E+37</v>
      </c>
      <c r="AU3" t="s">
        <v>394</v>
      </c>
      <c r="BA3" t="s">
        <v>395</v>
      </c>
    </row>
    <row r="4" spans="2:56" x14ac:dyDescent="0.2">
      <c r="B4">
        <v>2</v>
      </c>
      <c r="C4" t="s">
        <v>240</v>
      </c>
      <c r="D4" t="s">
        <v>300</v>
      </c>
      <c r="G4" t="s">
        <v>239</v>
      </c>
      <c r="H4" t="s">
        <v>301</v>
      </c>
      <c r="I4">
        <v>2681</v>
      </c>
      <c r="J4" t="s">
        <v>297</v>
      </c>
      <c r="K4" t="s">
        <v>94</v>
      </c>
      <c r="T4">
        <v>19</v>
      </c>
      <c r="U4">
        <f t="shared" si="0"/>
        <v>10</v>
      </c>
      <c r="V4">
        <f>COUNTIF(N3:N77, "Type 2")</f>
        <v>9</v>
      </c>
      <c r="W4" t="s">
        <v>182</v>
      </c>
      <c r="AB4" t="s">
        <v>1</v>
      </c>
      <c r="AC4">
        <v>1352</v>
      </c>
      <c r="AD4" t="s">
        <v>100</v>
      </c>
      <c r="AL4">
        <v>5</v>
      </c>
      <c r="AM4">
        <v>19164</v>
      </c>
      <c r="AN4">
        <v>139</v>
      </c>
      <c r="AO4">
        <v>147</v>
      </c>
      <c r="AP4" t="s">
        <v>400</v>
      </c>
      <c r="AQ4" t="s">
        <v>397</v>
      </c>
      <c r="AR4">
        <v>4.4039679455671099E+37</v>
      </c>
      <c r="AS4" t="s">
        <v>401</v>
      </c>
      <c r="AT4">
        <v>4.40393237212214E+37</v>
      </c>
      <c r="AU4" t="s">
        <v>394</v>
      </c>
      <c r="BA4" t="s">
        <v>395</v>
      </c>
    </row>
    <row r="5" spans="2:56" x14ac:dyDescent="0.2">
      <c r="B5">
        <v>3</v>
      </c>
      <c r="C5" t="s">
        <v>28</v>
      </c>
      <c r="D5" t="s">
        <v>300</v>
      </c>
      <c r="G5" t="s">
        <v>241</v>
      </c>
      <c r="H5" t="s">
        <v>301</v>
      </c>
      <c r="I5">
        <v>1059</v>
      </c>
      <c r="J5" t="s">
        <v>297</v>
      </c>
      <c r="K5" t="s">
        <v>94</v>
      </c>
      <c r="T5">
        <v>0</v>
      </c>
      <c r="U5">
        <f t="shared" si="0"/>
        <v>0</v>
      </c>
      <c r="V5">
        <f>COUNTIF(N3:N77, "Gestational")</f>
        <v>0</v>
      </c>
      <c r="W5" t="s">
        <v>183</v>
      </c>
      <c r="AB5" t="s">
        <v>6</v>
      </c>
      <c r="AC5">
        <v>19164</v>
      </c>
      <c r="AD5" t="s">
        <v>106</v>
      </c>
      <c r="AE5" t="s">
        <v>373</v>
      </c>
      <c r="AL5">
        <v>20</v>
      </c>
      <c r="AM5">
        <v>24525</v>
      </c>
      <c r="AN5">
        <v>1086</v>
      </c>
      <c r="AO5">
        <v>1090</v>
      </c>
      <c r="AP5" t="s">
        <v>407</v>
      </c>
      <c r="AQ5" t="s">
        <v>407</v>
      </c>
      <c r="AR5">
        <v>4.4102977211548601E+37</v>
      </c>
      <c r="AS5" t="s">
        <v>393</v>
      </c>
      <c r="AT5">
        <v>4.4100434779813603E+37</v>
      </c>
      <c r="AU5" t="s">
        <v>394</v>
      </c>
      <c r="AV5" t="s">
        <v>386</v>
      </c>
      <c r="AY5" t="s">
        <v>410</v>
      </c>
      <c r="AZ5">
        <v>20</v>
      </c>
      <c r="BA5" t="s">
        <v>399</v>
      </c>
      <c r="BD5" t="s">
        <v>386</v>
      </c>
    </row>
    <row r="6" spans="2:56" x14ac:dyDescent="0.2">
      <c r="B6">
        <v>4</v>
      </c>
      <c r="C6" t="s">
        <v>237</v>
      </c>
      <c r="D6" t="s">
        <v>300</v>
      </c>
      <c r="G6" t="s">
        <v>246</v>
      </c>
      <c r="H6" t="s">
        <v>301</v>
      </c>
      <c r="I6">
        <v>1021</v>
      </c>
      <c r="J6" t="s">
        <v>297</v>
      </c>
      <c r="K6" t="s">
        <v>94</v>
      </c>
      <c r="T6">
        <v>39</v>
      </c>
      <c r="U6">
        <f t="shared" si="0"/>
        <v>17</v>
      </c>
      <c r="V6">
        <f>COUNTA(M3:M77)</f>
        <v>22</v>
      </c>
      <c r="W6" t="s">
        <v>175</v>
      </c>
      <c r="AB6" t="s">
        <v>8</v>
      </c>
      <c r="AC6">
        <v>23934</v>
      </c>
      <c r="AD6" t="s">
        <v>110</v>
      </c>
      <c r="AL6">
        <v>21</v>
      </c>
      <c r="AM6">
        <v>24525</v>
      </c>
      <c r="AN6">
        <v>5380</v>
      </c>
      <c r="AO6">
        <v>5388</v>
      </c>
      <c r="AP6" t="s">
        <v>400</v>
      </c>
      <c r="AQ6" t="s">
        <v>397</v>
      </c>
      <c r="AR6">
        <v>4.41025184804877E+37</v>
      </c>
      <c r="AS6" t="s">
        <v>393</v>
      </c>
      <c r="AT6">
        <v>4.4100434779813603E+37</v>
      </c>
      <c r="AU6" t="s">
        <v>394</v>
      </c>
      <c r="BA6" t="s">
        <v>395</v>
      </c>
    </row>
    <row r="7" spans="2:56" x14ac:dyDescent="0.2">
      <c r="B7">
        <v>5</v>
      </c>
      <c r="C7" t="s">
        <v>293</v>
      </c>
      <c r="D7" t="s">
        <v>300</v>
      </c>
      <c r="G7" t="s">
        <v>248</v>
      </c>
      <c r="H7" t="s">
        <v>301</v>
      </c>
      <c r="I7">
        <v>1418</v>
      </c>
      <c r="J7" t="s">
        <v>297</v>
      </c>
      <c r="K7" t="s">
        <v>94</v>
      </c>
      <c r="T7">
        <v>4</v>
      </c>
      <c r="U7">
        <f t="shared" si="0"/>
        <v>2</v>
      </c>
      <c r="V7">
        <f>COUNTA(O3:O77)</f>
        <v>2</v>
      </c>
      <c r="W7" t="s">
        <v>176</v>
      </c>
      <c r="AB7" t="s">
        <v>9</v>
      </c>
      <c r="AC7">
        <v>24525</v>
      </c>
      <c r="AD7" t="s">
        <v>424</v>
      </c>
      <c r="AE7" t="s">
        <v>373</v>
      </c>
      <c r="AI7" s="2" t="s">
        <v>375</v>
      </c>
      <c r="AL7">
        <v>22</v>
      </c>
      <c r="AM7">
        <v>24525</v>
      </c>
      <c r="AN7">
        <v>5537</v>
      </c>
      <c r="AO7">
        <v>5545</v>
      </c>
      <c r="AP7" t="s">
        <v>400</v>
      </c>
      <c r="AQ7" t="s">
        <v>397</v>
      </c>
      <c r="AR7">
        <v>4.4102547794907802E+37</v>
      </c>
      <c r="AS7" t="s">
        <v>393</v>
      </c>
      <c r="AT7">
        <v>4.4100434779813603E+37</v>
      </c>
      <c r="AU7" t="s">
        <v>394</v>
      </c>
      <c r="BA7" t="s">
        <v>395</v>
      </c>
    </row>
    <row r="8" spans="2:56" x14ac:dyDescent="0.2">
      <c r="B8">
        <v>6</v>
      </c>
      <c r="C8" t="s">
        <v>59</v>
      </c>
      <c r="D8" t="s">
        <v>300</v>
      </c>
      <c r="G8" t="s">
        <v>1</v>
      </c>
      <c r="H8" t="s">
        <v>301</v>
      </c>
      <c r="I8">
        <v>8888</v>
      </c>
      <c r="K8" t="s">
        <v>100</v>
      </c>
      <c r="M8">
        <v>5.6</v>
      </c>
      <c r="T8">
        <v>10</v>
      </c>
      <c r="U8">
        <f t="shared" si="0"/>
        <v>3</v>
      </c>
      <c r="V8">
        <f>COUNTA(P3:P77)</f>
        <v>7</v>
      </c>
      <c r="W8" t="s">
        <v>177</v>
      </c>
      <c r="AB8" t="s">
        <v>11</v>
      </c>
      <c r="AC8">
        <v>26356</v>
      </c>
      <c r="AD8" t="s">
        <v>433</v>
      </c>
      <c r="AE8" t="s">
        <v>373</v>
      </c>
      <c r="AF8" t="s">
        <v>115</v>
      </c>
      <c r="AL8">
        <v>3</v>
      </c>
      <c r="AM8">
        <v>26356</v>
      </c>
      <c r="AN8">
        <v>563</v>
      </c>
      <c r="AO8">
        <v>568</v>
      </c>
      <c r="AP8" t="s">
        <v>398</v>
      </c>
      <c r="AQ8" t="s">
        <v>398</v>
      </c>
      <c r="AR8">
        <v>4.4031764562235895E+37</v>
      </c>
      <c r="AS8" t="s">
        <v>393</v>
      </c>
      <c r="AT8">
        <v>4.4028203256330898E+37</v>
      </c>
      <c r="AU8" t="s">
        <v>394</v>
      </c>
      <c r="BA8" t="s">
        <v>399</v>
      </c>
    </row>
    <row r="9" spans="2:56" x14ac:dyDescent="0.2">
      <c r="B9">
        <v>7</v>
      </c>
      <c r="C9" t="s">
        <v>282</v>
      </c>
      <c r="D9" t="s">
        <v>300</v>
      </c>
      <c r="G9" t="s">
        <v>251</v>
      </c>
      <c r="H9" t="s">
        <v>301</v>
      </c>
      <c r="I9">
        <v>111</v>
      </c>
      <c r="J9" t="s">
        <v>297</v>
      </c>
      <c r="K9" t="s">
        <v>94</v>
      </c>
      <c r="T9">
        <v>2</v>
      </c>
      <c r="U9">
        <f t="shared" si="0"/>
        <v>0</v>
      </c>
      <c r="V9">
        <f>COUNTA(Q3:Q77)</f>
        <v>2</v>
      </c>
      <c r="W9" t="s">
        <v>111</v>
      </c>
      <c r="AB9" t="s">
        <v>12</v>
      </c>
      <c r="AC9">
        <v>29424</v>
      </c>
      <c r="AD9" t="s">
        <v>114</v>
      </c>
      <c r="AL9">
        <v>4</v>
      </c>
      <c r="AM9">
        <v>26356</v>
      </c>
      <c r="AN9">
        <v>5400</v>
      </c>
      <c r="AO9">
        <v>5405</v>
      </c>
      <c r="AP9" t="s">
        <v>398</v>
      </c>
      <c r="AQ9" t="s">
        <v>398</v>
      </c>
      <c r="AR9">
        <v>4.4031867558847202E+37</v>
      </c>
      <c r="AS9" t="s">
        <v>393</v>
      </c>
      <c r="AT9">
        <v>4.4028250793228397E+37</v>
      </c>
      <c r="AU9" t="s">
        <v>394</v>
      </c>
      <c r="BA9" t="s">
        <v>399</v>
      </c>
    </row>
    <row r="10" spans="2:56" x14ac:dyDescent="0.2">
      <c r="B10">
        <v>8</v>
      </c>
      <c r="C10" t="s">
        <v>46</v>
      </c>
      <c r="D10" t="s">
        <v>300</v>
      </c>
      <c r="G10" t="s">
        <v>252</v>
      </c>
      <c r="H10" t="s">
        <v>301</v>
      </c>
      <c r="I10">
        <v>641</v>
      </c>
      <c r="J10" t="s">
        <v>297</v>
      </c>
      <c r="K10" t="s">
        <v>94</v>
      </c>
      <c r="T10">
        <v>1</v>
      </c>
      <c r="U10">
        <f t="shared" si="0"/>
        <v>1</v>
      </c>
      <c r="V10">
        <f>COUNTIF(R3:R77, "Diabetes Negated")</f>
        <v>0</v>
      </c>
      <c r="W10" t="s">
        <v>178</v>
      </c>
      <c r="AB10" t="s">
        <v>18</v>
      </c>
      <c r="AC10">
        <v>36662</v>
      </c>
      <c r="AD10" t="s">
        <v>200</v>
      </c>
      <c r="AE10" t="s">
        <v>373</v>
      </c>
      <c r="AF10" t="s">
        <v>115</v>
      </c>
      <c r="AL10">
        <v>34</v>
      </c>
      <c r="AM10">
        <v>36662</v>
      </c>
      <c r="AN10">
        <v>754</v>
      </c>
      <c r="AO10">
        <v>771</v>
      </c>
      <c r="AP10" t="s">
        <v>414</v>
      </c>
      <c r="AQ10" t="s">
        <v>397</v>
      </c>
      <c r="AR10">
        <v>4.4140108282192602E+37</v>
      </c>
      <c r="AS10" t="s">
        <v>415</v>
      </c>
      <c r="AT10">
        <v>4.4138268604259002E+37</v>
      </c>
      <c r="AU10" t="s">
        <v>394</v>
      </c>
      <c r="BA10" t="s">
        <v>395</v>
      </c>
    </row>
    <row r="11" spans="2:56" x14ac:dyDescent="0.2">
      <c r="B11">
        <v>9</v>
      </c>
      <c r="C11" t="s">
        <v>243</v>
      </c>
      <c r="D11" t="s">
        <v>300</v>
      </c>
      <c r="G11" t="s">
        <v>253</v>
      </c>
      <c r="H11" t="s">
        <v>301</v>
      </c>
      <c r="I11">
        <v>306</v>
      </c>
      <c r="J11" t="s">
        <v>297</v>
      </c>
      <c r="K11" t="s">
        <v>94</v>
      </c>
      <c r="T11">
        <v>74</v>
      </c>
      <c r="U11">
        <f t="shared" si="0"/>
        <v>38</v>
      </c>
      <c r="V11">
        <f>COUNTIF(K3:K77, "No mentions of diabetes or HbA1c")</f>
        <v>36</v>
      </c>
      <c r="W11" t="s">
        <v>179</v>
      </c>
      <c r="AB11" t="s">
        <v>24</v>
      </c>
      <c r="AC11">
        <v>39250</v>
      </c>
      <c r="AD11" s="7" t="s">
        <v>127</v>
      </c>
      <c r="AE11" t="s">
        <v>373</v>
      </c>
      <c r="AF11" s="7" t="s">
        <v>99</v>
      </c>
      <c r="AG11" s="7"/>
      <c r="AH11" s="7" t="s">
        <v>374</v>
      </c>
      <c r="AL11">
        <v>35</v>
      </c>
      <c r="AM11">
        <v>36662</v>
      </c>
      <c r="AN11">
        <v>4013</v>
      </c>
      <c r="AO11">
        <v>4021</v>
      </c>
      <c r="AP11" t="s">
        <v>416</v>
      </c>
      <c r="AQ11" t="s">
        <v>397</v>
      </c>
      <c r="AR11">
        <v>4.4140151857682004E+37</v>
      </c>
      <c r="AS11" t="s">
        <v>415</v>
      </c>
      <c r="AT11">
        <v>4.4138268604259002E+37</v>
      </c>
      <c r="AU11" t="s">
        <v>394</v>
      </c>
      <c r="BA11" t="s">
        <v>395</v>
      </c>
    </row>
    <row r="12" spans="2:56" x14ac:dyDescent="0.2">
      <c r="B12">
        <v>10</v>
      </c>
      <c r="C12" t="s">
        <v>16</v>
      </c>
      <c r="D12" t="s">
        <v>300</v>
      </c>
      <c r="G12" t="s">
        <v>255</v>
      </c>
      <c r="H12" t="s">
        <v>301</v>
      </c>
      <c r="I12">
        <v>928</v>
      </c>
      <c r="J12" t="s">
        <v>297</v>
      </c>
      <c r="K12" t="s">
        <v>94</v>
      </c>
      <c r="T12">
        <v>150</v>
      </c>
      <c r="U12">
        <f t="shared" si="0"/>
        <v>75</v>
      </c>
      <c r="V12">
        <f>COUNTA(G3:G77)</f>
        <v>75</v>
      </c>
      <c r="W12" t="s">
        <v>180</v>
      </c>
      <c r="AB12" t="s">
        <v>285</v>
      </c>
      <c r="AC12">
        <v>65208</v>
      </c>
      <c r="AD12" t="s">
        <v>94</v>
      </c>
      <c r="AL12">
        <v>36</v>
      </c>
      <c r="AM12">
        <v>36662</v>
      </c>
      <c r="AN12">
        <v>6299</v>
      </c>
      <c r="AO12">
        <v>6316</v>
      </c>
      <c r="AP12" t="s">
        <v>414</v>
      </c>
      <c r="AQ12" t="s">
        <v>397</v>
      </c>
      <c r="AR12">
        <v>4.4140177210693999E+37</v>
      </c>
      <c r="AS12" t="s">
        <v>415</v>
      </c>
      <c r="AT12">
        <v>4.4138268604259002E+37</v>
      </c>
      <c r="AU12" t="s">
        <v>394</v>
      </c>
      <c r="BA12" t="s">
        <v>395</v>
      </c>
    </row>
    <row r="13" spans="2:56" x14ac:dyDescent="0.2">
      <c r="B13">
        <v>11</v>
      </c>
      <c r="C13" t="s">
        <v>265</v>
      </c>
      <c r="D13" t="s">
        <v>300</v>
      </c>
      <c r="G13" t="s">
        <v>256</v>
      </c>
      <c r="H13" t="s">
        <v>301</v>
      </c>
      <c r="I13">
        <v>569</v>
      </c>
      <c r="J13" t="s">
        <v>297</v>
      </c>
      <c r="K13" t="s">
        <v>94</v>
      </c>
      <c r="AB13" t="s">
        <v>253</v>
      </c>
      <c r="AC13">
        <v>146079</v>
      </c>
      <c r="AD13" t="s">
        <v>94</v>
      </c>
      <c r="AL13">
        <v>47</v>
      </c>
      <c r="AM13">
        <v>39250</v>
      </c>
      <c r="AN13">
        <v>261</v>
      </c>
      <c r="AO13">
        <v>264</v>
      </c>
      <c r="AP13" t="s">
        <v>419</v>
      </c>
      <c r="AQ13" t="s">
        <v>419</v>
      </c>
      <c r="AR13">
        <v>4.4198604811421702E+37</v>
      </c>
      <c r="AS13" t="s">
        <v>393</v>
      </c>
      <c r="AT13">
        <v>4.4196365823549096E+37</v>
      </c>
      <c r="AU13" t="s">
        <v>394</v>
      </c>
      <c r="BA13" t="s">
        <v>408</v>
      </c>
    </row>
    <row r="14" spans="2:56" x14ac:dyDescent="0.2">
      <c r="B14">
        <v>12</v>
      </c>
      <c r="C14" t="s">
        <v>272</v>
      </c>
      <c r="D14" t="s">
        <v>300</v>
      </c>
      <c r="G14" t="s">
        <v>257</v>
      </c>
      <c r="H14" t="s">
        <v>301</v>
      </c>
      <c r="I14">
        <v>125</v>
      </c>
      <c r="J14" t="s">
        <v>297</v>
      </c>
      <c r="K14" t="s">
        <v>94</v>
      </c>
      <c r="AB14" t="s">
        <v>257</v>
      </c>
      <c r="AC14">
        <v>150754</v>
      </c>
      <c r="AD14" t="s">
        <v>94</v>
      </c>
      <c r="AL14">
        <v>48</v>
      </c>
      <c r="AM14">
        <v>39250</v>
      </c>
      <c r="AN14">
        <v>775</v>
      </c>
      <c r="AO14">
        <v>783</v>
      </c>
      <c r="AP14" t="s">
        <v>400</v>
      </c>
      <c r="AQ14" t="s">
        <v>397</v>
      </c>
      <c r="AR14">
        <v>4.4198350489020098E+37</v>
      </c>
      <c r="AS14" t="s">
        <v>393</v>
      </c>
      <c r="AT14">
        <v>4.4196365823549096E+37</v>
      </c>
      <c r="AU14" t="s">
        <v>394</v>
      </c>
      <c r="BA14" t="s">
        <v>395</v>
      </c>
    </row>
    <row r="15" spans="2:56" x14ac:dyDescent="0.2">
      <c r="B15">
        <v>13</v>
      </c>
      <c r="C15" t="s">
        <v>0</v>
      </c>
      <c r="D15" t="s">
        <v>300</v>
      </c>
      <c r="G15" t="s">
        <v>260</v>
      </c>
      <c r="H15" t="s">
        <v>301</v>
      </c>
      <c r="I15">
        <v>253</v>
      </c>
      <c r="J15" t="s">
        <v>297</v>
      </c>
      <c r="K15" t="s">
        <v>94</v>
      </c>
      <c r="AB15" t="s">
        <v>264</v>
      </c>
      <c r="AC15">
        <v>180812</v>
      </c>
      <c r="AD15" t="s">
        <v>94</v>
      </c>
      <c r="AL15">
        <v>49</v>
      </c>
      <c r="AM15">
        <v>39250</v>
      </c>
      <c r="AN15">
        <v>816</v>
      </c>
      <c r="AO15">
        <v>819</v>
      </c>
      <c r="AP15" t="s">
        <v>419</v>
      </c>
      <c r="AQ15" t="s">
        <v>419</v>
      </c>
      <c r="AR15">
        <v>4.4198617487927705E+37</v>
      </c>
      <c r="AS15" t="s">
        <v>393</v>
      </c>
      <c r="AT15">
        <v>4.4196365823549096E+37</v>
      </c>
      <c r="AU15" t="s">
        <v>394</v>
      </c>
      <c r="BA15" t="s">
        <v>408</v>
      </c>
    </row>
    <row r="16" spans="2:56" x14ac:dyDescent="0.2">
      <c r="B16">
        <v>14</v>
      </c>
      <c r="C16" t="s">
        <v>3</v>
      </c>
      <c r="D16" t="s">
        <v>300</v>
      </c>
      <c r="G16" t="s">
        <v>264</v>
      </c>
      <c r="H16" t="s">
        <v>301</v>
      </c>
      <c r="I16">
        <v>378</v>
      </c>
      <c r="J16" t="s">
        <v>297</v>
      </c>
      <c r="K16" t="s">
        <v>94</v>
      </c>
      <c r="AB16" t="s">
        <v>275</v>
      </c>
      <c r="AC16">
        <v>275071</v>
      </c>
      <c r="AD16" t="s">
        <v>94</v>
      </c>
      <c r="AL16">
        <v>50</v>
      </c>
      <c r="AM16">
        <v>39250</v>
      </c>
      <c r="AN16">
        <v>1118</v>
      </c>
      <c r="AO16">
        <v>1126</v>
      </c>
      <c r="AP16" t="s">
        <v>400</v>
      </c>
      <c r="AQ16" t="s">
        <v>397</v>
      </c>
      <c r="AR16">
        <v>4.4198359996399599E+37</v>
      </c>
      <c r="AS16" t="s">
        <v>393</v>
      </c>
      <c r="AT16">
        <v>4.4196365823549096E+37</v>
      </c>
      <c r="AU16" t="s">
        <v>394</v>
      </c>
      <c r="BA16" t="s">
        <v>395</v>
      </c>
    </row>
    <row r="17" spans="2:53" x14ac:dyDescent="0.2">
      <c r="B17">
        <v>15</v>
      </c>
      <c r="C17" t="s">
        <v>69</v>
      </c>
      <c r="D17" t="s">
        <v>300</v>
      </c>
      <c r="G17" t="s">
        <v>267</v>
      </c>
      <c r="H17" t="s">
        <v>301</v>
      </c>
      <c r="I17">
        <v>476</v>
      </c>
      <c r="J17" t="s">
        <v>297</v>
      </c>
      <c r="K17" t="s">
        <v>94</v>
      </c>
      <c r="AB17" t="s">
        <v>14</v>
      </c>
      <c r="AC17">
        <v>316110</v>
      </c>
      <c r="AD17" t="s">
        <v>117</v>
      </c>
      <c r="AE17" t="s">
        <v>373</v>
      </c>
      <c r="AF17" t="s">
        <v>115</v>
      </c>
      <c r="AL17">
        <v>51</v>
      </c>
      <c r="AM17">
        <v>39250</v>
      </c>
      <c r="AN17">
        <v>1631</v>
      </c>
      <c r="AO17">
        <v>1634</v>
      </c>
      <c r="AP17" t="s">
        <v>419</v>
      </c>
      <c r="AQ17" t="s">
        <v>419</v>
      </c>
      <c r="AR17">
        <v>4.4198633333560198E+37</v>
      </c>
      <c r="AS17" t="s">
        <v>393</v>
      </c>
      <c r="AT17">
        <v>4.4196365823549096E+37</v>
      </c>
      <c r="AU17" t="s">
        <v>394</v>
      </c>
      <c r="BA17" t="s">
        <v>408</v>
      </c>
    </row>
    <row r="18" spans="2:53" x14ac:dyDescent="0.2">
      <c r="B18">
        <v>16</v>
      </c>
      <c r="C18" t="s">
        <v>89</v>
      </c>
      <c r="D18" t="s">
        <v>300</v>
      </c>
      <c r="G18" t="s">
        <v>269</v>
      </c>
      <c r="H18" t="s">
        <v>301</v>
      </c>
      <c r="I18">
        <v>2661</v>
      </c>
      <c r="J18" t="s">
        <v>297</v>
      </c>
      <c r="K18" t="s">
        <v>94</v>
      </c>
      <c r="AB18" t="s">
        <v>19</v>
      </c>
      <c r="AC18">
        <v>372099</v>
      </c>
      <c r="AD18" t="s">
        <v>121</v>
      </c>
      <c r="AL18">
        <v>52</v>
      </c>
      <c r="AM18">
        <v>39250</v>
      </c>
      <c r="AN18">
        <v>1961</v>
      </c>
      <c r="AO18">
        <v>1964</v>
      </c>
      <c r="AP18" t="s">
        <v>417</v>
      </c>
      <c r="AQ18" t="s">
        <v>417</v>
      </c>
      <c r="AR18">
        <v>4.4198844080472495E+37</v>
      </c>
      <c r="AS18" t="s">
        <v>393</v>
      </c>
      <c r="AT18">
        <v>4.4196365823549096E+37</v>
      </c>
      <c r="AU18" t="s">
        <v>394</v>
      </c>
      <c r="BA18" t="s">
        <v>399</v>
      </c>
    </row>
    <row r="19" spans="2:53" x14ac:dyDescent="0.2">
      <c r="B19">
        <v>17</v>
      </c>
      <c r="C19" t="s">
        <v>2</v>
      </c>
      <c r="D19" t="s">
        <v>300</v>
      </c>
      <c r="G19" t="s">
        <v>6</v>
      </c>
      <c r="H19" t="s">
        <v>301</v>
      </c>
      <c r="I19">
        <v>4557</v>
      </c>
      <c r="K19" t="s">
        <v>106</v>
      </c>
      <c r="L19" t="s">
        <v>96</v>
      </c>
      <c r="P19" t="s">
        <v>107</v>
      </c>
      <c r="AB19" t="s">
        <v>20</v>
      </c>
      <c r="AC19">
        <v>385771</v>
      </c>
      <c r="AD19" t="s">
        <v>122</v>
      </c>
      <c r="AL19">
        <v>53</v>
      </c>
      <c r="AM19">
        <v>39250</v>
      </c>
      <c r="AN19">
        <v>1983</v>
      </c>
      <c r="AO19">
        <v>1985</v>
      </c>
      <c r="AP19" t="s">
        <v>392</v>
      </c>
      <c r="AQ19" t="s">
        <v>392</v>
      </c>
      <c r="AR19">
        <v>4.4198535882920296E+37</v>
      </c>
      <c r="AS19" t="s">
        <v>393</v>
      </c>
      <c r="AT19">
        <v>4.4196380084618302E+37</v>
      </c>
      <c r="AU19" t="s">
        <v>394</v>
      </c>
      <c r="BA19" t="s">
        <v>395</v>
      </c>
    </row>
    <row r="20" spans="2:53" x14ac:dyDescent="0.2">
      <c r="B20">
        <v>18</v>
      </c>
      <c r="C20" t="s">
        <v>289</v>
      </c>
      <c r="D20" t="s">
        <v>300</v>
      </c>
      <c r="G20" t="s">
        <v>271</v>
      </c>
      <c r="H20" t="s">
        <v>301</v>
      </c>
      <c r="I20">
        <v>221</v>
      </c>
      <c r="J20" t="s">
        <v>297</v>
      </c>
      <c r="K20" t="s">
        <v>94</v>
      </c>
      <c r="AB20" s="8" t="s">
        <v>278</v>
      </c>
      <c r="AC20" s="8">
        <v>387406</v>
      </c>
      <c r="AD20" s="8" t="s">
        <v>295</v>
      </c>
      <c r="AE20" t="s">
        <v>373</v>
      </c>
      <c r="AF20" s="8" t="s">
        <v>115</v>
      </c>
      <c r="AG20" s="8"/>
      <c r="AH20" s="8"/>
      <c r="AL20">
        <v>54</v>
      </c>
      <c r="AM20">
        <v>39250</v>
      </c>
      <c r="AN20">
        <v>2564</v>
      </c>
      <c r="AO20">
        <v>2567</v>
      </c>
      <c r="AP20" t="s">
        <v>419</v>
      </c>
      <c r="AQ20" t="s">
        <v>419</v>
      </c>
      <c r="AR20">
        <v>4.4198650763755998E+37</v>
      </c>
      <c r="AS20" t="s">
        <v>393</v>
      </c>
      <c r="AT20">
        <v>4.4196389591997804E+37</v>
      </c>
      <c r="AU20" t="s">
        <v>394</v>
      </c>
      <c r="BA20" t="s">
        <v>408</v>
      </c>
    </row>
    <row r="21" spans="2:53" x14ac:dyDescent="0.2">
      <c r="B21">
        <v>19</v>
      </c>
      <c r="C21" t="s">
        <v>43</v>
      </c>
      <c r="D21" t="s">
        <v>300</v>
      </c>
      <c r="G21" t="s">
        <v>7</v>
      </c>
      <c r="H21" t="s">
        <v>301</v>
      </c>
      <c r="I21">
        <v>1311</v>
      </c>
      <c r="K21" s="7" t="s">
        <v>109</v>
      </c>
      <c r="L21" s="7"/>
      <c r="M21" s="7"/>
      <c r="N21" s="7"/>
      <c r="O21" s="7" t="s">
        <v>104</v>
      </c>
      <c r="AB21" t="s">
        <v>27</v>
      </c>
      <c r="AC21">
        <v>405689</v>
      </c>
      <c r="AD21" t="s">
        <v>130</v>
      </c>
      <c r="AE21" t="s">
        <v>373</v>
      </c>
      <c r="AF21" t="s">
        <v>99</v>
      </c>
      <c r="AL21">
        <v>55</v>
      </c>
      <c r="AM21">
        <v>39250</v>
      </c>
      <c r="AN21">
        <v>2689</v>
      </c>
      <c r="AO21">
        <v>2692</v>
      </c>
      <c r="AP21" t="s">
        <v>419</v>
      </c>
      <c r="AQ21" t="s">
        <v>419</v>
      </c>
      <c r="AR21">
        <v>4.4198656309727403E+37</v>
      </c>
      <c r="AS21" t="s">
        <v>393</v>
      </c>
      <c r="AT21">
        <v>4.4196389591997804E+37</v>
      </c>
      <c r="AU21" t="s">
        <v>394</v>
      </c>
      <c r="BA21" t="s">
        <v>408</v>
      </c>
    </row>
    <row r="22" spans="2:53" x14ac:dyDescent="0.2">
      <c r="B22">
        <v>20</v>
      </c>
      <c r="C22" t="s">
        <v>258</v>
      </c>
      <c r="D22" t="s">
        <v>300</v>
      </c>
      <c r="G22" t="s">
        <v>273</v>
      </c>
      <c r="H22" t="s">
        <v>301</v>
      </c>
      <c r="I22">
        <v>292</v>
      </c>
      <c r="J22" t="s">
        <v>297</v>
      </c>
      <c r="K22" t="s">
        <v>94</v>
      </c>
      <c r="AB22" t="s">
        <v>30</v>
      </c>
      <c r="AC22">
        <v>412782</v>
      </c>
      <c r="AD22" t="s">
        <v>119</v>
      </c>
      <c r="AE22" t="s">
        <v>373</v>
      </c>
      <c r="AF22" t="s">
        <v>115</v>
      </c>
      <c r="AL22">
        <v>56</v>
      </c>
      <c r="AM22">
        <v>39250</v>
      </c>
      <c r="AN22">
        <v>3940</v>
      </c>
      <c r="AO22">
        <v>3948</v>
      </c>
      <c r="AP22" t="s">
        <v>420</v>
      </c>
      <c r="AQ22" t="s">
        <v>397</v>
      </c>
      <c r="AR22">
        <v>4.4198386141693201E+37</v>
      </c>
      <c r="AS22" t="s">
        <v>393</v>
      </c>
      <c r="AT22">
        <v>4.4196389591997804E+37</v>
      </c>
      <c r="AU22" t="s">
        <v>394</v>
      </c>
      <c r="BA22" t="s">
        <v>395</v>
      </c>
    </row>
    <row r="23" spans="2:53" x14ac:dyDescent="0.2">
      <c r="B23">
        <v>21</v>
      </c>
      <c r="C23" t="s">
        <v>286</v>
      </c>
      <c r="D23" t="s">
        <v>300</v>
      </c>
      <c r="G23" t="s">
        <v>8</v>
      </c>
      <c r="H23" t="s">
        <v>301</v>
      </c>
      <c r="I23">
        <v>6601</v>
      </c>
      <c r="K23" t="s">
        <v>110</v>
      </c>
      <c r="M23">
        <v>6.4</v>
      </c>
      <c r="AB23" s="8" t="s">
        <v>279</v>
      </c>
      <c r="AC23" s="8">
        <v>425354</v>
      </c>
      <c r="AD23" s="8" t="s">
        <v>94</v>
      </c>
      <c r="AE23" s="8"/>
      <c r="AF23" s="8"/>
      <c r="AG23" s="8"/>
      <c r="AH23" s="8"/>
      <c r="AL23">
        <v>57</v>
      </c>
      <c r="AM23">
        <v>39250</v>
      </c>
      <c r="AN23">
        <v>3962</v>
      </c>
      <c r="AO23">
        <v>3979</v>
      </c>
      <c r="AP23" t="s">
        <v>405</v>
      </c>
      <c r="AQ23" t="s">
        <v>397</v>
      </c>
      <c r="AR23">
        <v>4.4198391687664596E+37</v>
      </c>
      <c r="AS23" t="s">
        <v>393</v>
      </c>
      <c r="AT23">
        <v>4.4196389591997804E+37</v>
      </c>
      <c r="AU23" t="s">
        <v>394</v>
      </c>
      <c r="BA23" t="s">
        <v>395</v>
      </c>
    </row>
    <row r="24" spans="2:53" x14ac:dyDescent="0.2">
      <c r="B24">
        <v>22</v>
      </c>
      <c r="C24" t="s">
        <v>10</v>
      </c>
      <c r="D24" t="s">
        <v>300</v>
      </c>
      <c r="G24" t="s">
        <v>9</v>
      </c>
      <c r="H24" t="s">
        <v>301</v>
      </c>
      <c r="I24">
        <v>6620</v>
      </c>
      <c r="K24" t="s">
        <v>423</v>
      </c>
      <c r="M24">
        <v>6.5</v>
      </c>
      <c r="Q24" s="2" t="s">
        <v>111</v>
      </c>
      <c r="R24" s="2"/>
      <c r="AB24" t="s">
        <v>33</v>
      </c>
      <c r="AC24">
        <v>451301</v>
      </c>
      <c r="AD24" t="s">
        <v>94</v>
      </c>
      <c r="AL24">
        <v>58</v>
      </c>
      <c r="AM24">
        <v>39250</v>
      </c>
      <c r="AN24">
        <v>4196</v>
      </c>
      <c r="AO24">
        <v>4204</v>
      </c>
      <c r="AP24" t="s">
        <v>412</v>
      </c>
      <c r="AQ24" t="s">
        <v>397</v>
      </c>
      <c r="AR24">
        <v>4.4198398025917597E+37</v>
      </c>
      <c r="AS24" t="s">
        <v>393</v>
      </c>
      <c r="AT24">
        <v>4.4196389591997804E+37</v>
      </c>
      <c r="AU24" t="s">
        <v>394</v>
      </c>
      <c r="BA24" t="s">
        <v>395</v>
      </c>
    </row>
    <row r="25" spans="2:53" x14ac:dyDescent="0.2">
      <c r="B25">
        <v>23</v>
      </c>
      <c r="C25" t="s">
        <v>247</v>
      </c>
      <c r="D25" t="s">
        <v>300</v>
      </c>
      <c r="G25" t="s">
        <v>11</v>
      </c>
      <c r="H25" t="s">
        <v>301</v>
      </c>
      <c r="I25">
        <v>6983</v>
      </c>
      <c r="K25" t="s">
        <v>94</v>
      </c>
      <c r="AB25" t="s">
        <v>35</v>
      </c>
      <c r="AC25">
        <v>460590</v>
      </c>
      <c r="AD25" t="s">
        <v>136</v>
      </c>
      <c r="AE25" t="s">
        <v>373</v>
      </c>
      <c r="AL25">
        <v>59</v>
      </c>
      <c r="AM25">
        <v>39250</v>
      </c>
      <c r="AN25">
        <v>4443</v>
      </c>
      <c r="AO25">
        <v>4451</v>
      </c>
      <c r="AP25" t="s">
        <v>412</v>
      </c>
      <c r="AQ25" t="s">
        <v>397</v>
      </c>
      <c r="AR25">
        <v>4.4198404364170598E+37</v>
      </c>
      <c r="AS25" t="s">
        <v>393</v>
      </c>
      <c r="AT25">
        <v>4.4196389591997804E+37</v>
      </c>
      <c r="AU25" t="s">
        <v>394</v>
      </c>
      <c r="BA25" t="s">
        <v>395</v>
      </c>
    </row>
    <row r="26" spans="2:53" x14ac:dyDescent="0.2">
      <c r="B26">
        <v>24</v>
      </c>
      <c r="C26" t="s">
        <v>261</v>
      </c>
      <c r="D26" t="s">
        <v>300</v>
      </c>
      <c r="G26" t="s">
        <v>275</v>
      </c>
      <c r="H26" t="s">
        <v>301</v>
      </c>
      <c r="I26">
        <v>162</v>
      </c>
      <c r="J26" t="s">
        <v>297</v>
      </c>
      <c r="K26" t="s">
        <v>94</v>
      </c>
      <c r="AB26" t="s">
        <v>37</v>
      </c>
      <c r="AC26">
        <v>475277</v>
      </c>
      <c r="AD26" t="s">
        <v>137</v>
      </c>
      <c r="AL26">
        <v>60</v>
      </c>
      <c r="AM26">
        <v>39250</v>
      </c>
      <c r="AN26">
        <v>4836</v>
      </c>
      <c r="AO26">
        <v>4844</v>
      </c>
      <c r="AP26" t="s">
        <v>420</v>
      </c>
      <c r="AQ26" t="s">
        <v>397</v>
      </c>
      <c r="AR26">
        <v>4.4198412286986802E+37</v>
      </c>
      <c r="AS26" t="s">
        <v>393</v>
      </c>
      <c r="AT26">
        <v>4.4196389591997804E+37</v>
      </c>
      <c r="AU26" t="s">
        <v>394</v>
      </c>
      <c r="BA26" t="s">
        <v>395</v>
      </c>
    </row>
    <row r="27" spans="2:53" x14ac:dyDescent="0.2">
      <c r="B27">
        <v>25</v>
      </c>
      <c r="C27" t="s">
        <v>58</v>
      </c>
      <c r="D27" t="s">
        <v>300</v>
      </c>
      <c r="G27" t="s">
        <v>12</v>
      </c>
      <c r="H27" t="s">
        <v>301</v>
      </c>
      <c r="I27">
        <v>7292</v>
      </c>
      <c r="K27" t="s">
        <v>114</v>
      </c>
      <c r="M27">
        <v>5.0999999999999996</v>
      </c>
      <c r="AB27" s="8" t="s">
        <v>281</v>
      </c>
      <c r="AC27" s="8">
        <v>523040</v>
      </c>
      <c r="AD27" s="8" t="s">
        <v>94</v>
      </c>
      <c r="AE27" s="8"/>
      <c r="AF27" s="8"/>
      <c r="AG27" s="8"/>
      <c r="AH27" s="8"/>
      <c r="AL27">
        <v>61</v>
      </c>
      <c r="AM27">
        <v>39250</v>
      </c>
      <c r="AN27">
        <v>5328</v>
      </c>
      <c r="AO27">
        <v>5336</v>
      </c>
      <c r="AP27" t="s">
        <v>396</v>
      </c>
      <c r="AQ27" t="s">
        <v>397</v>
      </c>
      <c r="AR27">
        <v>4.4198421002084698E+37</v>
      </c>
      <c r="AS27" t="s">
        <v>393</v>
      </c>
      <c r="AT27">
        <v>4.4196389591997804E+37</v>
      </c>
      <c r="AU27" t="s">
        <v>394</v>
      </c>
      <c r="BA27" t="s">
        <v>395</v>
      </c>
    </row>
    <row r="28" spans="2:53" x14ac:dyDescent="0.2">
      <c r="B28">
        <v>26</v>
      </c>
      <c r="C28" t="s">
        <v>13</v>
      </c>
      <c r="D28" t="s">
        <v>300</v>
      </c>
      <c r="G28" t="s">
        <v>14</v>
      </c>
      <c r="H28" t="s">
        <v>301</v>
      </c>
      <c r="I28">
        <v>2439</v>
      </c>
      <c r="K28" t="s">
        <v>117</v>
      </c>
      <c r="L28" t="s">
        <v>96</v>
      </c>
      <c r="N28" t="s">
        <v>115</v>
      </c>
      <c r="AB28" t="s">
        <v>47</v>
      </c>
      <c r="AC28">
        <v>558383</v>
      </c>
      <c r="AD28" t="s">
        <v>142</v>
      </c>
      <c r="AE28" t="s">
        <v>373</v>
      </c>
      <c r="AF28" t="s">
        <v>115</v>
      </c>
      <c r="AL28">
        <v>62</v>
      </c>
      <c r="AM28">
        <v>39250</v>
      </c>
      <c r="AN28">
        <v>5465</v>
      </c>
      <c r="AO28">
        <v>5473</v>
      </c>
      <c r="AP28" t="s">
        <v>396</v>
      </c>
      <c r="AQ28" t="s">
        <v>397</v>
      </c>
      <c r="AR28">
        <v>4.4198426548056102E+37</v>
      </c>
      <c r="AS28" t="s">
        <v>393</v>
      </c>
      <c r="AT28">
        <v>4.4196389591997804E+37</v>
      </c>
      <c r="AU28" t="s">
        <v>394</v>
      </c>
      <c r="BA28" t="s">
        <v>395</v>
      </c>
    </row>
    <row r="29" spans="2:53" x14ac:dyDescent="0.2">
      <c r="B29">
        <v>27</v>
      </c>
      <c r="C29" t="s">
        <v>21</v>
      </c>
      <c r="D29" t="s">
        <v>300</v>
      </c>
      <c r="G29" t="s">
        <v>18</v>
      </c>
      <c r="H29" t="s">
        <v>301</v>
      </c>
      <c r="I29">
        <v>8446</v>
      </c>
      <c r="K29" t="s">
        <v>200</v>
      </c>
      <c r="L29" t="s">
        <v>96</v>
      </c>
      <c r="M29">
        <v>6.2</v>
      </c>
      <c r="N29" t="s">
        <v>115</v>
      </c>
      <c r="AB29" t="s">
        <v>49</v>
      </c>
      <c r="AC29">
        <v>570056</v>
      </c>
      <c r="AD29" t="s">
        <v>144</v>
      </c>
      <c r="AE29" t="s">
        <v>373</v>
      </c>
      <c r="AF29" t="s">
        <v>99</v>
      </c>
      <c r="AL29">
        <v>8</v>
      </c>
      <c r="AM29">
        <v>316110</v>
      </c>
      <c r="AN29">
        <v>1432</v>
      </c>
      <c r="AO29">
        <v>1449</v>
      </c>
      <c r="AP29" t="s">
        <v>403</v>
      </c>
      <c r="AQ29" t="s">
        <v>397</v>
      </c>
      <c r="AR29">
        <v>4.40475111595357E+37</v>
      </c>
      <c r="AS29" t="s">
        <v>404</v>
      </c>
      <c r="AT29">
        <v>4.4046722047037001E+37</v>
      </c>
      <c r="AU29" t="s">
        <v>394</v>
      </c>
      <c r="AY29" t="s">
        <v>399</v>
      </c>
      <c r="AZ29">
        <v>7</v>
      </c>
      <c r="BA29" t="s">
        <v>399</v>
      </c>
    </row>
    <row r="30" spans="2:53" x14ac:dyDescent="0.2">
      <c r="B30">
        <v>28</v>
      </c>
      <c r="C30" t="s">
        <v>41</v>
      </c>
      <c r="D30" t="s">
        <v>300</v>
      </c>
      <c r="G30" t="s">
        <v>19</v>
      </c>
      <c r="H30" t="s">
        <v>301</v>
      </c>
      <c r="I30">
        <v>9299</v>
      </c>
      <c r="K30" t="s">
        <v>121</v>
      </c>
      <c r="M30">
        <v>5.9</v>
      </c>
      <c r="AB30" t="s">
        <v>51</v>
      </c>
      <c r="AC30">
        <v>580621</v>
      </c>
      <c r="AD30" t="s">
        <v>94</v>
      </c>
      <c r="AL30">
        <v>9</v>
      </c>
      <c r="AM30">
        <v>316110</v>
      </c>
      <c r="AN30">
        <v>1451</v>
      </c>
      <c r="AO30">
        <v>1453</v>
      </c>
      <c r="AP30" t="s">
        <v>392</v>
      </c>
      <c r="AQ30" t="s">
        <v>392</v>
      </c>
      <c r="AR30">
        <v>4.4047566619249403E+37</v>
      </c>
      <c r="AS30" t="s">
        <v>404</v>
      </c>
      <c r="AT30">
        <v>4.4046722047037001E+37</v>
      </c>
      <c r="AU30" t="s">
        <v>394</v>
      </c>
      <c r="BA30" t="s">
        <v>395</v>
      </c>
    </row>
    <row r="31" spans="2:53" x14ac:dyDescent="0.2">
      <c r="B31">
        <v>29</v>
      </c>
      <c r="C31" t="s">
        <v>262</v>
      </c>
      <c r="D31" t="s">
        <v>300</v>
      </c>
      <c r="G31" t="s">
        <v>20</v>
      </c>
      <c r="H31" t="s">
        <v>301</v>
      </c>
      <c r="I31">
        <v>6816</v>
      </c>
      <c r="K31" t="s">
        <v>122</v>
      </c>
      <c r="M31">
        <v>5.9</v>
      </c>
      <c r="AB31" t="s">
        <v>52</v>
      </c>
      <c r="AC31">
        <v>591025</v>
      </c>
      <c r="AD31" t="s">
        <v>146</v>
      </c>
      <c r="AL31">
        <v>63</v>
      </c>
      <c r="AM31">
        <v>387406</v>
      </c>
      <c r="AN31">
        <v>60</v>
      </c>
      <c r="AO31">
        <v>64</v>
      </c>
      <c r="AP31" t="s">
        <v>407</v>
      </c>
      <c r="AQ31" t="s">
        <v>407</v>
      </c>
      <c r="AR31">
        <v>4.4219011609240501E+37</v>
      </c>
      <c r="AS31" t="s">
        <v>409</v>
      </c>
      <c r="AT31">
        <v>4.4218689150619097E+37</v>
      </c>
      <c r="AU31" t="s">
        <v>394</v>
      </c>
      <c r="BA31" t="s">
        <v>399</v>
      </c>
    </row>
    <row r="32" spans="2:53" x14ac:dyDescent="0.2">
      <c r="B32">
        <v>30</v>
      </c>
      <c r="C32" t="s">
        <v>4</v>
      </c>
      <c r="D32" t="s">
        <v>300</v>
      </c>
      <c r="G32" s="8" t="s">
        <v>278</v>
      </c>
      <c r="H32" t="s">
        <v>301</v>
      </c>
      <c r="I32" s="8">
        <v>1834</v>
      </c>
      <c r="J32" t="s">
        <v>297</v>
      </c>
      <c r="K32" s="8" t="s">
        <v>295</v>
      </c>
      <c r="L32" s="8" t="s">
        <v>96</v>
      </c>
      <c r="M32" s="8"/>
      <c r="N32" s="8" t="s">
        <v>115</v>
      </c>
      <c r="O32" s="8"/>
      <c r="P32" s="8" t="s">
        <v>149</v>
      </c>
      <c r="AB32" t="s">
        <v>53</v>
      </c>
      <c r="AC32">
        <v>594393</v>
      </c>
      <c r="AD32" t="s">
        <v>147</v>
      </c>
      <c r="AL32">
        <v>64</v>
      </c>
      <c r="AM32">
        <v>405689</v>
      </c>
      <c r="AN32">
        <v>195</v>
      </c>
      <c r="AO32">
        <v>200</v>
      </c>
      <c r="AP32" t="s">
        <v>398</v>
      </c>
      <c r="AQ32" t="s">
        <v>398</v>
      </c>
      <c r="AR32">
        <v>4.4222777323804804E+37</v>
      </c>
      <c r="AS32" t="s">
        <v>404</v>
      </c>
      <c r="AT32">
        <v>4.4220755421097497E+37</v>
      </c>
      <c r="AU32" t="s">
        <v>394</v>
      </c>
      <c r="BA32" t="s">
        <v>399</v>
      </c>
    </row>
    <row r="33" spans="2:53" x14ac:dyDescent="0.2">
      <c r="B33">
        <v>31</v>
      </c>
      <c r="C33" t="s">
        <v>238</v>
      </c>
      <c r="D33" t="s">
        <v>300</v>
      </c>
      <c r="G33" t="s">
        <v>24</v>
      </c>
      <c r="H33" t="s">
        <v>301</v>
      </c>
      <c r="I33">
        <v>6448</v>
      </c>
      <c r="K33" s="7" t="s">
        <v>127</v>
      </c>
      <c r="L33" s="7" t="s">
        <v>96</v>
      </c>
      <c r="M33" s="7">
        <v>14</v>
      </c>
      <c r="N33" s="7" t="s">
        <v>99</v>
      </c>
      <c r="O33" s="7" t="s">
        <v>126</v>
      </c>
      <c r="P33" t="s">
        <v>107</v>
      </c>
      <c r="AB33" t="s">
        <v>54</v>
      </c>
      <c r="AC33">
        <v>600894</v>
      </c>
      <c r="AD33" t="s">
        <v>148</v>
      </c>
      <c r="AL33">
        <v>65</v>
      </c>
      <c r="AM33">
        <v>405689</v>
      </c>
      <c r="AN33">
        <v>3062</v>
      </c>
      <c r="AO33">
        <v>3079</v>
      </c>
      <c r="AP33" t="s">
        <v>418</v>
      </c>
      <c r="AQ33" t="s">
        <v>397</v>
      </c>
      <c r="AR33">
        <v>4.4222039709611797E+37</v>
      </c>
      <c r="AS33" t="s">
        <v>404</v>
      </c>
      <c r="AT33">
        <v>4.4220755421097497E+37</v>
      </c>
      <c r="AU33" t="s">
        <v>394</v>
      </c>
      <c r="BA33" t="s">
        <v>395</v>
      </c>
    </row>
    <row r="34" spans="2:53" x14ac:dyDescent="0.2">
      <c r="B34">
        <v>32</v>
      </c>
      <c r="C34" t="s">
        <v>79</v>
      </c>
      <c r="D34" t="s">
        <v>300</v>
      </c>
      <c r="G34" t="s">
        <v>27</v>
      </c>
      <c r="H34" t="s">
        <v>301</v>
      </c>
      <c r="I34">
        <v>7180</v>
      </c>
      <c r="K34" t="s">
        <v>130</v>
      </c>
      <c r="L34" t="s">
        <v>96</v>
      </c>
      <c r="M34">
        <v>6.4</v>
      </c>
      <c r="N34" t="s">
        <v>99</v>
      </c>
      <c r="AB34" t="s">
        <v>55</v>
      </c>
      <c r="AC34">
        <v>604388</v>
      </c>
      <c r="AD34" t="s">
        <v>150</v>
      </c>
      <c r="AE34" t="s">
        <v>373</v>
      </c>
      <c r="AF34" t="s">
        <v>115</v>
      </c>
      <c r="AL34">
        <v>66</v>
      </c>
      <c r="AM34">
        <v>405689</v>
      </c>
      <c r="AN34">
        <v>3081</v>
      </c>
      <c r="AO34">
        <v>3083</v>
      </c>
      <c r="AP34" t="s">
        <v>392</v>
      </c>
      <c r="AQ34" t="s">
        <v>392</v>
      </c>
      <c r="AR34">
        <v>4.4222116560929502E+37</v>
      </c>
      <c r="AS34" t="s">
        <v>404</v>
      </c>
      <c r="AT34">
        <v>4.4220755421097497E+37</v>
      </c>
      <c r="AU34" t="s">
        <v>394</v>
      </c>
      <c r="BA34" t="s">
        <v>395</v>
      </c>
    </row>
    <row r="35" spans="2:53" x14ac:dyDescent="0.2">
      <c r="B35">
        <v>33</v>
      </c>
      <c r="C35" t="s">
        <v>71</v>
      </c>
      <c r="D35" t="s">
        <v>300</v>
      </c>
      <c r="G35" t="s">
        <v>30</v>
      </c>
      <c r="H35" t="s">
        <v>301</v>
      </c>
      <c r="I35">
        <v>4164</v>
      </c>
      <c r="K35" t="s">
        <v>119</v>
      </c>
      <c r="L35" t="s">
        <v>96</v>
      </c>
      <c r="N35" t="s">
        <v>115</v>
      </c>
      <c r="AB35" t="s">
        <v>57</v>
      </c>
      <c r="AC35">
        <v>605915</v>
      </c>
      <c r="AD35" t="s">
        <v>94</v>
      </c>
      <c r="AL35">
        <v>32</v>
      </c>
      <c r="AM35">
        <v>412782</v>
      </c>
      <c r="AN35">
        <v>2733</v>
      </c>
      <c r="AO35">
        <v>2750</v>
      </c>
      <c r="AP35" t="s">
        <v>405</v>
      </c>
      <c r="AQ35" t="s">
        <v>397</v>
      </c>
      <c r="AR35">
        <v>4.4134665307427901E+37</v>
      </c>
      <c r="AS35" t="s">
        <v>404</v>
      </c>
      <c r="AT35">
        <v>4.4133555320871E+37</v>
      </c>
      <c r="AU35" t="s">
        <v>394</v>
      </c>
      <c r="AY35" t="s">
        <v>399</v>
      </c>
      <c r="AZ35">
        <v>7</v>
      </c>
      <c r="BA35" t="s">
        <v>399</v>
      </c>
    </row>
    <row r="36" spans="2:53" x14ac:dyDescent="0.2">
      <c r="B36">
        <v>34</v>
      </c>
      <c r="C36" t="s">
        <v>5</v>
      </c>
      <c r="D36" t="s">
        <v>300</v>
      </c>
      <c r="G36" s="8" t="s">
        <v>279</v>
      </c>
      <c r="H36" t="s">
        <v>301</v>
      </c>
      <c r="I36" s="8">
        <v>959</v>
      </c>
      <c r="J36" t="s">
        <v>297</v>
      </c>
      <c r="K36" s="8" t="s">
        <v>94</v>
      </c>
      <c r="L36" s="8"/>
      <c r="M36" s="8"/>
      <c r="N36" s="8"/>
      <c r="O36" s="8"/>
      <c r="P36" s="8"/>
      <c r="AB36" s="8" t="s">
        <v>283</v>
      </c>
      <c r="AC36" s="8">
        <v>607792</v>
      </c>
      <c r="AD36" s="8" t="s">
        <v>296</v>
      </c>
      <c r="AE36" t="s">
        <v>373</v>
      </c>
      <c r="AF36" s="8" t="s">
        <v>115</v>
      </c>
      <c r="AG36" s="8"/>
      <c r="AH36" s="8"/>
      <c r="AL36">
        <v>33</v>
      </c>
      <c r="AM36">
        <v>412782</v>
      </c>
      <c r="AN36">
        <v>2752</v>
      </c>
      <c r="AO36">
        <v>2754</v>
      </c>
      <c r="AP36" t="s">
        <v>392</v>
      </c>
      <c r="AQ36" t="s">
        <v>392</v>
      </c>
      <c r="AR36">
        <v>4.4134730274521096E+37</v>
      </c>
      <c r="AS36" t="s">
        <v>404</v>
      </c>
      <c r="AT36">
        <v>4.4133555320871E+37</v>
      </c>
      <c r="AU36" t="s">
        <v>394</v>
      </c>
      <c r="BA36" t="s">
        <v>395</v>
      </c>
    </row>
    <row r="37" spans="2:53" x14ac:dyDescent="0.2">
      <c r="B37">
        <v>35</v>
      </c>
      <c r="C37" t="s">
        <v>274</v>
      </c>
      <c r="D37" t="s">
        <v>300</v>
      </c>
      <c r="G37" t="s">
        <v>33</v>
      </c>
      <c r="H37" t="s">
        <v>301</v>
      </c>
      <c r="I37">
        <v>1370</v>
      </c>
      <c r="K37" t="s">
        <v>94</v>
      </c>
      <c r="AB37" t="s">
        <v>62</v>
      </c>
      <c r="AC37">
        <v>621057</v>
      </c>
      <c r="AD37" t="s">
        <v>155</v>
      </c>
      <c r="AL37">
        <v>19</v>
      </c>
      <c r="AM37">
        <v>451301</v>
      </c>
      <c r="AN37">
        <v>281</v>
      </c>
      <c r="AO37">
        <v>289</v>
      </c>
      <c r="AP37" t="s">
        <v>400</v>
      </c>
      <c r="AQ37" t="s">
        <v>397</v>
      </c>
      <c r="AR37">
        <v>4.4088758925503801E+37</v>
      </c>
      <c r="AS37" t="s">
        <v>409</v>
      </c>
      <c r="AT37">
        <v>4.4088578285293296E+37</v>
      </c>
      <c r="AU37" t="s">
        <v>394</v>
      </c>
      <c r="BA37" t="s">
        <v>395</v>
      </c>
    </row>
    <row r="38" spans="2:53" x14ac:dyDescent="0.2">
      <c r="B38">
        <v>36</v>
      </c>
      <c r="C38" t="s">
        <v>22</v>
      </c>
      <c r="D38" t="s">
        <v>300</v>
      </c>
      <c r="G38" t="s">
        <v>35</v>
      </c>
      <c r="H38" t="s">
        <v>301</v>
      </c>
      <c r="I38">
        <v>9591</v>
      </c>
      <c r="K38" t="s">
        <v>136</v>
      </c>
      <c r="L38" t="s">
        <v>96</v>
      </c>
      <c r="R38" t="s">
        <v>303</v>
      </c>
      <c r="AB38" t="s">
        <v>63</v>
      </c>
      <c r="AC38">
        <v>643262</v>
      </c>
      <c r="AD38" t="s">
        <v>156</v>
      </c>
      <c r="AE38" t="s">
        <v>373</v>
      </c>
      <c r="AL38">
        <v>0</v>
      </c>
      <c r="AM38">
        <v>460590</v>
      </c>
      <c r="AN38">
        <v>1450</v>
      </c>
      <c r="AO38">
        <v>1452</v>
      </c>
      <c r="AP38" t="s">
        <v>392</v>
      </c>
      <c r="AQ38" t="s">
        <v>392</v>
      </c>
      <c r="AR38">
        <v>4.4019061910940002E+37</v>
      </c>
      <c r="AS38" t="s">
        <v>393</v>
      </c>
      <c r="AT38">
        <v>4.4016562262412696E+37</v>
      </c>
      <c r="AU38" t="s">
        <v>394</v>
      </c>
      <c r="BA38" t="s">
        <v>395</v>
      </c>
    </row>
    <row r="39" spans="2:53" x14ac:dyDescent="0.2">
      <c r="B39">
        <v>37</v>
      </c>
      <c r="C39" t="s">
        <v>45</v>
      </c>
      <c r="D39" t="s">
        <v>300</v>
      </c>
      <c r="G39" t="s">
        <v>37</v>
      </c>
      <c r="H39" t="s">
        <v>301</v>
      </c>
      <c r="I39">
        <v>5958</v>
      </c>
      <c r="K39" t="s">
        <v>137</v>
      </c>
      <c r="M39">
        <v>5.7</v>
      </c>
      <c r="AB39" t="s">
        <v>64</v>
      </c>
      <c r="AC39">
        <v>649768</v>
      </c>
      <c r="AD39" t="s">
        <v>157</v>
      </c>
      <c r="AE39" t="s">
        <v>373</v>
      </c>
      <c r="AF39" s="8" t="s">
        <v>115</v>
      </c>
      <c r="AL39">
        <v>1</v>
      </c>
      <c r="AM39">
        <v>460590</v>
      </c>
      <c r="AN39">
        <v>2451</v>
      </c>
      <c r="AO39">
        <v>2453</v>
      </c>
      <c r="AP39" t="s">
        <v>392</v>
      </c>
      <c r="AQ39" t="s">
        <v>392</v>
      </c>
      <c r="AR39">
        <v>4.4019089640796901E+37</v>
      </c>
      <c r="AS39" t="s">
        <v>393</v>
      </c>
      <c r="AT39">
        <v>4.4016562262412696E+37</v>
      </c>
      <c r="AU39" t="s">
        <v>394</v>
      </c>
      <c r="BA39" t="s">
        <v>395</v>
      </c>
    </row>
    <row r="40" spans="2:53" x14ac:dyDescent="0.2">
      <c r="B40">
        <v>38</v>
      </c>
      <c r="C40" t="s">
        <v>38</v>
      </c>
      <c r="D40" t="s">
        <v>300</v>
      </c>
      <c r="G40" t="s">
        <v>39</v>
      </c>
      <c r="H40" t="s">
        <v>301</v>
      </c>
      <c r="I40">
        <v>5899</v>
      </c>
      <c r="K40" t="s">
        <v>94</v>
      </c>
      <c r="AB40" t="s">
        <v>65</v>
      </c>
      <c r="AC40">
        <v>650524</v>
      </c>
      <c r="AD40" t="s">
        <v>158</v>
      </c>
      <c r="AL40">
        <v>2</v>
      </c>
      <c r="AM40">
        <v>460590</v>
      </c>
      <c r="AN40">
        <v>5883</v>
      </c>
      <c r="AO40">
        <v>5891</v>
      </c>
      <c r="AP40" t="s">
        <v>396</v>
      </c>
      <c r="AQ40" t="s">
        <v>397</v>
      </c>
      <c r="AR40">
        <v>4.4019001697536501E+37</v>
      </c>
      <c r="AS40" t="s">
        <v>393</v>
      </c>
      <c r="AT40">
        <v>4.4016562262412696E+37</v>
      </c>
      <c r="AU40" t="s">
        <v>394</v>
      </c>
      <c r="BA40" t="s">
        <v>395</v>
      </c>
    </row>
    <row r="41" spans="2:53" x14ac:dyDescent="0.2">
      <c r="B41">
        <v>39</v>
      </c>
      <c r="C41" t="s">
        <v>245</v>
      </c>
      <c r="D41" t="s">
        <v>300</v>
      </c>
      <c r="G41" s="8" t="s">
        <v>281</v>
      </c>
      <c r="H41" t="s">
        <v>301</v>
      </c>
      <c r="I41" s="8">
        <v>1844</v>
      </c>
      <c r="J41" t="s">
        <v>297</v>
      </c>
      <c r="K41" s="8" t="s">
        <v>94</v>
      </c>
      <c r="L41" s="8"/>
      <c r="M41" s="8"/>
      <c r="N41" s="8"/>
      <c r="O41" s="8"/>
      <c r="P41" s="8"/>
      <c r="AB41" t="s">
        <v>66</v>
      </c>
      <c r="AC41">
        <v>650735</v>
      </c>
      <c r="AD41" t="s">
        <v>159</v>
      </c>
      <c r="AE41" t="s">
        <v>373</v>
      </c>
      <c r="AF41" t="s">
        <v>99</v>
      </c>
      <c r="AL41">
        <v>14</v>
      </c>
      <c r="AM41">
        <v>558383</v>
      </c>
      <c r="AN41">
        <v>1769</v>
      </c>
      <c r="AO41">
        <v>1771</v>
      </c>
      <c r="AP41" t="s">
        <v>392</v>
      </c>
      <c r="AQ41" t="s">
        <v>392</v>
      </c>
      <c r="AR41">
        <v>4.4071120359683297E+37</v>
      </c>
      <c r="AS41" t="s">
        <v>404</v>
      </c>
      <c r="AT41">
        <v>4.4069959667102501E+37</v>
      </c>
      <c r="AU41" t="s">
        <v>394</v>
      </c>
      <c r="BA41" t="s">
        <v>395</v>
      </c>
    </row>
    <row r="42" spans="2:53" x14ac:dyDescent="0.2">
      <c r="B42">
        <v>40</v>
      </c>
      <c r="C42" t="s">
        <v>61</v>
      </c>
      <c r="D42" t="s">
        <v>300</v>
      </c>
      <c r="G42" t="s">
        <v>47</v>
      </c>
      <c r="H42" t="s">
        <v>301</v>
      </c>
      <c r="I42">
        <v>6857</v>
      </c>
      <c r="K42" t="s">
        <v>142</v>
      </c>
      <c r="L42" t="s">
        <v>96</v>
      </c>
      <c r="M42">
        <v>6.5</v>
      </c>
      <c r="N42" t="s">
        <v>115</v>
      </c>
      <c r="AB42" t="s">
        <v>67</v>
      </c>
      <c r="AC42">
        <v>656093</v>
      </c>
      <c r="AD42" t="s">
        <v>160</v>
      </c>
      <c r="AE42" t="s">
        <v>373</v>
      </c>
      <c r="AF42" t="s">
        <v>115</v>
      </c>
      <c r="AL42">
        <v>15</v>
      </c>
      <c r="AM42">
        <v>558383</v>
      </c>
      <c r="AN42">
        <v>3997</v>
      </c>
      <c r="AO42">
        <v>4001</v>
      </c>
      <c r="AP42" t="s">
        <v>407</v>
      </c>
      <c r="AQ42" t="s">
        <v>407</v>
      </c>
      <c r="AR42">
        <v>4.4071422218982495E+37</v>
      </c>
      <c r="AS42" t="s">
        <v>404</v>
      </c>
      <c r="AT42">
        <v>4.4069959667102501E+37</v>
      </c>
      <c r="AU42" t="s">
        <v>394</v>
      </c>
      <c r="BA42" t="s">
        <v>399</v>
      </c>
    </row>
    <row r="43" spans="2:53" x14ac:dyDescent="0.2">
      <c r="B43">
        <v>41</v>
      </c>
      <c r="C43" t="s">
        <v>50</v>
      </c>
      <c r="D43" t="s">
        <v>300</v>
      </c>
      <c r="G43" t="s">
        <v>49</v>
      </c>
      <c r="H43" t="s">
        <v>301</v>
      </c>
      <c r="I43">
        <v>1938</v>
      </c>
      <c r="K43" t="s">
        <v>144</v>
      </c>
      <c r="L43" t="s">
        <v>96</v>
      </c>
      <c r="N43" t="s">
        <v>99</v>
      </c>
      <c r="AB43" t="s">
        <v>68</v>
      </c>
      <c r="AC43">
        <v>658991</v>
      </c>
      <c r="AD43" t="s">
        <v>161</v>
      </c>
      <c r="AE43" t="s">
        <v>373</v>
      </c>
      <c r="AI43" s="2" t="s">
        <v>375</v>
      </c>
      <c r="AL43">
        <v>23</v>
      </c>
      <c r="AM43">
        <v>570056</v>
      </c>
      <c r="AN43">
        <v>68</v>
      </c>
      <c r="AO43">
        <v>72</v>
      </c>
      <c r="AP43" t="s">
        <v>411</v>
      </c>
      <c r="AQ43" t="s">
        <v>411</v>
      </c>
      <c r="AR43">
        <v>4.4110373160519402E+37</v>
      </c>
      <c r="AS43" t="s">
        <v>404</v>
      </c>
      <c r="AT43">
        <v>4.4109552356755698E+37</v>
      </c>
      <c r="AU43" t="s">
        <v>394</v>
      </c>
      <c r="BA43" t="s">
        <v>408</v>
      </c>
    </row>
    <row r="44" spans="2:53" x14ac:dyDescent="0.2">
      <c r="B44">
        <v>42</v>
      </c>
      <c r="C44" t="s">
        <v>42</v>
      </c>
      <c r="D44" t="s">
        <v>300</v>
      </c>
      <c r="G44" t="s">
        <v>51</v>
      </c>
      <c r="H44" t="s">
        <v>301</v>
      </c>
      <c r="I44">
        <v>2946</v>
      </c>
      <c r="K44" t="s">
        <v>94</v>
      </c>
      <c r="AB44" t="s">
        <v>70</v>
      </c>
      <c r="AC44">
        <v>664150</v>
      </c>
      <c r="AD44" t="s">
        <v>164</v>
      </c>
      <c r="AE44" t="s">
        <v>373</v>
      </c>
      <c r="AF44" t="s">
        <v>115</v>
      </c>
      <c r="AL44">
        <v>24</v>
      </c>
      <c r="AM44">
        <v>570056</v>
      </c>
      <c r="AN44">
        <v>590</v>
      </c>
      <c r="AO44">
        <v>607</v>
      </c>
      <c r="AP44" t="s">
        <v>405</v>
      </c>
      <c r="AQ44" t="s">
        <v>397</v>
      </c>
      <c r="AR44">
        <v>4.4110038817673497E+37</v>
      </c>
      <c r="AS44" t="s">
        <v>404</v>
      </c>
      <c r="AT44">
        <v>4.4109552356755698E+37</v>
      </c>
      <c r="AU44" t="s">
        <v>394</v>
      </c>
      <c r="BA44" t="s">
        <v>395</v>
      </c>
    </row>
    <row r="45" spans="2:53" x14ac:dyDescent="0.2">
      <c r="B45">
        <v>43</v>
      </c>
      <c r="C45" t="s">
        <v>56</v>
      </c>
      <c r="D45" t="s">
        <v>300</v>
      </c>
      <c r="G45" t="s">
        <v>52</v>
      </c>
      <c r="H45" t="s">
        <v>301</v>
      </c>
      <c r="I45">
        <v>4857</v>
      </c>
      <c r="K45" t="s">
        <v>146</v>
      </c>
      <c r="M45">
        <v>6.2</v>
      </c>
      <c r="AB45" t="s">
        <v>73</v>
      </c>
      <c r="AC45">
        <v>676229</v>
      </c>
      <c r="AD45" t="s">
        <v>94</v>
      </c>
      <c r="AL45">
        <v>25</v>
      </c>
      <c r="AM45">
        <v>570056</v>
      </c>
      <c r="AN45">
        <v>609</v>
      </c>
      <c r="AO45">
        <v>611</v>
      </c>
      <c r="AP45" t="s">
        <v>392</v>
      </c>
      <c r="AQ45" t="s">
        <v>392</v>
      </c>
      <c r="AR45">
        <v>4.4110077639473195E+37</v>
      </c>
      <c r="AS45" t="s">
        <v>404</v>
      </c>
      <c r="AT45">
        <v>4.4109552356755698E+37</v>
      </c>
      <c r="AU45" t="s">
        <v>394</v>
      </c>
      <c r="BA45" t="s">
        <v>395</v>
      </c>
    </row>
    <row r="46" spans="2:53" x14ac:dyDescent="0.2">
      <c r="B46">
        <v>44</v>
      </c>
      <c r="C46" t="s">
        <v>34</v>
      </c>
      <c r="D46" t="s">
        <v>300</v>
      </c>
      <c r="G46" t="s">
        <v>53</v>
      </c>
      <c r="H46" t="s">
        <v>301</v>
      </c>
      <c r="I46">
        <v>7556</v>
      </c>
      <c r="K46" t="s">
        <v>147</v>
      </c>
      <c r="M46">
        <v>5.7</v>
      </c>
      <c r="AB46" t="s">
        <v>74</v>
      </c>
      <c r="AC46">
        <v>676555</v>
      </c>
      <c r="AD46" t="s">
        <v>120</v>
      </c>
      <c r="AE46" t="s">
        <v>373</v>
      </c>
      <c r="AF46" t="s">
        <v>99</v>
      </c>
      <c r="AL46">
        <v>37</v>
      </c>
      <c r="AM46">
        <v>604388</v>
      </c>
      <c r="AN46">
        <v>82</v>
      </c>
      <c r="AO46">
        <v>85</v>
      </c>
      <c r="AP46" t="s">
        <v>417</v>
      </c>
      <c r="AQ46" t="s">
        <v>417</v>
      </c>
      <c r="AR46">
        <v>4.4150436465457896E+37</v>
      </c>
      <c r="AS46" t="s">
        <v>404</v>
      </c>
      <c r="AT46">
        <v>4.4149659237183697E+37</v>
      </c>
      <c r="AU46" t="s">
        <v>394</v>
      </c>
      <c r="BA46" t="s">
        <v>399</v>
      </c>
    </row>
    <row r="47" spans="2:53" x14ac:dyDescent="0.2">
      <c r="B47">
        <v>45</v>
      </c>
      <c r="C47" t="s">
        <v>280</v>
      </c>
      <c r="D47" t="s">
        <v>300</v>
      </c>
      <c r="G47" t="s">
        <v>54</v>
      </c>
      <c r="H47" t="s">
        <v>301</v>
      </c>
      <c r="I47">
        <v>7620</v>
      </c>
      <c r="K47" t="s">
        <v>148</v>
      </c>
      <c r="M47">
        <v>6</v>
      </c>
      <c r="AB47" t="s">
        <v>75</v>
      </c>
      <c r="AC47">
        <v>697672</v>
      </c>
      <c r="AD47" t="s">
        <v>120</v>
      </c>
      <c r="AE47" t="s">
        <v>373</v>
      </c>
      <c r="AF47" t="s">
        <v>99</v>
      </c>
      <c r="AL47">
        <v>38</v>
      </c>
      <c r="AM47">
        <v>604388</v>
      </c>
      <c r="AN47">
        <v>1668</v>
      </c>
      <c r="AO47">
        <v>1685</v>
      </c>
      <c r="AP47" t="s">
        <v>405</v>
      </c>
      <c r="AQ47" t="s">
        <v>397</v>
      </c>
      <c r="AR47">
        <v>4.4150300193018399E+37</v>
      </c>
      <c r="AS47" t="s">
        <v>404</v>
      </c>
      <c r="AT47">
        <v>4.4149659237183697E+37</v>
      </c>
      <c r="AU47" t="s">
        <v>394</v>
      </c>
      <c r="BA47" t="s">
        <v>395</v>
      </c>
    </row>
    <row r="48" spans="2:53" x14ac:dyDescent="0.2">
      <c r="B48">
        <v>46</v>
      </c>
      <c r="C48" t="s">
        <v>290</v>
      </c>
      <c r="D48" t="s">
        <v>300</v>
      </c>
      <c r="G48" t="s">
        <v>55</v>
      </c>
      <c r="H48" t="s">
        <v>301</v>
      </c>
      <c r="I48">
        <v>2146</v>
      </c>
      <c r="K48" t="s">
        <v>150</v>
      </c>
      <c r="L48" t="s">
        <v>96</v>
      </c>
      <c r="N48" t="s">
        <v>115</v>
      </c>
      <c r="P48" t="s">
        <v>149</v>
      </c>
      <c r="AB48" t="s">
        <v>76</v>
      </c>
      <c r="AC48">
        <v>698713</v>
      </c>
      <c r="AD48" t="s">
        <v>168</v>
      </c>
      <c r="AL48">
        <v>39</v>
      </c>
      <c r="AM48">
        <v>604388</v>
      </c>
      <c r="AN48">
        <v>1687</v>
      </c>
      <c r="AO48">
        <v>1689</v>
      </c>
      <c r="AP48" t="s">
        <v>392</v>
      </c>
      <c r="AQ48" t="s">
        <v>392</v>
      </c>
      <c r="AR48">
        <v>4.4150350899042399E+37</v>
      </c>
      <c r="AS48" t="s">
        <v>404</v>
      </c>
      <c r="AT48">
        <v>4.4149659237183697E+37</v>
      </c>
      <c r="AU48" t="s">
        <v>394</v>
      </c>
      <c r="BA48" t="s">
        <v>395</v>
      </c>
    </row>
    <row r="49" spans="2:53" x14ac:dyDescent="0.2">
      <c r="B49">
        <v>47</v>
      </c>
      <c r="C49" t="s">
        <v>44</v>
      </c>
      <c r="D49" t="s">
        <v>300</v>
      </c>
      <c r="G49" t="s">
        <v>57</v>
      </c>
      <c r="H49" t="s">
        <v>301</v>
      </c>
      <c r="I49">
        <v>1603</v>
      </c>
      <c r="K49" t="s">
        <v>94</v>
      </c>
      <c r="AB49" t="s">
        <v>77</v>
      </c>
      <c r="AC49">
        <v>698746</v>
      </c>
      <c r="AD49" t="s">
        <v>158</v>
      </c>
      <c r="AL49">
        <v>44</v>
      </c>
      <c r="AM49">
        <v>607792</v>
      </c>
      <c r="AN49">
        <v>28</v>
      </c>
      <c r="AO49">
        <v>31</v>
      </c>
      <c r="AP49" t="s">
        <v>417</v>
      </c>
      <c r="AQ49" t="s">
        <v>417</v>
      </c>
      <c r="AR49">
        <v>4.4186394167015004E+37</v>
      </c>
      <c r="AS49" t="s">
        <v>394</v>
      </c>
      <c r="AT49" t="s">
        <v>394</v>
      </c>
      <c r="AU49" t="s">
        <v>394</v>
      </c>
      <c r="BA49" t="s">
        <v>399</v>
      </c>
    </row>
    <row r="50" spans="2:53" x14ac:dyDescent="0.2">
      <c r="B50">
        <v>48</v>
      </c>
      <c r="C50" t="s">
        <v>31</v>
      </c>
      <c r="D50" t="s">
        <v>300</v>
      </c>
      <c r="G50" s="8" t="s">
        <v>283</v>
      </c>
      <c r="H50" t="s">
        <v>301</v>
      </c>
      <c r="I50" s="8">
        <v>1633</v>
      </c>
      <c r="J50" t="s">
        <v>297</v>
      </c>
      <c r="K50" s="8" t="s">
        <v>296</v>
      </c>
      <c r="L50" s="8" t="s">
        <v>96</v>
      </c>
      <c r="M50" s="8"/>
      <c r="N50" s="8" t="s">
        <v>115</v>
      </c>
      <c r="O50" s="8"/>
      <c r="P50" s="8" t="s">
        <v>149</v>
      </c>
      <c r="AB50" t="s">
        <v>78</v>
      </c>
      <c r="AC50">
        <v>706105</v>
      </c>
      <c r="AD50" t="s">
        <v>169</v>
      </c>
      <c r="AE50" t="s">
        <v>373</v>
      </c>
      <c r="AF50" t="s">
        <v>99</v>
      </c>
      <c r="AL50">
        <v>45</v>
      </c>
      <c r="AM50">
        <v>607792</v>
      </c>
      <c r="AN50">
        <v>659</v>
      </c>
      <c r="AO50">
        <v>667</v>
      </c>
      <c r="AP50" t="s">
        <v>412</v>
      </c>
      <c r="AQ50" t="s">
        <v>397</v>
      </c>
      <c r="AR50">
        <v>4.4186261063701999E+37</v>
      </c>
      <c r="AS50" t="s">
        <v>394</v>
      </c>
      <c r="AT50" t="s">
        <v>394</v>
      </c>
      <c r="AU50" t="s">
        <v>394</v>
      </c>
      <c r="BA50" t="s">
        <v>395</v>
      </c>
    </row>
    <row r="51" spans="2:53" x14ac:dyDescent="0.2">
      <c r="B51">
        <v>49</v>
      </c>
      <c r="C51" t="s">
        <v>83</v>
      </c>
      <c r="D51" t="s">
        <v>300</v>
      </c>
      <c r="G51" t="s">
        <v>62</v>
      </c>
      <c r="H51" t="s">
        <v>301</v>
      </c>
      <c r="I51">
        <v>1391</v>
      </c>
      <c r="K51" t="s">
        <v>155</v>
      </c>
      <c r="M51">
        <v>9.1</v>
      </c>
      <c r="AB51" t="s">
        <v>80</v>
      </c>
      <c r="AC51">
        <v>717600</v>
      </c>
      <c r="AD51" t="s">
        <v>170</v>
      </c>
      <c r="AE51" t="s">
        <v>373</v>
      </c>
      <c r="AL51">
        <v>46</v>
      </c>
      <c r="AM51">
        <v>607792</v>
      </c>
      <c r="AN51">
        <v>809</v>
      </c>
      <c r="AO51">
        <v>817</v>
      </c>
      <c r="AP51" t="s">
        <v>412</v>
      </c>
      <c r="AQ51" t="s">
        <v>397</v>
      </c>
      <c r="AR51">
        <v>4.4186280078461002E+37</v>
      </c>
      <c r="AS51" t="s">
        <v>394</v>
      </c>
      <c r="AT51" t="s">
        <v>394</v>
      </c>
      <c r="AU51" t="s">
        <v>394</v>
      </c>
      <c r="BA51" t="s">
        <v>395</v>
      </c>
    </row>
    <row r="52" spans="2:53" x14ac:dyDescent="0.2">
      <c r="B52">
        <v>50</v>
      </c>
      <c r="C52" t="s">
        <v>242</v>
      </c>
      <c r="D52" t="s">
        <v>300</v>
      </c>
      <c r="G52" t="s">
        <v>63</v>
      </c>
      <c r="H52" t="s">
        <v>301</v>
      </c>
      <c r="I52">
        <v>4151</v>
      </c>
      <c r="K52" t="s">
        <v>156</v>
      </c>
      <c r="L52" t="s">
        <v>96</v>
      </c>
      <c r="AB52" t="s">
        <v>81</v>
      </c>
      <c r="AC52">
        <v>719504</v>
      </c>
      <c r="AD52" t="s">
        <v>171</v>
      </c>
      <c r="AE52" t="s">
        <v>373</v>
      </c>
      <c r="AL52">
        <v>67</v>
      </c>
      <c r="AM52">
        <v>643262</v>
      </c>
      <c r="AN52">
        <v>2914</v>
      </c>
      <c r="AO52">
        <v>2922</v>
      </c>
      <c r="AP52" t="s">
        <v>400</v>
      </c>
      <c r="AQ52" t="s">
        <v>397</v>
      </c>
      <c r="AR52">
        <v>4.4227137249588002E+37</v>
      </c>
      <c r="AS52" t="s">
        <v>404</v>
      </c>
      <c r="AT52">
        <v>4.4226254647857603E+37</v>
      </c>
      <c r="AU52" t="s">
        <v>394</v>
      </c>
      <c r="AY52" t="s">
        <v>408</v>
      </c>
      <c r="AZ52">
        <v>36</v>
      </c>
      <c r="BA52" t="s">
        <v>408</v>
      </c>
    </row>
    <row r="53" spans="2:53" x14ac:dyDescent="0.2">
      <c r="B53">
        <v>51</v>
      </c>
      <c r="C53" t="s">
        <v>266</v>
      </c>
      <c r="D53" t="s">
        <v>300</v>
      </c>
      <c r="G53" t="s">
        <v>64</v>
      </c>
      <c r="H53" t="s">
        <v>301</v>
      </c>
      <c r="I53">
        <v>2803</v>
      </c>
      <c r="K53" t="s">
        <v>157</v>
      </c>
      <c r="L53" t="s">
        <v>96</v>
      </c>
      <c r="AB53" t="s">
        <v>82</v>
      </c>
      <c r="AC53">
        <v>739925</v>
      </c>
      <c r="AD53" t="s">
        <v>172</v>
      </c>
      <c r="AE53" t="s">
        <v>373</v>
      </c>
      <c r="AL53">
        <v>11</v>
      </c>
      <c r="AM53">
        <v>649768</v>
      </c>
      <c r="AN53">
        <v>2121</v>
      </c>
      <c r="AO53">
        <v>2138</v>
      </c>
      <c r="AP53" t="s">
        <v>405</v>
      </c>
      <c r="AQ53" t="s">
        <v>397</v>
      </c>
      <c r="AR53">
        <v>4.4054858779327197E+37</v>
      </c>
      <c r="AS53" t="s">
        <v>393</v>
      </c>
      <c r="AT53">
        <v>4.4053907249095401E+37</v>
      </c>
      <c r="AU53" t="s">
        <v>394</v>
      </c>
      <c r="AY53" t="s">
        <v>399</v>
      </c>
      <c r="AZ53">
        <v>33</v>
      </c>
      <c r="BA53" t="s">
        <v>399</v>
      </c>
    </row>
    <row r="54" spans="2:53" x14ac:dyDescent="0.2">
      <c r="B54">
        <v>52</v>
      </c>
      <c r="C54" t="s">
        <v>250</v>
      </c>
      <c r="D54" t="s">
        <v>300</v>
      </c>
      <c r="G54" t="s">
        <v>65</v>
      </c>
      <c r="H54" t="s">
        <v>301</v>
      </c>
      <c r="I54">
        <v>6811</v>
      </c>
      <c r="K54" t="s">
        <v>158</v>
      </c>
      <c r="M54">
        <v>5.6</v>
      </c>
      <c r="AB54" t="s">
        <v>287</v>
      </c>
      <c r="AC54">
        <v>758693</v>
      </c>
      <c r="AD54" t="s">
        <v>94</v>
      </c>
      <c r="AL54">
        <v>12</v>
      </c>
      <c r="AM54">
        <v>649768</v>
      </c>
      <c r="AN54">
        <v>2140</v>
      </c>
      <c r="AO54">
        <v>2142</v>
      </c>
      <c r="AP54" t="s">
        <v>392</v>
      </c>
      <c r="AQ54" t="s">
        <v>392</v>
      </c>
      <c r="AR54">
        <v>4.4054917408167495E+37</v>
      </c>
      <c r="AS54" t="s">
        <v>393</v>
      </c>
      <c r="AT54">
        <v>4.4053907249095401E+37</v>
      </c>
      <c r="AU54" t="s">
        <v>394</v>
      </c>
      <c r="BA54" t="s">
        <v>395</v>
      </c>
    </row>
    <row r="55" spans="2:53" x14ac:dyDescent="0.2">
      <c r="B55">
        <v>53</v>
      </c>
      <c r="C55" t="s">
        <v>87</v>
      </c>
      <c r="D55" t="s">
        <v>300</v>
      </c>
      <c r="G55" t="s">
        <v>66</v>
      </c>
      <c r="H55" t="s">
        <v>301</v>
      </c>
      <c r="I55">
        <v>1912</v>
      </c>
      <c r="K55" t="s">
        <v>159</v>
      </c>
      <c r="L55" t="s">
        <v>96</v>
      </c>
      <c r="N55" t="s">
        <v>99</v>
      </c>
      <c r="P55" t="s">
        <v>149</v>
      </c>
      <c r="AB55" t="s">
        <v>288</v>
      </c>
      <c r="AC55">
        <v>767345</v>
      </c>
      <c r="AD55" t="s">
        <v>94</v>
      </c>
      <c r="AL55">
        <v>13</v>
      </c>
      <c r="AM55">
        <v>649768</v>
      </c>
      <c r="AN55">
        <v>2178</v>
      </c>
      <c r="AO55">
        <v>2180</v>
      </c>
      <c r="AP55" t="s">
        <v>406</v>
      </c>
      <c r="AQ55" t="s">
        <v>392</v>
      </c>
      <c r="AR55">
        <v>4.40549253309837E+37</v>
      </c>
      <c r="AS55" t="s">
        <v>393</v>
      </c>
      <c r="AT55">
        <v>4.4053907249095401E+37</v>
      </c>
      <c r="AU55" t="s">
        <v>394</v>
      </c>
      <c r="BA55" t="s">
        <v>395</v>
      </c>
    </row>
    <row r="56" spans="2:53" x14ac:dyDescent="0.2">
      <c r="B56">
        <v>54</v>
      </c>
      <c r="C56" t="s">
        <v>268</v>
      </c>
      <c r="D56" t="s">
        <v>300</v>
      </c>
      <c r="G56" t="s">
        <v>285</v>
      </c>
      <c r="H56" t="s">
        <v>301</v>
      </c>
      <c r="I56">
        <v>3441</v>
      </c>
      <c r="J56" t="s">
        <v>297</v>
      </c>
      <c r="K56" t="s">
        <v>94</v>
      </c>
      <c r="AB56" t="s">
        <v>84</v>
      </c>
      <c r="AC56">
        <v>796880</v>
      </c>
      <c r="AD56" t="s">
        <v>94</v>
      </c>
      <c r="AL56">
        <v>31</v>
      </c>
      <c r="AM56">
        <v>650735</v>
      </c>
      <c r="AN56">
        <v>92</v>
      </c>
      <c r="AO56">
        <v>94</v>
      </c>
      <c r="AP56" t="s">
        <v>392</v>
      </c>
      <c r="AQ56" t="s">
        <v>392</v>
      </c>
      <c r="AR56">
        <v>4.4128278725247597E+37</v>
      </c>
      <c r="AS56" t="s">
        <v>404</v>
      </c>
      <c r="AT56">
        <v>4.41278104868071E+37</v>
      </c>
      <c r="AU56" t="s">
        <v>394</v>
      </c>
      <c r="AY56" t="s">
        <v>408</v>
      </c>
      <c r="AZ56">
        <v>1</v>
      </c>
      <c r="BA56" t="s">
        <v>408</v>
      </c>
    </row>
    <row r="57" spans="2:53" x14ac:dyDescent="0.2">
      <c r="B57">
        <v>55</v>
      </c>
      <c r="C57" t="s">
        <v>276</v>
      </c>
      <c r="D57" t="s">
        <v>300</v>
      </c>
      <c r="G57" t="s">
        <v>67</v>
      </c>
      <c r="H57" t="s">
        <v>301</v>
      </c>
      <c r="I57">
        <v>7850</v>
      </c>
      <c r="K57" t="s">
        <v>160</v>
      </c>
      <c r="L57" t="s">
        <v>96</v>
      </c>
      <c r="M57">
        <v>6.9</v>
      </c>
      <c r="N57" t="s">
        <v>115</v>
      </c>
      <c r="AB57" t="s">
        <v>85</v>
      </c>
      <c r="AC57">
        <v>805051</v>
      </c>
      <c r="AD57" t="s">
        <v>94</v>
      </c>
      <c r="AL57">
        <v>40</v>
      </c>
      <c r="AM57">
        <v>656093</v>
      </c>
      <c r="AN57">
        <v>220</v>
      </c>
      <c r="AO57">
        <v>223</v>
      </c>
      <c r="AP57" t="s">
        <v>417</v>
      </c>
      <c r="AQ57" t="s">
        <v>417</v>
      </c>
      <c r="AR57">
        <v>4.41675014193819E+37</v>
      </c>
      <c r="AS57" t="s">
        <v>404</v>
      </c>
      <c r="AT57">
        <v>4.4165332152292202E+37</v>
      </c>
      <c r="AU57" t="s">
        <v>394</v>
      </c>
      <c r="BA57" t="s">
        <v>399</v>
      </c>
    </row>
    <row r="58" spans="2:53" x14ac:dyDescent="0.2">
      <c r="B58">
        <v>56</v>
      </c>
      <c r="C58" t="s">
        <v>29</v>
      </c>
      <c r="D58" t="s">
        <v>300</v>
      </c>
      <c r="G58" t="s">
        <v>68</v>
      </c>
      <c r="H58" t="s">
        <v>301</v>
      </c>
      <c r="I58">
        <v>6045</v>
      </c>
      <c r="K58" t="s">
        <v>161</v>
      </c>
      <c r="Q58" s="2" t="s">
        <v>162</v>
      </c>
      <c r="R58" t="s">
        <v>303</v>
      </c>
      <c r="AB58" t="s">
        <v>86</v>
      </c>
      <c r="AC58">
        <v>808846</v>
      </c>
      <c r="AD58" t="s">
        <v>94</v>
      </c>
      <c r="AL58">
        <v>41</v>
      </c>
      <c r="AM58">
        <v>656093</v>
      </c>
      <c r="AN58">
        <v>3998</v>
      </c>
      <c r="AO58">
        <v>4015</v>
      </c>
      <c r="AP58" t="s">
        <v>418</v>
      </c>
      <c r="AQ58" t="s">
        <v>397</v>
      </c>
      <c r="AR58">
        <v>4.41672241208131E+37</v>
      </c>
      <c r="AS58" t="s">
        <v>404</v>
      </c>
      <c r="AT58">
        <v>4.4165375727781604E+37</v>
      </c>
      <c r="AU58" t="s">
        <v>394</v>
      </c>
      <c r="BA58" t="s">
        <v>395</v>
      </c>
    </row>
    <row r="59" spans="2:53" x14ac:dyDescent="0.2">
      <c r="B59">
        <v>57</v>
      </c>
      <c r="C59" t="s">
        <v>60</v>
      </c>
      <c r="D59" t="s">
        <v>300</v>
      </c>
      <c r="G59" t="s">
        <v>70</v>
      </c>
      <c r="H59" t="s">
        <v>301</v>
      </c>
      <c r="I59">
        <v>9534</v>
      </c>
      <c r="K59" t="s">
        <v>164</v>
      </c>
      <c r="L59" t="s">
        <v>96</v>
      </c>
      <c r="M59">
        <v>5.7</v>
      </c>
      <c r="N59" t="s">
        <v>115</v>
      </c>
      <c r="AB59" t="s">
        <v>88</v>
      </c>
      <c r="AC59">
        <v>821936</v>
      </c>
      <c r="AD59" t="s">
        <v>94</v>
      </c>
      <c r="AL59">
        <v>42</v>
      </c>
      <c r="AM59">
        <v>656093</v>
      </c>
      <c r="AN59">
        <v>4017</v>
      </c>
      <c r="AO59">
        <v>4019</v>
      </c>
      <c r="AP59" t="s">
        <v>392</v>
      </c>
      <c r="AQ59" t="s">
        <v>392</v>
      </c>
      <c r="AR59">
        <v>4.4167316817763204E+37</v>
      </c>
      <c r="AS59" t="s">
        <v>404</v>
      </c>
      <c r="AT59">
        <v>4.4165375727781604E+37</v>
      </c>
      <c r="AU59" t="s">
        <v>394</v>
      </c>
      <c r="BA59" t="s">
        <v>395</v>
      </c>
    </row>
    <row r="60" spans="2:53" x14ac:dyDescent="0.2">
      <c r="B60">
        <v>58</v>
      </c>
      <c r="C60" t="s">
        <v>48</v>
      </c>
      <c r="D60" t="s">
        <v>300</v>
      </c>
      <c r="G60" t="s">
        <v>73</v>
      </c>
      <c r="H60" t="s">
        <v>301</v>
      </c>
      <c r="I60">
        <v>6513</v>
      </c>
      <c r="K60" t="s">
        <v>94</v>
      </c>
      <c r="AB60" t="s">
        <v>90</v>
      </c>
      <c r="AC60">
        <v>860139</v>
      </c>
      <c r="AD60" t="s">
        <v>94</v>
      </c>
      <c r="AL60">
        <v>27</v>
      </c>
      <c r="AM60">
        <v>658991</v>
      </c>
      <c r="AN60">
        <v>3326</v>
      </c>
      <c r="AO60">
        <v>3328</v>
      </c>
      <c r="AP60" t="s">
        <v>392</v>
      </c>
      <c r="AQ60" t="s">
        <v>392</v>
      </c>
      <c r="AR60">
        <v>4.4119270483169697E+37</v>
      </c>
      <c r="AS60" t="s">
        <v>393</v>
      </c>
      <c r="AT60">
        <v>4.4118187434188099E+37</v>
      </c>
      <c r="AU60" t="s">
        <v>394</v>
      </c>
      <c r="BA60" t="s">
        <v>395</v>
      </c>
    </row>
    <row r="61" spans="2:53" x14ac:dyDescent="0.2">
      <c r="B61">
        <v>59</v>
      </c>
      <c r="C61" t="s">
        <v>23</v>
      </c>
      <c r="D61" t="s">
        <v>300</v>
      </c>
      <c r="G61" t="s">
        <v>74</v>
      </c>
      <c r="H61" t="s">
        <v>301</v>
      </c>
      <c r="I61">
        <v>3450</v>
      </c>
      <c r="K61" t="s">
        <v>120</v>
      </c>
      <c r="L61" t="s">
        <v>96</v>
      </c>
      <c r="N61" t="s">
        <v>99</v>
      </c>
      <c r="AB61" t="s">
        <v>291</v>
      </c>
      <c r="AC61">
        <v>902074</v>
      </c>
      <c r="AD61" t="s">
        <v>94</v>
      </c>
      <c r="AL61">
        <v>68</v>
      </c>
      <c r="AM61">
        <v>664150</v>
      </c>
      <c r="AN61">
        <v>2287</v>
      </c>
      <c r="AO61">
        <v>2295</v>
      </c>
      <c r="AP61" t="s">
        <v>400</v>
      </c>
      <c r="AQ61" t="s">
        <v>397</v>
      </c>
      <c r="AR61">
        <v>4.42321595228098E+37</v>
      </c>
      <c r="AS61" t="s">
        <v>404</v>
      </c>
      <c r="AT61">
        <v>4.42306280424284E+37</v>
      </c>
      <c r="AU61" t="s">
        <v>394</v>
      </c>
      <c r="AY61" t="s">
        <v>399</v>
      </c>
      <c r="AZ61">
        <v>1</v>
      </c>
      <c r="BA61" t="s">
        <v>399</v>
      </c>
    </row>
    <row r="62" spans="2:53" x14ac:dyDescent="0.2">
      <c r="B62">
        <v>60</v>
      </c>
      <c r="C62" t="s">
        <v>25</v>
      </c>
      <c r="D62" t="s">
        <v>300</v>
      </c>
      <c r="G62" t="s">
        <v>75</v>
      </c>
      <c r="H62" t="s">
        <v>301</v>
      </c>
      <c r="I62">
        <v>1285</v>
      </c>
      <c r="K62" t="s">
        <v>120</v>
      </c>
      <c r="L62" t="s">
        <v>96</v>
      </c>
      <c r="N62" t="s">
        <v>99</v>
      </c>
      <c r="AB62" t="s">
        <v>292</v>
      </c>
      <c r="AC62">
        <v>949239</v>
      </c>
      <c r="AD62" t="s">
        <v>94</v>
      </c>
      <c r="AL62">
        <v>69</v>
      </c>
      <c r="AM62">
        <v>664150</v>
      </c>
      <c r="AN62">
        <v>5112</v>
      </c>
      <c r="AO62">
        <v>5120</v>
      </c>
      <c r="AP62" t="s">
        <v>400</v>
      </c>
      <c r="AQ62" t="s">
        <v>397</v>
      </c>
      <c r="AR62">
        <v>4.4232187252666699E+37</v>
      </c>
      <c r="AS62" t="s">
        <v>404</v>
      </c>
      <c r="AT62">
        <v>4.42306280424284E+37</v>
      </c>
      <c r="AU62" t="s">
        <v>394</v>
      </c>
      <c r="BA62" t="s">
        <v>395</v>
      </c>
    </row>
    <row r="63" spans="2:53" x14ac:dyDescent="0.2">
      <c r="B63">
        <v>61</v>
      </c>
      <c r="C63" t="s">
        <v>263</v>
      </c>
      <c r="D63" t="s">
        <v>300</v>
      </c>
      <c r="G63" t="s">
        <v>76</v>
      </c>
      <c r="H63" t="s">
        <v>301</v>
      </c>
      <c r="I63">
        <v>6627</v>
      </c>
      <c r="K63" t="s">
        <v>168</v>
      </c>
      <c r="M63">
        <v>5.5</v>
      </c>
      <c r="AB63" t="s">
        <v>239</v>
      </c>
      <c r="AC63">
        <v>1036105</v>
      </c>
      <c r="AD63" t="s">
        <v>94</v>
      </c>
      <c r="AL63">
        <v>70</v>
      </c>
      <c r="AM63">
        <v>664150</v>
      </c>
      <c r="AN63">
        <v>5203</v>
      </c>
      <c r="AO63">
        <v>5211</v>
      </c>
      <c r="AP63" t="s">
        <v>420</v>
      </c>
      <c r="AQ63" t="s">
        <v>397</v>
      </c>
      <c r="AR63">
        <v>4.42321935909197E+37</v>
      </c>
      <c r="AS63" t="s">
        <v>404</v>
      </c>
      <c r="AT63">
        <v>4.42306280424284E+37</v>
      </c>
      <c r="AU63" t="s">
        <v>394</v>
      </c>
      <c r="BA63" t="s">
        <v>395</v>
      </c>
    </row>
    <row r="64" spans="2:53" x14ac:dyDescent="0.2">
      <c r="B64">
        <v>62</v>
      </c>
      <c r="C64" t="s">
        <v>15</v>
      </c>
      <c r="D64" t="s">
        <v>300</v>
      </c>
      <c r="G64" t="s">
        <v>77</v>
      </c>
      <c r="H64" t="s">
        <v>301</v>
      </c>
      <c r="I64">
        <v>6523</v>
      </c>
      <c r="K64" t="s">
        <v>158</v>
      </c>
      <c r="M64">
        <v>5.6</v>
      </c>
      <c r="AB64" t="s">
        <v>241</v>
      </c>
      <c r="AC64">
        <v>1038633</v>
      </c>
      <c r="AD64" t="s">
        <v>94</v>
      </c>
      <c r="AL64">
        <v>71</v>
      </c>
      <c r="AM64">
        <v>676555</v>
      </c>
      <c r="AN64">
        <v>1293</v>
      </c>
      <c r="AO64">
        <v>1310</v>
      </c>
      <c r="AP64" t="s">
        <v>405</v>
      </c>
      <c r="AQ64" t="s">
        <v>397</v>
      </c>
      <c r="AR64">
        <v>4.4238561158340896E+37</v>
      </c>
      <c r="AS64" t="s">
        <v>404</v>
      </c>
      <c r="AT64">
        <v>4.4237924956195897E+37</v>
      </c>
      <c r="AU64" t="s">
        <v>394</v>
      </c>
      <c r="AY64" t="s">
        <v>408</v>
      </c>
      <c r="AZ64">
        <v>7</v>
      </c>
      <c r="BA64" t="s">
        <v>408</v>
      </c>
    </row>
    <row r="65" spans="2:56" x14ac:dyDescent="0.2">
      <c r="B65">
        <v>63</v>
      </c>
      <c r="C65" t="s">
        <v>254</v>
      </c>
      <c r="D65" t="s">
        <v>300</v>
      </c>
      <c r="G65" t="s">
        <v>78</v>
      </c>
      <c r="H65" t="s">
        <v>301</v>
      </c>
      <c r="I65">
        <v>4541</v>
      </c>
      <c r="K65" t="s">
        <v>169</v>
      </c>
      <c r="L65" t="s">
        <v>96</v>
      </c>
      <c r="M65">
        <v>7.7</v>
      </c>
      <c r="N65" t="s">
        <v>99</v>
      </c>
      <c r="AB65" t="s">
        <v>246</v>
      </c>
      <c r="AC65">
        <v>1201587</v>
      </c>
      <c r="AD65" t="s">
        <v>94</v>
      </c>
      <c r="AL65">
        <v>72</v>
      </c>
      <c r="AM65">
        <v>676555</v>
      </c>
      <c r="AN65">
        <v>1312</v>
      </c>
      <c r="AO65">
        <v>1314</v>
      </c>
      <c r="AP65" t="s">
        <v>392</v>
      </c>
      <c r="AQ65" t="s">
        <v>392</v>
      </c>
      <c r="AR65">
        <v>4.4238606318393595E+37</v>
      </c>
      <c r="AS65" t="s">
        <v>404</v>
      </c>
      <c r="AT65">
        <v>4.4237924956195897E+37</v>
      </c>
      <c r="AU65" t="s">
        <v>394</v>
      </c>
      <c r="BA65" t="s">
        <v>395</v>
      </c>
    </row>
    <row r="66" spans="2:56" x14ac:dyDescent="0.2">
      <c r="B66">
        <v>64</v>
      </c>
      <c r="C66" t="s">
        <v>294</v>
      </c>
      <c r="D66" t="s">
        <v>300</v>
      </c>
      <c r="G66" t="s">
        <v>80</v>
      </c>
      <c r="H66" t="s">
        <v>301</v>
      </c>
      <c r="I66">
        <v>2904</v>
      </c>
      <c r="K66" t="s">
        <v>170</v>
      </c>
      <c r="L66" t="s">
        <v>96</v>
      </c>
      <c r="AB66" t="s">
        <v>248</v>
      </c>
      <c r="AC66">
        <v>1308393</v>
      </c>
      <c r="AD66" t="s">
        <v>94</v>
      </c>
      <c r="AL66">
        <v>16</v>
      </c>
      <c r="AM66">
        <v>697672</v>
      </c>
      <c r="AN66">
        <v>1065</v>
      </c>
      <c r="AO66">
        <v>1082</v>
      </c>
      <c r="AP66" t="s">
        <v>405</v>
      </c>
      <c r="AQ66" t="s">
        <v>397</v>
      </c>
      <c r="AR66">
        <v>4.4074805261521798E+37</v>
      </c>
      <c r="AS66" t="s">
        <v>404</v>
      </c>
      <c r="AT66">
        <v>4.4074512909602101E+37</v>
      </c>
      <c r="AU66" t="s">
        <v>394</v>
      </c>
      <c r="AY66" t="s">
        <v>408</v>
      </c>
      <c r="AZ66">
        <v>7</v>
      </c>
      <c r="BA66" t="s">
        <v>408</v>
      </c>
    </row>
    <row r="67" spans="2:56" x14ac:dyDescent="0.2">
      <c r="B67">
        <v>65</v>
      </c>
      <c r="C67" t="s">
        <v>259</v>
      </c>
      <c r="D67" t="s">
        <v>300</v>
      </c>
      <c r="G67" t="s">
        <v>81</v>
      </c>
      <c r="H67" t="s">
        <v>301</v>
      </c>
      <c r="I67">
        <v>3268</v>
      </c>
      <c r="K67" t="s">
        <v>171</v>
      </c>
      <c r="L67" t="s">
        <v>96</v>
      </c>
      <c r="M67">
        <v>5.7</v>
      </c>
      <c r="AB67" t="s">
        <v>251</v>
      </c>
      <c r="AC67">
        <v>1427703</v>
      </c>
      <c r="AD67" t="s">
        <v>94</v>
      </c>
      <c r="AL67">
        <v>17</v>
      </c>
      <c r="AM67">
        <v>697672</v>
      </c>
      <c r="AN67">
        <v>1084</v>
      </c>
      <c r="AO67">
        <v>1086</v>
      </c>
      <c r="AP67" t="s">
        <v>392</v>
      </c>
      <c r="AQ67" t="s">
        <v>392</v>
      </c>
      <c r="AR67">
        <v>4.4074837745068504E+37</v>
      </c>
      <c r="AS67" t="s">
        <v>404</v>
      </c>
      <c r="AT67">
        <v>4.4074512909602101E+37</v>
      </c>
      <c r="AU67" t="s">
        <v>394</v>
      </c>
      <c r="BA67" t="s">
        <v>395</v>
      </c>
    </row>
    <row r="68" spans="2:56" x14ac:dyDescent="0.2">
      <c r="B68">
        <v>66</v>
      </c>
      <c r="C68" t="s">
        <v>40</v>
      </c>
      <c r="D68" t="s">
        <v>300</v>
      </c>
      <c r="G68" t="s">
        <v>82</v>
      </c>
      <c r="H68" t="s">
        <v>301</v>
      </c>
      <c r="I68">
        <v>936</v>
      </c>
      <c r="K68" t="s">
        <v>172</v>
      </c>
      <c r="L68" t="s">
        <v>96</v>
      </c>
      <c r="P68" t="s">
        <v>107</v>
      </c>
      <c r="AB68" t="s">
        <v>252</v>
      </c>
      <c r="AC68">
        <v>1460359</v>
      </c>
      <c r="AD68" t="s">
        <v>94</v>
      </c>
      <c r="AL68">
        <v>26</v>
      </c>
      <c r="AM68">
        <v>698746</v>
      </c>
      <c r="AN68">
        <v>221</v>
      </c>
      <c r="AO68">
        <v>223</v>
      </c>
      <c r="AP68" t="s">
        <v>392</v>
      </c>
      <c r="AQ68" t="s">
        <v>392</v>
      </c>
      <c r="AR68">
        <v>4.4113563678623804E+37</v>
      </c>
      <c r="AS68" t="s">
        <v>404</v>
      </c>
      <c r="AT68">
        <v>4.4112470329981098E+37</v>
      </c>
      <c r="AU68" t="s">
        <v>394</v>
      </c>
      <c r="BA68" t="s">
        <v>395</v>
      </c>
    </row>
    <row r="69" spans="2:56" x14ac:dyDescent="0.2">
      <c r="B69">
        <v>67</v>
      </c>
      <c r="C69" t="s">
        <v>277</v>
      </c>
      <c r="D69" t="s">
        <v>300</v>
      </c>
      <c r="G69" t="s">
        <v>287</v>
      </c>
      <c r="H69" t="s">
        <v>301</v>
      </c>
      <c r="I69">
        <v>1577</v>
      </c>
      <c r="J69" t="s">
        <v>297</v>
      </c>
      <c r="K69" t="s">
        <v>94</v>
      </c>
      <c r="AB69" t="s">
        <v>255</v>
      </c>
      <c r="AC69">
        <v>1481835</v>
      </c>
      <c r="AD69" t="s">
        <v>94</v>
      </c>
      <c r="AL69">
        <v>73</v>
      </c>
      <c r="AM69">
        <v>706105</v>
      </c>
      <c r="AN69">
        <v>168</v>
      </c>
      <c r="AO69">
        <v>185</v>
      </c>
      <c r="AP69" t="s">
        <v>405</v>
      </c>
      <c r="AQ69" t="s">
        <v>397</v>
      </c>
      <c r="AR69">
        <v>4.4241836450579302E+37</v>
      </c>
      <c r="AS69" t="s">
        <v>404</v>
      </c>
      <c r="AT69">
        <v>4.4240884128065795E+37</v>
      </c>
      <c r="AU69" t="s">
        <v>394</v>
      </c>
      <c r="AY69" t="s">
        <v>408</v>
      </c>
      <c r="AZ69">
        <v>1</v>
      </c>
      <c r="BA69" t="s">
        <v>408</v>
      </c>
    </row>
    <row r="70" spans="2:56" x14ac:dyDescent="0.2">
      <c r="B70">
        <v>68</v>
      </c>
      <c r="C70" t="s">
        <v>32</v>
      </c>
      <c r="D70" t="s">
        <v>300</v>
      </c>
      <c r="G70" t="s">
        <v>288</v>
      </c>
      <c r="H70" t="s">
        <v>301</v>
      </c>
      <c r="I70">
        <v>2386</v>
      </c>
      <c r="J70" t="s">
        <v>297</v>
      </c>
      <c r="K70" t="s">
        <v>94</v>
      </c>
      <c r="AB70" t="s">
        <v>256</v>
      </c>
      <c r="AC70">
        <v>1495172</v>
      </c>
      <c r="AD70" t="s">
        <v>94</v>
      </c>
      <c r="AL70">
        <v>74</v>
      </c>
      <c r="AM70">
        <v>706105</v>
      </c>
      <c r="AN70">
        <v>922</v>
      </c>
      <c r="AO70">
        <v>939</v>
      </c>
      <c r="AP70" t="s">
        <v>405</v>
      </c>
      <c r="AQ70" t="s">
        <v>397</v>
      </c>
      <c r="AR70">
        <v>4.4241849127085304E+37</v>
      </c>
      <c r="AS70" t="s">
        <v>404</v>
      </c>
      <c r="AT70">
        <v>4.4240884128065795E+37</v>
      </c>
      <c r="AU70" t="s">
        <v>394</v>
      </c>
      <c r="BA70" t="s">
        <v>395</v>
      </c>
    </row>
    <row r="71" spans="2:56" x14ac:dyDescent="0.2">
      <c r="B71">
        <v>69</v>
      </c>
      <c r="C71" t="s">
        <v>36</v>
      </c>
      <c r="D71" t="s">
        <v>300</v>
      </c>
      <c r="G71" t="s">
        <v>84</v>
      </c>
      <c r="H71" t="s">
        <v>301</v>
      </c>
      <c r="I71">
        <v>1674</v>
      </c>
      <c r="K71" t="s">
        <v>94</v>
      </c>
      <c r="AB71" t="s">
        <v>260</v>
      </c>
      <c r="AC71">
        <v>1654154</v>
      </c>
      <c r="AD71" t="s">
        <v>94</v>
      </c>
      <c r="AL71">
        <v>75</v>
      </c>
      <c r="AM71">
        <v>706105</v>
      </c>
      <c r="AN71">
        <v>941</v>
      </c>
      <c r="AO71">
        <v>943</v>
      </c>
      <c r="AP71" t="s">
        <v>392</v>
      </c>
      <c r="AQ71" t="s">
        <v>392</v>
      </c>
      <c r="AR71">
        <v>4.4241921224713202E+37</v>
      </c>
      <c r="AS71" t="s">
        <v>404</v>
      </c>
      <c r="AT71">
        <v>4.4240884128065795E+37</v>
      </c>
      <c r="AU71" t="s">
        <v>394</v>
      </c>
      <c r="BA71" t="s">
        <v>395</v>
      </c>
    </row>
    <row r="72" spans="2:56" x14ac:dyDescent="0.2">
      <c r="B72">
        <v>70</v>
      </c>
      <c r="C72" t="s">
        <v>72</v>
      </c>
      <c r="D72" t="s">
        <v>300</v>
      </c>
      <c r="G72" t="s">
        <v>85</v>
      </c>
      <c r="H72" t="s">
        <v>301</v>
      </c>
      <c r="I72">
        <v>3234</v>
      </c>
      <c r="K72" t="s">
        <v>94</v>
      </c>
      <c r="AB72" t="s">
        <v>267</v>
      </c>
      <c r="AC72">
        <v>1870569</v>
      </c>
      <c r="AD72" t="s">
        <v>94</v>
      </c>
      <c r="AL72">
        <v>76</v>
      </c>
      <c r="AM72">
        <v>706105</v>
      </c>
      <c r="AN72">
        <v>1653</v>
      </c>
      <c r="AO72">
        <v>1661</v>
      </c>
      <c r="AP72" t="s">
        <v>396</v>
      </c>
      <c r="AQ72" t="s">
        <v>397</v>
      </c>
      <c r="AR72">
        <v>4.4241861011309596E+37</v>
      </c>
      <c r="AS72" t="s">
        <v>404</v>
      </c>
      <c r="AT72">
        <v>4.4240941964624497E+37</v>
      </c>
      <c r="AU72" t="s">
        <v>394</v>
      </c>
      <c r="BA72" t="s">
        <v>395</v>
      </c>
    </row>
    <row r="73" spans="2:56" x14ac:dyDescent="0.2">
      <c r="B73">
        <v>71</v>
      </c>
      <c r="C73" t="s">
        <v>17</v>
      </c>
      <c r="D73" t="s">
        <v>300</v>
      </c>
      <c r="G73" t="s">
        <v>86</v>
      </c>
      <c r="H73" t="s">
        <v>301</v>
      </c>
      <c r="I73">
        <v>956</v>
      </c>
      <c r="K73" t="s">
        <v>94</v>
      </c>
      <c r="AB73" t="s">
        <v>269</v>
      </c>
      <c r="AC73">
        <v>1911146</v>
      </c>
      <c r="AD73" t="s">
        <v>94</v>
      </c>
      <c r="AL73">
        <v>10</v>
      </c>
      <c r="AM73">
        <v>717600</v>
      </c>
      <c r="AN73">
        <v>250</v>
      </c>
      <c r="AO73">
        <v>258</v>
      </c>
      <c r="AP73" t="s">
        <v>400</v>
      </c>
      <c r="AQ73" t="s">
        <v>397</v>
      </c>
      <c r="AR73">
        <v>4.4051634193112904E+37</v>
      </c>
      <c r="AS73" t="s">
        <v>401</v>
      </c>
      <c r="AT73">
        <v>4.4051403639159997E+37</v>
      </c>
      <c r="AU73" t="s">
        <v>394</v>
      </c>
      <c r="BA73" t="s">
        <v>395</v>
      </c>
    </row>
    <row r="74" spans="2:56" x14ac:dyDescent="0.2">
      <c r="B74">
        <v>72</v>
      </c>
      <c r="C74" t="s">
        <v>270</v>
      </c>
      <c r="D74" t="s">
        <v>300</v>
      </c>
      <c r="G74" t="s">
        <v>88</v>
      </c>
      <c r="H74" t="s">
        <v>301</v>
      </c>
      <c r="I74">
        <v>1446</v>
      </c>
      <c r="K74" t="s">
        <v>94</v>
      </c>
      <c r="AB74" t="s">
        <v>271</v>
      </c>
      <c r="AC74">
        <v>1962096</v>
      </c>
      <c r="AD74" t="s">
        <v>94</v>
      </c>
      <c r="AL74">
        <v>18</v>
      </c>
      <c r="AM74">
        <v>719504</v>
      </c>
      <c r="AN74">
        <v>1482</v>
      </c>
      <c r="AO74">
        <v>1484</v>
      </c>
      <c r="AP74" t="s">
        <v>392</v>
      </c>
      <c r="AQ74" t="s">
        <v>392</v>
      </c>
      <c r="AR74">
        <v>4.4086354350771502E+37</v>
      </c>
      <c r="AS74" t="s">
        <v>404</v>
      </c>
      <c r="AT74">
        <v>4.4085613567452003E+37</v>
      </c>
      <c r="AU74" t="s">
        <v>394</v>
      </c>
      <c r="BA74" t="s">
        <v>395</v>
      </c>
    </row>
    <row r="75" spans="2:56" x14ac:dyDescent="0.2">
      <c r="B75">
        <v>73</v>
      </c>
      <c r="C75" t="s">
        <v>249</v>
      </c>
      <c r="D75" t="s">
        <v>300</v>
      </c>
      <c r="G75" t="s">
        <v>90</v>
      </c>
      <c r="H75" t="s">
        <v>301</v>
      </c>
      <c r="I75">
        <v>3053</v>
      </c>
      <c r="K75" t="s">
        <v>94</v>
      </c>
      <c r="AB75" t="s">
        <v>7</v>
      </c>
      <c r="AC75">
        <v>2040477</v>
      </c>
      <c r="AD75" s="7" t="s">
        <v>109</v>
      </c>
      <c r="AE75" t="s">
        <v>373</v>
      </c>
      <c r="AF75" s="7"/>
      <c r="AG75" s="7"/>
      <c r="AH75" s="7" t="s">
        <v>374</v>
      </c>
      <c r="AL75">
        <v>6</v>
      </c>
      <c r="AM75">
        <v>739925</v>
      </c>
      <c r="AN75">
        <v>190</v>
      </c>
      <c r="AO75">
        <v>192</v>
      </c>
      <c r="AP75" t="s">
        <v>392</v>
      </c>
      <c r="AQ75" t="s">
        <v>392</v>
      </c>
      <c r="AR75">
        <v>4.4043184509580796E+37</v>
      </c>
      <c r="AS75" t="s">
        <v>401</v>
      </c>
      <c r="AT75">
        <v>4.4043074382434901E+37</v>
      </c>
      <c r="AU75" t="s">
        <v>394</v>
      </c>
      <c r="BA75" t="s">
        <v>395</v>
      </c>
    </row>
    <row r="76" spans="2:56" x14ac:dyDescent="0.2">
      <c r="B76">
        <v>74</v>
      </c>
      <c r="C76" t="s">
        <v>26</v>
      </c>
      <c r="D76" t="s">
        <v>300</v>
      </c>
      <c r="G76" t="s">
        <v>291</v>
      </c>
      <c r="H76" t="s">
        <v>301</v>
      </c>
      <c r="I76">
        <v>1594</v>
      </c>
      <c r="J76" t="s">
        <v>297</v>
      </c>
      <c r="K76" t="s">
        <v>94</v>
      </c>
      <c r="AB76" t="s">
        <v>273</v>
      </c>
      <c r="AC76">
        <v>2067409</v>
      </c>
      <c r="AD76" t="s">
        <v>94</v>
      </c>
      <c r="AL76">
        <v>7</v>
      </c>
      <c r="AM76">
        <v>739925</v>
      </c>
      <c r="AN76">
        <v>374</v>
      </c>
      <c r="AO76">
        <v>391</v>
      </c>
      <c r="AP76" t="s">
        <v>402</v>
      </c>
      <c r="AQ76" t="s">
        <v>397</v>
      </c>
      <c r="AR76">
        <v>4.4043152026034099E+37</v>
      </c>
      <c r="AS76" t="s">
        <v>401</v>
      </c>
      <c r="AT76">
        <v>4.4043074382434901E+37</v>
      </c>
      <c r="AU76" t="s">
        <v>394</v>
      </c>
      <c r="BA76" t="s">
        <v>395</v>
      </c>
    </row>
    <row r="77" spans="2:56" x14ac:dyDescent="0.2">
      <c r="B77">
        <v>75</v>
      </c>
      <c r="C77" t="s">
        <v>284</v>
      </c>
      <c r="D77" t="s">
        <v>300</v>
      </c>
      <c r="G77" t="s">
        <v>292</v>
      </c>
      <c r="H77" t="s">
        <v>301</v>
      </c>
      <c r="I77">
        <v>2204</v>
      </c>
      <c r="J77" t="s">
        <v>297</v>
      </c>
      <c r="K77" t="s">
        <v>94</v>
      </c>
      <c r="AL77">
        <v>43</v>
      </c>
      <c r="AM77">
        <v>860139</v>
      </c>
      <c r="AN77">
        <v>596</v>
      </c>
      <c r="AO77">
        <v>604</v>
      </c>
      <c r="AP77" t="s">
        <v>412</v>
      </c>
      <c r="AQ77" t="s">
        <v>397</v>
      </c>
      <c r="AR77">
        <v>4.4178582270191097E+37</v>
      </c>
      <c r="AS77" t="s">
        <v>401</v>
      </c>
      <c r="AT77">
        <v>4.4178381822940003E+37</v>
      </c>
      <c r="AU77" t="s">
        <v>394</v>
      </c>
      <c r="BA77" t="s">
        <v>395</v>
      </c>
    </row>
    <row r="78" spans="2:56" x14ac:dyDescent="0.2">
      <c r="AL78">
        <v>28</v>
      </c>
      <c r="AM78">
        <v>2040477</v>
      </c>
      <c r="AN78">
        <v>90</v>
      </c>
      <c r="AO78">
        <v>98</v>
      </c>
      <c r="AP78" t="s">
        <v>412</v>
      </c>
      <c r="AQ78" t="s">
        <v>397</v>
      </c>
      <c r="AR78">
        <v>4.4121085600372899E+37</v>
      </c>
      <c r="AS78" t="s">
        <v>393</v>
      </c>
      <c r="AT78">
        <v>4.41206023085816E+37</v>
      </c>
      <c r="AU78" t="s">
        <v>394</v>
      </c>
      <c r="AV78" t="s">
        <v>386</v>
      </c>
      <c r="AY78" t="s">
        <v>413</v>
      </c>
      <c r="AZ78">
        <v>11</v>
      </c>
      <c r="BA78" t="s">
        <v>413</v>
      </c>
      <c r="BD78" t="s">
        <v>386</v>
      </c>
    </row>
  </sheetData>
  <sortState xmlns:xlrd2="http://schemas.microsoft.com/office/spreadsheetml/2017/richdata2" ref="AL2:BD78">
    <sortCondition ref="AM2:AM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830C-3E59-534D-88FF-3BBC150A82B5}">
  <dimension ref="A1:AK130"/>
  <sheetViews>
    <sheetView tabSelected="1" topLeftCell="A46" workbookViewId="0">
      <selection activeCell="F65" sqref="F65"/>
    </sheetView>
  </sheetViews>
  <sheetFormatPr baseColWidth="10" defaultRowHeight="16" x14ac:dyDescent="0.2"/>
  <cols>
    <col min="1" max="1" width="4.5" customWidth="1"/>
    <col min="3" max="3" width="34.5" customWidth="1"/>
    <col min="4" max="4" width="9.1640625" customWidth="1"/>
    <col min="5" max="5" width="6.5" bestFit="1" customWidth="1"/>
    <col min="6" max="6" width="6.5" customWidth="1"/>
    <col min="7" max="7" width="6.33203125" customWidth="1"/>
    <col min="8" max="8" width="6.1640625" customWidth="1"/>
    <col min="10" max="10" width="7.6640625" bestFit="1" customWidth="1"/>
    <col min="21" max="33" width="1.5" customWidth="1"/>
    <col min="34" max="34" width="26" bestFit="1" customWidth="1"/>
    <col min="35" max="35" width="16.5" bestFit="1" customWidth="1"/>
  </cols>
  <sheetData>
    <row r="1" spans="1:37" x14ac:dyDescent="0.2">
      <c r="A1" t="s">
        <v>91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113</v>
      </c>
      <c r="J1" t="s">
        <v>427</v>
      </c>
      <c r="K1" t="s">
        <v>426</v>
      </c>
      <c r="L1" t="s">
        <v>430</v>
      </c>
      <c r="M1" t="s">
        <v>431</v>
      </c>
      <c r="N1" t="s">
        <v>432</v>
      </c>
      <c r="O1" t="s">
        <v>428</v>
      </c>
      <c r="P1" t="s">
        <v>429</v>
      </c>
      <c r="Q1" t="s">
        <v>436</v>
      </c>
      <c r="T1" t="s">
        <v>366</v>
      </c>
      <c r="U1" t="s">
        <v>378</v>
      </c>
      <c r="V1" t="s">
        <v>379</v>
      </c>
      <c r="W1" t="s">
        <v>380</v>
      </c>
      <c r="X1" t="s">
        <v>381</v>
      </c>
      <c r="Y1" t="s">
        <v>382</v>
      </c>
      <c r="Z1" t="s">
        <v>383</v>
      </c>
      <c r="AA1" t="s">
        <v>384</v>
      </c>
      <c r="AB1" t="s">
        <v>385</v>
      </c>
      <c r="AC1" t="s">
        <v>386</v>
      </c>
      <c r="AD1" t="s">
        <v>375</v>
      </c>
      <c r="AE1" t="s">
        <v>364</v>
      </c>
      <c r="AF1" t="s">
        <v>98</v>
      </c>
      <c r="AG1" t="s">
        <v>387</v>
      </c>
      <c r="AH1" t="s">
        <v>388</v>
      </c>
      <c r="AI1" t="s">
        <v>389</v>
      </c>
      <c r="AJ1" t="s">
        <v>390</v>
      </c>
      <c r="AK1" t="s">
        <v>391</v>
      </c>
    </row>
    <row r="2" spans="1:37" x14ac:dyDescent="0.2">
      <c r="A2" t="s">
        <v>39</v>
      </c>
      <c r="B2">
        <v>5</v>
      </c>
      <c r="C2" t="s">
        <v>422</v>
      </c>
      <c r="D2" t="s">
        <v>373</v>
      </c>
      <c r="E2" t="s">
        <v>115</v>
      </c>
      <c r="K2">
        <v>1</v>
      </c>
      <c r="L2">
        <v>1</v>
      </c>
      <c r="S2">
        <v>29</v>
      </c>
      <c r="T2">
        <v>5</v>
      </c>
      <c r="U2">
        <v>374</v>
      </c>
      <c r="V2">
        <v>382</v>
      </c>
      <c r="W2" t="s">
        <v>400</v>
      </c>
      <c r="X2" t="s">
        <v>397</v>
      </c>
      <c r="Y2">
        <v>1.2108136493885099E+38</v>
      </c>
      <c r="Z2" t="s">
        <v>415</v>
      </c>
      <c r="AA2">
        <v>1.2107982315880899E+38</v>
      </c>
      <c r="AB2" t="s">
        <v>394</v>
      </c>
      <c r="AF2" t="s">
        <v>399</v>
      </c>
      <c r="AG2">
        <v>11</v>
      </c>
      <c r="AH2" t="s">
        <v>399</v>
      </c>
    </row>
    <row r="3" spans="1:37" x14ac:dyDescent="0.2">
      <c r="K3">
        <v>1</v>
      </c>
      <c r="L3" s="2">
        <v>-1</v>
      </c>
      <c r="S3">
        <v>30</v>
      </c>
      <c r="T3">
        <v>5</v>
      </c>
      <c r="U3">
        <v>4733</v>
      </c>
      <c r="V3">
        <v>4750</v>
      </c>
      <c r="W3" t="s">
        <v>402</v>
      </c>
      <c r="X3" t="s">
        <v>397</v>
      </c>
      <c r="Y3">
        <v>1.21081421983128E+38</v>
      </c>
      <c r="Z3" t="s">
        <v>415</v>
      </c>
      <c r="AA3">
        <v>1.21080017267807E+38</v>
      </c>
      <c r="AB3" t="s">
        <v>394</v>
      </c>
      <c r="AH3" t="s">
        <v>395</v>
      </c>
    </row>
    <row r="4" spans="1:37" x14ac:dyDescent="0.2">
      <c r="A4" t="s">
        <v>93</v>
      </c>
      <c r="B4">
        <v>10</v>
      </c>
      <c r="C4" t="s">
        <v>94</v>
      </c>
      <c r="J4">
        <v>1</v>
      </c>
    </row>
    <row r="5" spans="1:37" x14ac:dyDescent="0.2">
      <c r="A5" t="s">
        <v>1</v>
      </c>
      <c r="B5">
        <v>1352</v>
      </c>
      <c r="C5" t="s">
        <v>100</v>
      </c>
      <c r="J5">
        <v>1</v>
      </c>
    </row>
    <row r="6" spans="1:37" x14ac:dyDescent="0.2">
      <c r="A6" t="s">
        <v>6</v>
      </c>
      <c r="B6">
        <v>19164</v>
      </c>
      <c r="C6" t="s">
        <v>106</v>
      </c>
      <c r="D6" t="s">
        <v>373</v>
      </c>
      <c r="K6">
        <v>1</v>
      </c>
      <c r="N6">
        <v>1</v>
      </c>
      <c r="S6">
        <v>5</v>
      </c>
      <c r="T6">
        <v>19164</v>
      </c>
      <c r="U6">
        <v>139</v>
      </c>
      <c r="V6">
        <v>147</v>
      </c>
      <c r="W6" t="s">
        <v>400</v>
      </c>
      <c r="X6" t="s">
        <v>397</v>
      </c>
      <c r="Y6">
        <v>1.2099824984268401E+38</v>
      </c>
      <c r="Z6" t="s">
        <v>401</v>
      </c>
      <c r="AA6">
        <v>1.2099792896862599E+38</v>
      </c>
      <c r="AB6" t="s">
        <v>394</v>
      </c>
      <c r="AH6" t="s">
        <v>395</v>
      </c>
    </row>
    <row r="7" spans="1:37" x14ac:dyDescent="0.2">
      <c r="A7" t="s">
        <v>8</v>
      </c>
      <c r="B7">
        <v>23934</v>
      </c>
      <c r="C7" t="s">
        <v>110</v>
      </c>
      <c r="J7">
        <v>1</v>
      </c>
    </row>
    <row r="8" spans="1:37" ht="68" x14ac:dyDescent="0.2">
      <c r="A8" t="s">
        <v>9</v>
      </c>
      <c r="B8">
        <v>24525</v>
      </c>
      <c r="C8" s="9" t="s">
        <v>425</v>
      </c>
      <c r="D8" t="s">
        <v>373</v>
      </c>
      <c r="G8" t="s">
        <v>374</v>
      </c>
      <c r="H8" s="8" t="s">
        <v>375</v>
      </c>
      <c r="I8" s="8"/>
      <c r="K8">
        <v>1</v>
      </c>
      <c r="L8">
        <v>1</v>
      </c>
      <c r="O8">
        <v>1</v>
      </c>
      <c r="S8">
        <v>20</v>
      </c>
      <c r="T8">
        <v>24525</v>
      </c>
      <c r="U8">
        <v>1086</v>
      </c>
      <c r="V8">
        <v>1090</v>
      </c>
      <c r="W8" t="s">
        <v>407</v>
      </c>
      <c r="X8" t="s">
        <v>407</v>
      </c>
      <c r="Y8">
        <v>1.21061596720022E+38</v>
      </c>
      <c r="Z8" t="s">
        <v>393</v>
      </c>
      <c r="AA8">
        <v>1.2105936803181101E+38</v>
      </c>
      <c r="AB8" t="s">
        <v>394</v>
      </c>
      <c r="AC8" t="s">
        <v>386</v>
      </c>
      <c r="AF8" t="s">
        <v>410</v>
      </c>
      <c r="AG8">
        <v>20</v>
      </c>
      <c r="AH8" t="s">
        <v>399</v>
      </c>
      <c r="AK8" t="s">
        <v>386</v>
      </c>
    </row>
    <row r="9" spans="1:37" x14ac:dyDescent="0.2">
      <c r="H9" s="8"/>
      <c r="I9" s="8"/>
      <c r="K9">
        <v>1</v>
      </c>
      <c r="N9">
        <v>1</v>
      </c>
      <c r="P9">
        <v>-1</v>
      </c>
      <c r="S9">
        <v>21</v>
      </c>
      <c r="T9">
        <v>24525</v>
      </c>
      <c r="U9">
        <v>5380</v>
      </c>
      <c r="V9">
        <v>5388</v>
      </c>
      <c r="W9" t="s">
        <v>400</v>
      </c>
      <c r="X9" t="s">
        <v>397</v>
      </c>
      <c r="Y9">
        <v>1.2106120057921E+38</v>
      </c>
      <c r="Z9" t="s">
        <v>393</v>
      </c>
      <c r="AA9">
        <v>1.2105936803181101E+38</v>
      </c>
      <c r="AB9" t="s">
        <v>394</v>
      </c>
      <c r="AH9" t="s">
        <v>395</v>
      </c>
    </row>
    <row r="10" spans="1:37" x14ac:dyDescent="0.2">
      <c r="H10" s="8"/>
      <c r="I10" s="8"/>
      <c r="K10">
        <v>1</v>
      </c>
      <c r="N10">
        <v>1</v>
      </c>
      <c r="P10">
        <v>-1</v>
      </c>
      <c r="S10">
        <v>22</v>
      </c>
      <c r="T10">
        <v>24525</v>
      </c>
      <c r="U10">
        <v>5537</v>
      </c>
      <c r="V10">
        <v>5545</v>
      </c>
      <c r="W10" t="s">
        <v>400</v>
      </c>
      <c r="X10" t="s">
        <v>397</v>
      </c>
      <c r="Y10">
        <v>1.21061208502026E+38</v>
      </c>
      <c r="Z10" t="s">
        <v>393</v>
      </c>
      <c r="AA10">
        <v>1.2105936803181101E+38</v>
      </c>
      <c r="AB10" t="s">
        <v>394</v>
      </c>
      <c r="AH10" t="s">
        <v>395</v>
      </c>
    </row>
    <row r="11" spans="1:37" x14ac:dyDescent="0.2">
      <c r="A11" t="s">
        <v>11</v>
      </c>
      <c r="B11">
        <v>26356</v>
      </c>
      <c r="C11" t="s">
        <v>433</v>
      </c>
      <c r="D11" t="s">
        <v>373</v>
      </c>
      <c r="E11" t="s">
        <v>115</v>
      </c>
      <c r="K11">
        <v>1</v>
      </c>
      <c r="L11">
        <v>1</v>
      </c>
      <c r="S11">
        <v>3</v>
      </c>
      <c r="T11">
        <v>26356</v>
      </c>
      <c r="U11">
        <v>563</v>
      </c>
      <c r="V11">
        <v>568</v>
      </c>
      <c r="W11" t="s">
        <v>398</v>
      </c>
      <c r="X11" t="s">
        <v>398</v>
      </c>
      <c r="Y11">
        <v>1.20990466467999E+38</v>
      </c>
      <c r="Z11" t="s">
        <v>393</v>
      </c>
      <c r="AA11">
        <v>1.20986502683028E+38</v>
      </c>
      <c r="AB11" t="s">
        <v>394</v>
      </c>
      <c r="AH11" t="s">
        <v>399</v>
      </c>
    </row>
    <row r="12" spans="1:37" x14ac:dyDescent="0.2">
      <c r="K12">
        <v>1</v>
      </c>
      <c r="L12">
        <v>1</v>
      </c>
      <c r="S12">
        <v>4</v>
      </c>
      <c r="T12">
        <v>26356</v>
      </c>
      <c r="U12">
        <v>5400</v>
      </c>
      <c r="V12">
        <v>5405</v>
      </c>
      <c r="W12" t="s">
        <v>398</v>
      </c>
      <c r="X12" t="s">
        <v>398</v>
      </c>
      <c r="Y12">
        <v>1.20990706529331E+38</v>
      </c>
      <c r="Z12" t="s">
        <v>393</v>
      </c>
      <c r="AA12">
        <v>1.20986558142742E+38</v>
      </c>
      <c r="AB12" t="s">
        <v>394</v>
      </c>
      <c r="AH12" t="s">
        <v>399</v>
      </c>
    </row>
    <row r="13" spans="1:37" x14ac:dyDescent="0.2">
      <c r="A13" t="s">
        <v>12</v>
      </c>
      <c r="B13">
        <v>29424</v>
      </c>
      <c r="C13" t="s">
        <v>114</v>
      </c>
      <c r="J13">
        <v>1</v>
      </c>
    </row>
    <row r="14" spans="1:37" x14ac:dyDescent="0.2">
      <c r="A14" t="s">
        <v>18</v>
      </c>
      <c r="B14">
        <v>36662</v>
      </c>
      <c r="C14" t="s">
        <v>434</v>
      </c>
      <c r="D14" t="s">
        <v>373</v>
      </c>
      <c r="E14" t="s">
        <v>115</v>
      </c>
      <c r="K14">
        <v>1</v>
      </c>
      <c r="N14">
        <v>1</v>
      </c>
      <c r="S14">
        <v>34</v>
      </c>
      <c r="T14">
        <v>36662</v>
      </c>
      <c r="U14">
        <v>754</v>
      </c>
      <c r="V14">
        <v>771</v>
      </c>
      <c r="W14" t="s">
        <v>414</v>
      </c>
      <c r="X14" t="s">
        <v>397</v>
      </c>
      <c r="Y14">
        <v>1.2109545645983601E+38</v>
      </c>
      <c r="Z14" t="s">
        <v>415</v>
      </c>
      <c r="AA14">
        <v>1.21094157910252E+38</v>
      </c>
      <c r="AB14" t="s">
        <v>394</v>
      </c>
      <c r="AH14" t="s">
        <v>395</v>
      </c>
    </row>
    <row r="15" spans="1:37" x14ac:dyDescent="0.2">
      <c r="K15">
        <v>1</v>
      </c>
      <c r="N15">
        <v>1</v>
      </c>
      <c r="S15">
        <v>35</v>
      </c>
      <c r="T15">
        <v>36662</v>
      </c>
      <c r="U15">
        <v>4013</v>
      </c>
      <c r="V15">
        <v>4021</v>
      </c>
      <c r="W15" t="s">
        <v>416</v>
      </c>
      <c r="X15" t="s">
        <v>397</v>
      </c>
      <c r="Y15">
        <v>1.21095484189693E+38</v>
      </c>
      <c r="Z15" t="s">
        <v>415</v>
      </c>
      <c r="AA15">
        <v>1.21094157910252E+38</v>
      </c>
      <c r="AB15" t="s">
        <v>394</v>
      </c>
      <c r="AH15" t="s">
        <v>395</v>
      </c>
    </row>
    <row r="16" spans="1:37" x14ac:dyDescent="0.2">
      <c r="K16">
        <v>1</v>
      </c>
      <c r="L16" s="2">
        <v>-1</v>
      </c>
      <c r="S16">
        <v>36</v>
      </c>
      <c r="T16">
        <v>36662</v>
      </c>
      <c r="U16">
        <v>6299</v>
      </c>
      <c r="V16">
        <v>6316</v>
      </c>
      <c r="W16" t="s">
        <v>414</v>
      </c>
      <c r="X16" t="s">
        <v>397</v>
      </c>
      <c r="Y16">
        <v>1.2109550399673401E+38</v>
      </c>
      <c r="Z16" t="s">
        <v>415</v>
      </c>
      <c r="AA16">
        <v>1.21094157910252E+38</v>
      </c>
      <c r="AB16" t="s">
        <v>394</v>
      </c>
      <c r="AH16" t="s">
        <v>395</v>
      </c>
    </row>
    <row r="17" spans="1:36" x14ac:dyDescent="0.2">
      <c r="A17" t="s">
        <v>24</v>
      </c>
      <c r="B17">
        <v>39250</v>
      </c>
      <c r="C17" s="8" t="s">
        <v>127</v>
      </c>
      <c r="D17" s="8" t="s">
        <v>373</v>
      </c>
      <c r="E17" s="8" t="s">
        <v>99</v>
      </c>
      <c r="F17" s="8"/>
      <c r="G17" s="8" t="s">
        <v>374</v>
      </c>
      <c r="H17" s="8"/>
      <c r="I17" s="8"/>
      <c r="J17" s="8"/>
      <c r="K17" s="8">
        <v>1</v>
      </c>
      <c r="L17" s="8"/>
      <c r="M17" s="8">
        <v>1</v>
      </c>
      <c r="N17" s="8"/>
      <c r="O17" s="8"/>
      <c r="P17" s="8"/>
      <c r="Q17" s="8"/>
      <c r="R17" s="8"/>
      <c r="S17" s="8">
        <v>47</v>
      </c>
      <c r="T17" s="8">
        <v>39250</v>
      </c>
      <c r="U17" s="8">
        <v>261</v>
      </c>
      <c r="V17" s="8">
        <v>264</v>
      </c>
      <c r="W17" s="8" t="s">
        <v>419</v>
      </c>
      <c r="X17" s="8" t="s">
        <v>419</v>
      </c>
      <c r="Y17" s="8">
        <v>1.21147093414755E+38</v>
      </c>
      <c r="Z17" s="8" t="s">
        <v>393</v>
      </c>
      <c r="AA17" s="8">
        <v>1.2114488453358401E+38</v>
      </c>
      <c r="AB17" s="8" t="s">
        <v>394</v>
      </c>
      <c r="AC17" s="8"/>
      <c r="AD17" s="8"/>
      <c r="AE17" s="8"/>
      <c r="AF17" s="8"/>
      <c r="AG17" s="8"/>
      <c r="AH17" s="8" t="s">
        <v>408</v>
      </c>
      <c r="AI17" s="8"/>
      <c r="AJ17" s="8"/>
    </row>
    <row r="18" spans="1:36" x14ac:dyDescent="0.2">
      <c r="C18" s="8"/>
      <c r="D18" s="8"/>
      <c r="E18" s="8"/>
      <c r="F18" s="8"/>
      <c r="G18" s="8"/>
      <c r="H18" s="8"/>
      <c r="I18" s="8"/>
      <c r="J18" s="8"/>
      <c r="K18" s="8">
        <v>1</v>
      </c>
      <c r="L18" s="8"/>
      <c r="M18" s="8"/>
      <c r="N18" s="8">
        <v>1</v>
      </c>
      <c r="O18" s="8"/>
      <c r="P18" s="8"/>
      <c r="Q18" s="8"/>
      <c r="R18" s="8"/>
      <c r="S18" s="8">
        <v>48</v>
      </c>
      <c r="T18" s="8">
        <v>39250</v>
      </c>
      <c r="U18" s="8">
        <v>775</v>
      </c>
      <c r="V18" s="8">
        <v>783</v>
      </c>
      <c r="W18" s="8" t="s">
        <v>400</v>
      </c>
      <c r="X18" s="8" t="s">
        <v>397</v>
      </c>
      <c r="Y18" s="8">
        <v>1.21146853353422E+38</v>
      </c>
      <c r="Z18" s="8" t="s">
        <v>393</v>
      </c>
      <c r="AA18" s="8">
        <v>1.2114488453358401E+38</v>
      </c>
      <c r="AB18" s="8" t="s">
        <v>394</v>
      </c>
      <c r="AC18" s="8"/>
      <c r="AD18" s="8"/>
      <c r="AE18" s="8"/>
      <c r="AF18" s="8"/>
      <c r="AG18" s="8"/>
      <c r="AH18" s="8" t="s">
        <v>395</v>
      </c>
      <c r="AI18" s="8"/>
      <c r="AJ18" s="8"/>
    </row>
    <row r="19" spans="1:36" x14ac:dyDescent="0.2">
      <c r="C19" s="8"/>
      <c r="D19" s="8"/>
      <c r="E19" s="8"/>
      <c r="F19" s="8"/>
      <c r="G19" s="8"/>
      <c r="H19" s="8"/>
      <c r="I19" s="8"/>
      <c r="J19" s="8"/>
      <c r="K19" s="8">
        <v>1</v>
      </c>
      <c r="L19" s="8"/>
      <c r="M19" s="8">
        <v>1</v>
      </c>
      <c r="N19" s="8"/>
      <c r="O19" s="8"/>
      <c r="P19" s="8"/>
      <c r="Q19" s="8"/>
      <c r="R19" s="8"/>
      <c r="S19" s="8">
        <v>49</v>
      </c>
      <c r="T19" s="8">
        <v>39250</v>
      </c>
      <c r="U19" s="8">
        <v>816</v>
      </c>
      <c r="V19" s="8">
        <v>819</v>
      </c>
      <c r="W19" s="8" t="s">
        <v>419</v>
      </c>
      <c r="X19" s="8" t="s">
        <v>419</v>
      </c>
      <c r="Y19" s="8">
        <v>1.21147106091261E+38</v>
      </c>
      <c r="Z19" s="8" t="s">
        <v>393</v>
      </c>
      <c r="AA19" s="8">
        <v>1.2114488453358401E+38</v>
      </c>
      <c r="AB19" s="8" t="s">
        <v>394</v>
      </c>
      <c r="AC19" s="8"/>
      <c r="AD19" s="8"/>
      <c r="AE19" s="8"/>
      <c r="AF19" s="8"/>
      <c r="AG19" s="8"/>
      <c r="AH19" s="8" t="s">
        <v>408</v>
      </c>
      <c r="AI19" s="8"/>
      <c r="AJ19" s="8"/>
    </row>
    <row r="20" spans="1:36" x14ac:dyDescent="0.2">
      <c r="C20" s="8"/>
      <c r="D20" s="8"/>
      <c r="E20" s="8"/>
      <c r="F20" s="8"/>
      <c r="G20" s="8"/>
      <c r="H20" s="8"/>
      <c r="I20" s="8"/>
      <c r="J20" s="8"/>
      <c r="K20" s="8">
        <v>1</v>
      </c>
      <c r="L20" s="8"/>
      <c r="M20" s="8"/>
      <c r="N20" s="8">
        <v>1</v>
      </c>
      <c r="O20" s="8"/>
      <c r="P20" s="8"/>
      <c r="Q20" s="8"/>
      <c r="R20" s="8"/>
      <c r="S20" s="8">
        <v>50</v>
      </c>
      <c r="T20" s="8">
        <v>39250</v>
      </c>
      <c r="U20" s="8">
        <v>1118</v>
      </c>
      <c r="V20" s="8">
        <v>1126</v>
      </c>
      <c r="W20" s="8" t="s">
        <v>400</v>
      </c>
      <c r="X20" s="8" t="s">
        <v>397</v>
      </c>
      <c r="Y20" s="8">
        <v>1.2114686286080201E+38</v>
      </c>
      <c r="Z20" s="8" t="s">
        <v>393</v>
      </c>
      <c r="AA20" s="8">
        <v>1.2114488453358401E+38</v>
      </c>
      <c r="AB20" s="8" t="s">
        <v>394</v>
      </c>
      <c r="AC20" s="8"/>
      <c r="AD20" s="8"/>
      <c r="AE20" s="8"/>
      <c r="AF20" s="8"/>
      <c r="AG20" s="8"/>
      <c r="AH20" s="8" t="s">
        <v>395</v>
      </c>
      <c r="AI20" s="8"/>
      <c r="AJ20" s="8"/>
    </row>
    <row r="21" spans="1:36" x14ac:dyDescent="0.2">
      <c r="C21" s="8"/>
      <c r="D21" s="8"/>
      <c r="E21" s="8"/>
      <c r="F21" s="8"/>
      <c r="G21" s="8"/>
      <c r="H21" s="8"/>
      <c r="I21" s="8"/>
      <c r="J21" s="8"/>
      <c r="K21" s="8">
        <v>1</v>
      </c>
      <c r="L21" s="8"/>
      <c r="M21" s="8">
        <v>1</v>
      </c>
      <c r="N21" s="8"/>
      <c r="O21" s="8"/>
      <c r="P21" s="8"/>
      <c r="Q21" s="8"/>
      <c r="R21" s="8"/>
      <c r="S21" s="8">
        <v>51</v>
      </c>
      <c r="T21" s="8">
        <v>39250</v>
      </c>
      <c r="U21" s="8">
        <v>1631</v>
      </c>
      <c r="V21" s="8">
        <v>1634</v>
      </c>
      <c r="W21" s="8" t="s">
        <v>419</v>
      </c>
      <c r="X21" s="8" t="s">
        <v>419</v>
      </c>
      <c r="Y21" s="8">
        <v>1.21147121936893E+38</v>
      </c>
      <c r="Z21" s="8" t="s">
        <v>393</v>
      </c>
      <c r="AA21" s="8">
        <v>1.2114488453358401E+38</v>
      </c>
      <c r="AB21" s="8" t="s">
        <v>394</v>
      </c>
      <c r="AC21" s="8"/>
      <c r="AD21" s="8"/>
      <c r="AE21" s="8"/>
      <c r="AF21" s="8"/>
      <c r="AG21" s="8"/>
      <c r="AH21" s="8" t="s">
        <v>408</v>
      </c>
      <c r="AI21" s="8"/>
      <c r="AJ21" s="8"/>
    </row>
    <row r="22" spans="1:36" x14ac:dyDescent="0.2">
      <c r="C22" s="8"/>
      <c r="D22" s="8"/>
      <c r="E22" s="8"/>
      <c r="F22" s="8"/>
      <c r="G22" s="8"/>
      <c r="H22" s="8"/>
      <c r="I22" s="8"/>
      <c r="J22" s="8"/>
      <c r="K22" s="8">
        <v>1</v>
      </c>
      <c r="L22" s="8">
        <v>1</v>
      </c>
      <c r="M22" s="8"/>
      <c r="N22" s="8"/>
      <c r="O22" s="8">
        <v>-1</v>
      </c>
      <c r="P22" s="8"/>
      <c r="Q22" s="8"/>
      <c r="R22" s="8"/>
      <c r="S22" s="8">
        <v>52</v>
      </c>
      <c r="T22" s="8">
        <v>39250</v>
      </c>
      <c r="U22" s="8">
        <v>1961</v>
      </c>
      <c r="V22" s="8">
        <v>1964</v>
      </c>
      <c r="W22" s="8" t="s">
        <v>417</v>
      </c>
      <c r="X22" s="8" t="s">
        <v>417</v>
      </c>
      <c r="Y22" s="8">
        <v>1.21147321591863E+38</v>
      </c>
      <c r="Z22" s="8" t="s">
        <v>393</v>
      </c>
      <c r="AA22" s="8">
        <v>1.2114488453358401E+38</v>
      </c>
      <c r="AB22" s="8" t="s">
        <v>394</v>
      </c>
      <c r="AC22" s="8"/>
      <c r="AD22" s="8"/>
      <c r="AE22" s="8"/>
      <c r="AF22" s="8"/>
      <c r="AG22" s="8"/>
      <c r="AH22" s="8" t="s">
        <v>399</v>
      </c>
      <c r="AI22" s="8"/>
      <c r="AJ22" s="8"/>
    </row>
    <row r="23" spans="1:36" x14ac:dyDescent="0.2">
      <c r="C23" s="8"/>
      <c r="D23" s="8"/>
      <c r="E23" s="8"/>
      <c r="F23" s="8"/>
      <c r="G23" s="8"/>
      <c r="H23" s="8"/>
      <c r="I23" s="8"/>
      <c r="J23" s="8"/>
      <c r="K23" s="8">
        <v>1</v>
      </c>
      <c r="L23" s="8"/>
      <c r="M23" s="8"/>
      <c r="N23" s="8">
        <v>1</v>
      </c>
      <c r="O23" s="8">
        <v>-1</v>
      </c>
      <c r="P23" s="8"/>
      <c r="Q23" s="8"/>
      <c r="R23" s="8"/>
      <c r="S23" s="8">
        <v>53</v>
      </c>
      <c r="T23" s="8">
        <v>39250</v>
      </c>
      <c r="U23" s="8">
        <v>1983</v>
      </c>
      <c r="V23" s="8">
        <v>1985</v>
      </c>
      <c r="W23" s="8" t="s">
        <v>392</v>
      </c>
      <c r="X23" s="8" t="s">
        <v>392</v>
      </c>
      <c r="Y23" s="8">
        <v>1.21147029239943E+38</v>
      </c>
      <c r="Z23" s="8" t="s">
        <v>393</v>
      </c>
      <c r="AA23" s="8">
        <v>1.2114489721008999E+38</v>
      </c>
      <c r="AB23" s="8" t="s">
        <v>394</v>
      </c>
      <c r="AC23" s="8"/>
      <c r="AD23" s="8"/>
      <c r="AE23" s="8"/>
      <c r="AF23" s="8"/>
      <c r="AG23" s="8"/>
      <c r="AH23" s="8" t="s">
        <v>395</v>
      </c>
      <c r="AI23" s="8"/>
      <c r="AJ23" s="8"/>
    </row>
    <row r="24" spans="1:36" x14ac:dyDescent="0.2">
      <c r="C24" s="8"/>
      <c r="D24" s="8"/>
      <c r="E24" s="8"/>
      <c r="F24" s="8"/>
      <c r="G24" s="8"/>
      <c r="H24" s="8"/>
      <c r="I24" s="8"/>
      <c r="J24" s="8"/>
      <c r="K24" s="8">
        <v>1</v>
      </c>
      <c r="L24" s="8"/>
      <c r="M24" s="8">
        <v>1</v>
      </c>
      <c r="N24" s="8"/>
      <c r="O24" s="8"/>
      <c r="P24" s="8"/>
      <c r="Q24" s="8"/>
      <c r="R24" s="8"/>
      <c r="S24" s="8">
        <v>54</v>
      </c>
      <c r="T24" s="8">
        <v>39250</v>
      </c>
      <c r="U24" s="8">
        <v>2564</v>
      </c>
      <c r="V24" s="8">
        <v>2567</v>
      </c>
      <c r="W24" s="8" t="s">
        <v>419</v>
      </c>
      <c r="X24" s="8" t="s">
        <v>419</v>
      </c>
      <c r="Y24" s="8">
        <v>1.2114713778252601E+38</v>
      </c>
      <c r="Z24" s="8" t="s">
        <v>393</v>
      </c>
      <c r="AA24" s="8">
        <v>1.21144905132906E+38</v>
      </c>
      <c r="AB24" s="8" t="s">
        <v>394</v>
      </c>
      <c r="AC24" s="8"/>
      <c r="AD24" s="8"/>
      <c r="AE24" s="8"/>
      <c r="AF24" s="8"/>
      <c r="AG24" s="8"/>
      <c r="AH24" s="8" t="s">
        <v>408</v>
      </c>
      <c r="AI24" s="8"/>
      <c r="AJ24" s="8"/>
    </row>
    <row r="25" spans="1:36" x14ac:dyDescent="0.2">
      <c r="C25" s="8"/>
      <c r="D25" s="8"/>
      <c r="E25" s="8"/>
      <c r="F25" s="8"/>
      <c r="G25" s="8"/>
      <c r="H25" s="8"/>
      <c r="I25" s="8"/>
      <c r="J25" s="8"/>
      <c r="K25" s="8">
        <v>1</v>
      </c>
      <c r="L25" s="8"/>
      <c r="M25" s="8">
        <v>1</v>
      </c>
      <c r="N25" s="8"/>
      <c r="O25" s="8"/>
      <c r="P25" s="8"/>
      <c r="Q25" s="8"/>
      <c r="R25" s="8"/>
      <c r="S25" s="8">
        <v>55</v>
      </c>
      <c r="T25" s="8">
        <v>39250</v>
      </c>
      <c r="U25" s="8">
        <v>2689</v>
      </c>
      <c r="V25" s="8">
        <v>2692</v>
      </c>
      <c r="W25" s="8" t="s">
        <v>419</v>
      </c>
      <c r="X25" s="8" t="s">
        <v>419</v>
      </c>
      <c r="Y25" s="8">
        <v>1.2114714412077901E+38</v>
      </c>
      <c r="Z25" s="8" t="s">
        <v>393</v>
      </c>
      <c r="AA25" s="8">
        <v>1.21144905132906E+38</v>
      </c>
      <c r="AB25" s="8" t="s">
        <v>394</v>
      </c>
      <c r="AC25" s="8"/>
      <c r="AD25" s="8"/>
      <c r="AE25" s="8"/>
      <c r="AF25" s="8"/>
      <c r="AG25" s="8"/>
      <c r="AH25" s="8" t="s">
        <v>408</v>
      </c>
      <c r="AI25" s="8"/>
      <c r="AJ25" s="8"/>
    </row>
    <row r="26" spans="1:36" x14ac:dyDescent="0.2">
      <c r="C26" s="8"/>
      <c r="D26" s="8"/>
      <c r="E26" s="8"/>
      <c r="F26" s="8"/>
      <c r="G26" s="8"/>
      <c r="H26" s="8"/>
      <c r="I26" s="8"/>
      <c r="J26" s="8"/>
      <c r="K26" s="8">
        <v>1</v>
      </c>
      <c r="L26" s="8"/>
      <c r="M26" s="8"/>
      <c r="N26" s="8">
        <v>1</v>
      </c>
      <c r="O26" s="8"/>
      <c r="P26" s="8"/>
      <c r="Q26" s="8"/>
      <c r="R26" s="8"/>
      <c r="S26" s="8">
        <v>56</v>
      </c>
      <c r="T26" s="8">
        <v>39250</v>
      </c>
      <c r="U26" s="8">
        <v>3940</v>
      </c>
      <c r="V26" s="8">
        <v>3948</v>
      </c>
      <c r="W26" s="8" t="s">
        <v>420</v>
      </c>
      <c r="X26" s="8" t="s">
        <v>397</v>
      </c>
      <c r="Y26" s="8">
        <v>1.2114688821381399E+38</v>
      </c>
      <c r="Z26" s="8" t="s">
        <v>393</v>
      </c>
      <c r="AA26" s="8">
        <v>1.21144905132906E+38</v>
      </c>
      <c r="AB26" s="8" t="s">
        <v>394</v>
      </c>
      <c r="AC26" s="8"/>
      <c r="AD26" s="8"/>
      <c r="AE26" s="8"/>
      <c r="AF26" s="8"/>
      <c r="AG26" s="8"/>
      <c r="AH26" s="8" t="s">
        <v>395</v>
      </c>
      <c r="AI26" s="8"/>
      <c r="AJ26" s="8"/>
    </row>
    <row r="27" spans="1:36" x14ac:dyDescent="0.2">
      <c r="C27" s="8"/>
      <c r="D27" s="8"/>
      <c r="E27" s="8"/>
      <c r="F27" s="8"/>
      <c r="G27" s="8"/>
      <c r="H27" s="8"/>
      <c r="I27" s="8"/>
      <c r="J27" s="8"/>
      <c r="K27" s="8">
        <v>1</v>
      </c>
      <c r="L27" s="8"/>
      <c r="M27" s="8"/>
      <c r="N27" s="8">
        <v>1</v>
      </c>
      <c r="O27" s="8"/>
      <c r="P27" s="8"/>
      <c r="Q27" s="8"/>
      <c r="R27" s="8"/>
      <c r="S27" s="8">
        <v>57</v>
      </c>
      <c r="T27" s="8">
        <v>39250</v>
      </c>
      <c r="U27" s="8">
        <v>3962</v>
      </c>
      <c r="V27" s="8">
        <v>3979</v>
      </c>
      <c r="W27" s="8" t="s">
        <v>405</v>
      </c>
      <c r="X27" s="8" t="s">
        <v>397</v>
      </c>
      <c r="Y27" s="8">
        <v>1.2114689296750401E+38</v>
      </c>
      <c r="Z27" s="8" t="s">
        <v>393</v>
      </c>
      <c r="AA27" s="8">
        <v>1.21144905132906E+38</v>
      </c>
      <c r="AB27" s="8" t="s">
        <v>394</v>
      </c>
      <c r="AC27" s="8"/>
      <c r="AD27" s="8"/>
      <c r="AE27" s="8"/>
      <c r="AF27" s="8"/>
      <c r="AG27" s="8"/>
      <c r="AH27" s="8" t="s">
        <v>395</v>
      </c>
      <c r="AI27" s="8"/>
      <c r="AJ27" s="8"/>
    </row>
    <row r="28" spans="1:36" x14ac:dyDescent="0.2">
      <c r="C28" s="8"/>
      <c r="D28" s="8"/>
      <c r="E28" s="8"/>
      <c r="F28" s="8"/>
      <c r="G28" s="8"/>
      <c r="H28" s="8"/>
      <c r="I28" s="8"/>
      <c r="J28" s="8"/>
      <c r="K28" s="8">
        <v>1</v>
      </c>
      <c r="L28" s="8"/>
      <c r="M28" s="8"/>
      <c r="N28" s="8">
        <v>1</v>
      </c>
      <c r="O28" s="8"/>
      <c r="P28" s="8"/>
      <c r="Q28" s="8"/>
      <c r="R28" s="8"/>
      <c r="S28" s="8">
        <v>58</v>
      </c>
      <c r="T28" s="8">
        <v>39250</v>
      </c>
      <c r="U28" s="8">
        <v>4196</v>
      </c>
      <c r="V28" s="8">
        <v>4204</v>
      </c>
      <c r="W28" s="8" t="s">
        <v>412</v>
      </c>
      <c r="X28" s="8" t="s">
        <v>397</v>
      </c>
      <c r="Y28" s="8">
        <v>1.2114689930575699E+38</v>
      </c>
      <c r="Z28" s="8" t="s">
        <v>393</v>
      </c>
      <c r="AA28" s="8">
        <v>1.21144905132906E+38</v>
      </c>
      <c r="AB28" s="8" t="s">
        <v>394</v>
      </c>
      <c r="AC28" s="8"/>
      <c r="AD28" s="8"/>
      <c r="AE28" s="8"/>
      <c r="AF28" s="8"/>
      <c r="AG28" s="8"/>
      <c r="AH28" s="8" t="s">
        <v>395</v>
      </c>
      <c r="AI28" s="8"/>
      <c r="AJ28" s="8"/>
    </row>
    <row r="29" spans="1:36" x14ac:dyDescent="0.2">
      <c r="C29" s="8"/>
      <c r="D29" s="8"/>
      <c r="E29" s="8"/>
      <c r="F29" s="8"/>
      <c r="G29" s="8"/>
      <c r="H29" s="8"/>
      <c r="I29" s="8"/>
      <c r="J29" s="8"/>
      <c r="K29" s="8">
        <v>1</v>
      </c>
      <c r="L29" s="8"/>
      <c r="M29" s="8"/>
      <c r="N29" s="8">
        <v>1</v>
      </c>
      <c r="O29" s="8"/>
      <c r="P29" s="8"/>
      <c r="Q29" s="8"/>
      <c r="R29" s="8"/>
      <c r="S29" s="8">
        <v>59</v>
      </c>
      <c r="T29" s="8">
        <v>39250</v>
      </c>
      <c r="U29" s="8">
        <v>4443</v>
      </c>
      <c r="V29" s="8">
        <v>4451</v>
      </c>
      <c r="W29" s="8" t="s">
        <v>412</v>
      </c>
      <c r="X29" s="8" t="s">
        <v>397</v>
      </c>
      <c r="Y29" s="8">
        <v>1.2114690643629099E+38</v>
      </c>
      <c r="Z29" s="8" t="s">
        <v>393</v>
      </c>
      <c r="AA29" s="8">
        <v>1.21144905132906E+38</v>
      </c>
      <c r="AB29" s="8" t="s">
        <v>394</v>
      </c>
      <c r="AC29" s="8"/>
      <c r="AD29" s="8"/>
      <c r="AE29" s="8"/>
      <c r="AF29" s="8"/>
      <c r="AG29" s="8"/>
      <c r="AH29" s="8" t="s">
        <v>395</v>
      </c>
      <c r="AI29" s="8"/>
      <c r="AJ29" s="8"/>
    </row>
    <row r="30" spans="1:36" x14ac:dyDescent="0.2">
      <c r="C30" s="8"/>
      <c r="D30" s="8"/>
      <c r="E30" s="8"/>
      <c r="F30" s="8"/>
      <c r="G30" s="8"/>
      <c r="H30" s="8"/>
      <c r="I30" s="8"/>
      <c r="J30" s="8"/>
      <c r="K30" s="8">
        <v>1</v>
      </c>
      <c r="L30" s="8"/>
      <c r="M30" s="8"/>
      <c r="N30" s="8">
        <v>1</v>
      </c>
      <c r="O30" s="8"/>
      <c r="P30" s="8"/>
      <c r="Q30" s="8"/>
      <c r="R30" s="8"/>
      <c r="S30" s="8">
        <v>60</v>
      </c>
      <c r="T30" s="8">
        <v>39250</v>
      </c>
      <c r="U30" s="8">
        <v>4836</v>
      </c>
      <c r="V30" s="8">
        <v>4844</v>
      </c>
      <c r="W30" s="8" t="s">
        <v>420</v>
      </c>
      <c r="X30" s="8" t="s">
        <v>397</v>
      </c>
      <c r="Y30" s="8">
        <v>1.21146913566826E+38</v>
      </c>
      <c r="Z30" s="8" t="s">
        <v>393</v>
      </c>
      <c r="AA30" s="8">
        <v>1.21144905132906E+38</v>
      </c>
      <c r="AB30" s="8" t="s">
        <v>394</v>
      </c>
      <c r="AC30" s="8"/>
      <c r="AD30" s="8"/>
      <c r="AE30" s="8"/>
      <c r="AF30" s="8"/>
      <c r="AG30" s="8"/>
      <c r="AH30" s="8" t="s">
        <v>395</v>
      </c>
      <c r="AI30" s="8"/>
      <c r="AJ30" s="8"/>
    </row>
    <row r="31" spans="1:36" x14ac:dyDescent="0.2">
      <c r="C31" s="8"/>
      <c r="D31" s="8"/>
      <c r="E31" s="8"/>
      <c r="F31" s="8"/>
      <c r="G31" s="8"/>
      <c r="H31" s="8"/>
      <c r="I31" s="8"/>
      <c r="J31" s="8"/>
      <c r="K31" s="8">
        <v>1</v>
      </c>
      <c r="L31" s="8"/>
      <c r="M31" s="8"/>
      <c r="N31" s="8">
        <v>1</v>
      </c>
      <c r="O31" s="8"/>
      <c r="P31" s="8"/>
      <c r="Q31" s="8"/>
      <c r="R31" s="8"/>
      <c r="S31" s="8">
        <v>61</v>
      </c>
      <c r="T31" s="8">
        <v>39250</v>
      </c>
      <c r="U31" s="8">
        <v>5328</v>
      </c>
      <c r="V31" s="8">
        <v>5336</v>
      </c>
      <c r="W31" s="8" t="s">
        <v>396</v>
      </c>
      <c r="X31" s="8" t="s">
        <v>397</v>
      </c>
      <c r="Y31" s="8">
        <v>1.21146921489642E+38</v>
      </c>
      <c r="Z31" s="8" t="s">
        <v>393</v>
      </c>
      <c r="AA31" s="8">
        <v>1.21144905132906E+38</v>
      </c>
      <c r="AB31" s="8" t="s">
        <v>394</v>
      </c>
      <c r="AC31" s="8"/>
      <c r="AD31" s="8"/>
      <c r="AE31" s="8"/>
      <c r="AF31" s="8"/>
      <c r="AG31" s="8"/>
      <c r="AH31" s="8" t="s">
        <v>395</v>
      </c>
      <c r="AI31" s="8"/>
      <c r="AJ31" s="8"/>
    </row>
    <row r="32" spans="1:36" x14ac:dyDescent="0.2">
      <c r="C32" s="8"/>
      <c r="D32" s="8"/>
      <c r="E32" s="8"/>
      <c r="F32" s="8"/>
      <c r="G32" s="8"/>
      <c r="H32" s="8"/>
      <c r="I32" s="8"/>
      <c r="J32" s="8"/>
      <c r="K32" s="8">
        <v>1</v>
      </c>
      <c r="L32" s="8"/>
      <c r="M32" s="8"/>
      <c r="N32" s="8">
        <v>1</v>
      </c>
      <c r="O32" s="8"/>
      <c r="P32" s="8"/>
      <c r="Q32" s="8"/>
      <c r="R32" s="8"/>
      <c r="S32" s="8">
        <v>62</v>
      </c>
      <c r="T32" s="8">
        <v>39250</v>
      </c>
      <c r="U32" s="8">
        <v>5465</v>
      </c>
      <c r="V32" s="8">
        <v>5473</v>
      </c>
      <c r="W32" s="8" t="s">
        <v>396</v>
      </c>
      <c r="X32" s="8" t="s">
        <v>397</v>
      </c>
      <c r="Y32" s="8">
        <v>1.21146927035613E+38</v>
      </c>
      <c r="Z32" s="8" t="s">
        <v>393</v>
      </c>
      <c r="AA32" s="8">
        <v>1.21144905132906E+38</v>
      </c>
      <c r="AB32" s="8" t="s">
        <v>394</v>
      </c>
      <c r="AC32" s="8"/>
      <c r="AD32" s="8"/>
      <c r="AE32" s="8"/>
      <c r="AF32" s="8"/>
      <c r="AG32" s="8"/>
      <c r="AH32" s="8" t="s">
        <v>395</v>
      </c>
      <c r="AI32" s="8"/>
      <c r="AJ32" s="8"/>
    </row>
    <row r="33" spans="1:36" x14ac:dyDescent="0.2">
      <c r="A33" t="s">
        <v>285</v>
      </c>
      <c r="B33">
        <v>65208</v>
      </c>
      <c r="C33" t="s">
        <v>94</v>
      </c>
      <c r="J33">
        <v>1</v>
      </c>
      <c r="K33" s="8"/>
      <c r="L33" s="8"/>
      <c r="M33" s="8"/>
      <c r="N33" s="8"/>
      <c r="O33" s="8"/>
      <c r="P33" s="8"/>
      <c r="Q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2">
      <c r="A34" t="s">
        <v>253</v>
      </c>
      <c r="B34">
        <v>146079</v>
      </c>
      <c r="C34" t="s">
        <v>94</v>
      </c>
      <c r="J34">
        <v>1</v>
      </c>
      <c r="K34" s="8"/>
      <c r="L34" s="8"/>
      <c r="M34" s="8"/>
      <c r="N34" s="8"/>
      <c r="O34" s="8"/>
      <c r="P34" s="8"/>
      <c r="Q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x14ac:dyDescent="0.2">
      <c r="A35" t="s">
        <v>257</v>
      </c>
      <c r="B35">
        <v>150754</v>
      </c>
      <c r="C35" t="s">
        <v>94</v>
      </c>
      <c r="J35">
        <v>1</v>
      </c>
      <c r="K35" s="8"/>
      <c r="L35" s="8"/>
      <c r="M35" s="8"/>
      <c r="N35" s="8"/>
      <c r="O35" s="8"/>
      <c r="P35" s="8"/>
      <c r="Q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x14ac:dyDescent="0.2">
      <c r="A36" t="s">
        <v>264</v>
      </c>
      <c r="B36">
        <v>180812</v>
      </c>
      <c r="C36" t="s">
        <v>94</v>
      </c>
      <c r="J36">
        <v>1</v>
      </c>
      <c r="K36" s="8"/>
      <c r="L36" s="8"/>
      <c r="M36" s="8"/>
      <c r="N36" s="8"/>
      <c r="O36" s="8"/>
      <c r="P36" s="8"/>
      <c r="Q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x14ac:dyDescent="0.2">
      <c r="A37" t="s">
        <v>275</v>
      </c>
      <c r="B37">
        <v>275071</v>
      </c>
      <c r="C37" t="s">
        <v>94</v>
      </c>
      <c r="J37">
        <v>1</v>
      </c>
      <c r="K37" s="8"/>
      <c r="L37" s="8"/>
      <c r="M37" s="8"/>
      <c r="N37" s="8"/>
      <c r="O37" s="8"/>
      <c r="P37" s="8"/>
      <c r="Q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x14ac:dyDescent="0.2">
      <c r="A38" t="s">
        <v>14</v>
      </c>
      <c r="B38">
        <v>316110</v>
      </c>
      <c r="C38" t="s">
        <v>117</v>
      </c>
      <c r="D38" t="s">
        <v>373</v>
      </c>
      <c r="E38" t="s">
        <v>115</v>
      </c>
      <c r="K38">
        <v>1</v>
      </c>
      <c r="L38">
        <v>1</v>
      </c>
      <c r="S38">
        <v>8</v>
      </c>
      <c r="T38">
        <v>316110</v>
      </c>
      <c r="U38">
        <v>1432</v>
      </c>
      <c r="V38">
        <v>1449</v>
      </c>
      <c r="W38" t="s">
        <v>403</v>
      </c>
      <c r="X38" t="s">
        <v>397</v>
      </c>
      <c r="Y38">
        <v>1.21006280409236E+38</v>
      </c>
      <c r="Z38" t="s">
        <v>404</v>
      </c>
      <c r="AA38">
        <v>1.21005406522604E+38</v>
      </c>
      <c r="AB38" t="s">
        <v>394</v>
      </c>
      <c r="AF38" t="s">
        <v>399</v>
      </c>
      <c r="AG38">
        <v>66</v>
      </c>
      <c r="AH38" t="s">
        <v>399</v>
      </c>
    </row>
    <row r="39" spans="1:36" x14ac:dyDescent="0.2">
      <c r="K39">
        <v>1</v>
      </c>
      <c r="N39">
        <v>1</v>
      </c>
      <c r="S39">
        <v>9</v>
      </c>
      <c r="T39">
        <v>316110</v>
      </c>
      <c r="U39">
        <v>1451</v>
      </c>
      <c r="V39">
        <v>1453</v>
      </c>
      <c r="W39" t="s">
        <v>392</v>
      </c>
      <c r="X39" t="s">
        <v>392</v>
      </c>
      <c r="Y39">
        <v>1.21006339038077E+38</v>
      </c>
      <c r="Z39" t="s">
        <v>404</v>
      </c>
      <c r="AA39">
        <v>1.21005406522604E+38</v>
      </c>
      <c r="AB39" t="s">
        <v>394</v>
      </c>
      <c r="AH39" t="s">
        <v>395</v>
      </c>
    </row>
    <row r="40" spans="1:36" x14ac:dyDescent="0.2">
      <c r="A40" t="s">
        <v>19</v>
      </c>
      <c r="B40">
        <v>372099</v>
      </c>
      <c r="C40" t="s">
        <v>121</v>
      </c>
      <c r="J40">
        <v>1</v>
      </c>
    </row>
    <row r="41" spans="1:36" x14ac:dyDescent="0.2">
      <c r="A41" t="s">
        <v>20</v>
      </c>
      <c r="B41">
        <v>385771</v>
      </c>
      <c r="C41" t="s">
        <v>122</v>
      </c>
      <c r="J41">
        <v>1</v>
      </c>
    </row>
    <row r="42" spans="1:36" x14ac:dyDescent="0.2">
      <c r="A42" s="8" t="s">
        <v>278</v>
      </c>
      <c r="B42" s="8">
        <v>387406</v>
      </c>
      <c r="C42" s="8" t="s">
        <v>295</v>
      </c>
      <c r="D42" t="s">
        <v>373</v>
      </c>
      <c r="E42" s="8" t="s">
        <v>115</v>
      </c>
      <c r="F42" s="8"/>
      <c r="G42" s="8"/>
      <c r="K42">
        <v>1</v>
      </c>
      <c r="L42">
        <v>1</v>
      </c>
      <c r="S42">
        <v>63</v>
      </c>
      <c r="T42">
        <v>387406</v>
      </c>
      <c r="U42">
        <v>60</v>
      </c>
      <c r="V42">
        <v>64</v>
      </c>
      <c r="W42" t="s">
        <v>407</v>
      </c>
      <c r="X42" t="s">
        <v>407</v>
      </c>
      <c r="Y42">
        <v>1.2116809759291901E+38</v>
      </c>
      <c r="Z42" t="s">
        <v>409</v>
      </c>
      <c r="AA42">
        <v>1.21167641238703E+38</v>
      </c>
      <c r="AB42" t="s">
        <v>394</v>
      </c>
      <c r="AH42" t="s">
        <v>399</v>
      </c>
    </row>
    <row r="43" spans="1:36" x14ac:dyDescent="0.2">
      <c r="A43" t="s">
        <v>27</v>
      </c>
      <c r="B43">
        <v>405689</v>
      </c>
      <c r="C43" t="s">
        <v>130</v>
      </c>
      <c r="D43" t="s">
        <v>373</v>
      </c>
      <c r="E43" t="s">
        <v>99</v>
      </c>
      <c r="K43">
        <v>1</v>
      </c>
      <c r="L43">
        <v>1</v>
      </c>
      <c r="S43">
        <v>64</v>
      </c>
      <c r="T43">
        <v>405689</v>
      </c>
      <c r="U43">
        <v>195</v>
      </c>
      <c r="V43">
        <v>200</v>
      </c>
      <c r="W43" t="s">
        <v>398</v>
      </c>
      <c r="X43" t="s">
        <v>398</v>
      </c>
      <c r="Y43">
        <v>1.21171669198485E+38</v>
      </c>
      <c r="Z43" t="s">
        <v>404</v>
      </c>
      <c r="AA43">
        <v>1.21169817636327E+38</v>
      </c>
      <c r="AB43" t="s">
        <v>394</v>
      </c>
      <c r="AH43" t="s">
        <v>399</v>
      </c>
    </row>
    <row r="44" spans="1:36" x14ac:dyDescent="0.2">
      <c r="K44">
        <v>1</v>
      </c>
      <c r="M44" s="2">
        <v>-1</v>
      </c>
      <c r="S44">
        <v>65</v>
      </c>
      <c r="T44">
        <v>405689</v>
      </c>
      <c r="U44">
        <v>3062</v>
      </c>
      <c r="V44">
        <v>3079</v>
      </c>
      <c r="W44" t="s">
        <v>418</v>
      </c>
      <c r="X44" t="s">
        <v>397</v>
      </c>
      <c r="Y44">
        <v>1.21171035373185E+38</v>
      </c>
      <c r="Z44" t="s">
        <v>404</v>
      </c>
      <c r="AA44">
        <v>1.21169817636327E+38</v>
      </c>
      <c r="AB44" t="s">
        <v>394</v>
      </c>
      <c r="AH44" t="s">
        <v>395</v>
      </c>
    </row>
    <row r="45" spans="1:36" x14ac:dyDescent="0.2">
      <c r="K45">
        <v>1</v>
      </c>
      <c r="N45">
        <v>1</v>
      </c>
      <c r="S45">
        <v>66</v>
      </c>
      <c r="T45">
        <v>405689</v>
      </c>
      <c r="U45">
        <v>3081</v>
      </c>
      <c r="V45">
        <v>3083</v>
      </c>
      <c r="W45" t="s">
        <v>392</v>
      </c>
      <c r="X45" t="s">
        <v>392</v>
      </c>
      <c r="Y45">
        <v>1.21171108263094E+38</v>
      </c>
      <c r="Z45" t="s">
        <v>404</v>
      </c>
      <c r="AA45">
        <v>1.21169817636327E+38</v>
      </c>
      <c r="AB45" t="s">
        <v>394</v>
      </c>
      <c r="AH45" t="s">
        <v>395</v>
      </c>
    </row>
    <row r="46" spans="1:36" x14ac:dyDescent="0.2">
      <c r="A46" t="s">
        <v>30</v>
      </c>
      <c r="B46">
        <v>412782</v>
      </c>
      <c r="C46" t="s">
        <v>119</v>
      </c>
      <c r="D46" t="s">
        <v>373</v>
      </c>
      <c r="E46" t="s">
        <v>115</v>
      </c>
      <c r="K46">
        <v>1</v>
      </c>
      <c r="L46">
        <v>1</v>
      </c>
      <c r="S46">
        <v>32</v>
      </c>
      <c r="T46">
        <v>412782</v>
      </c>
      <c r="U46">
        <v>2733</v>
      </c>
      <c r="V46">
        <v>2750</v>
      </c>
      <c r="W46" t="s">
        <v>405</v>
      </c>
      <c r="X46" t="s">
        <v>397</v>
      </c>
      <c r="Y46">
        <v>1.2109076852946E+38</v>
      </c>
      <c r="Z46" t="s">
        <v>404</v>
      </c>
      <c r="AA46">
        <v>1.21089812245539E+38</v>
      </c>
      <c r="AB46" t="s">
        <v>394</v>
      </c>
      <c r="AF46" t="s">
        <v>399</v>
      </c>
      <c r="AG46">
        <v>7</v>
      </c>
      <c r="AH46" t="s">
        <v>399</v>
      </c>
    </row>
    <row r="47" spans="1:36" x14ac:dyDescent="0.2">
      <c r="K47">
        <v>1</v>
      </c>
      <c r="N47">
        <v>1</v>
      </c>
      <c r="S47">
        <v>33</v>
      </c>
      <c r="T47">
        <v>412782</v>
      </c>
      <c r="U47">
        <v>2752</v>
      </c>
      <c r="V47">
        <v>2754</v>
      </c>
      <c r="W47" t="s">
        <v>392</v>
      </c>
      <c r="X47" t="s">
        <v>392</v>
      </c>
      <c r="Y47">
        <v>1.21090832704272E+38</v>
      </c>
      <c r="Z47" t="s">
        <v>404</v>
      </c>
      <c r="AA47">
        <v>1.21089812245539E+38</v>
      </c>
      <c r="AB47" t="s">
        <v>394</v>
      </c>
      <c r="AH47" t="s">
        <v>395</v>
      </c>
    </row>
    <row r="48" spans="1:36" x14ac:dyDescent="0.2">
      <c r="A48" s="8" t="s">
        <v>279</v>
      </c>
      <c r="B48" s="8">
        <v>425354</v>
      </c>
      <c r="C48" s="8" t="s">
        <v>94</v>
      </c>
      <c r="D48" s="8"/>
      <c r="E48" s="8"/>
      <c r="F48" s="8"/>
      <c r="G48" s="8"/>
      <c r="J48">
        <v>1</v>
      </c>
    </row>
    <row r="49" spans="1:34" x14ac:dyDescent="0.2">
      <c r="A49" t="s">
        <v>33</v>
      </c>
      <c r="B49">
        <v>451301</v>
      </c>
      <c r="C49" t="s">
        <v>435</v>
      </c>
      <c r="K49">
        <v>1</v>
      </c>
      <c r="N49">
        <v>1</v>
      </c>
      <c r="S49">
        <v>19</v>
      </c>
      <c r="T49">
        <v>451301</v>
      </c>
      <c r="U49">
        <v>281</v>
      </c>
      <c r="V49">
        <v>289</v>
      </c>
      <c r="W49" t="s">
        <v>400</v>
      </c>
      <c r="X49" t="s">
        <v>397</v>
      </c>
      <c r="Y49">
        <v>1.21048791864397E+38</v>
      </c>
      <c r="Z49" t="s">
        <v>409</v>
      </c>
      <c r="AA49">
        <v>1.2104860567821499E+38</v>
      </c>
      <c r="AB49" t="s">
        <v>394</v>
      </c>
      <c r="AH49" t="s">
        <v>395</v>
      </c>
    </row>
    <row r="50" spans="1:34" x14ac:dyDescent="0.2">
      <c r="A50" t="s">
        <v>35</v>
      </c>
      <c r="B50">
        <v>460590</v>
      </c>
      <c r="C50" t="s">
        <v>136</v>
      </c>
      <c r="D50" t="s">
        <v>373</v>
      </c>
      <c r="K50">
        <v>1</v>
      </c>
      <c r="N50">
        <v>1</v>
      </c>
      <c r="S50">
        <v>0</v>
      </c>
      <c r="T50">
        <v>460590</v>
      </c>
      <c r="U50">
        <v>1450</v>
      </c>
      <c r="V50">
        <v>1452</v>
      </c>
      <c r="W50" t="s">
        <v>392</v>
      </c>
      <c r="X50" t="s">
        <v>392</v>
      </c>
      <c r="Y50">
        <v>1.2097756653857799E+38</v>
      </c>
      <c r="Z50" t="s">
        <v>393</v>
      </c>
      <c r="AA50">
        <v>1.2097481098308599E+38</v>
      </c>
      <c r="AB50" t="s">
        <v>394</v>
      </c>
      <c r="AH50" t="s">
        <v>395</v>
      </c>
    </row>
    <row r="51" spans="1:34" x14ac:dyDescent="0.2">
      <c r="K51">
        <v>1</v>
      </c>
      <c r="N51">
        <v>1</v>
      </c>
      <c r="S51">
        <v>1</v>
      </c>
      <c r="T51">
        <v>460590</v>
      </c>
      <c r="U51">
        <v>2451</v>
      </c>
      <c r="V51">
        <v>2453</v>
      </c>
      <c r="W51" t="s">
        <v>392</v>
      </c>
      <c r="X51" t="s">
        <v>392</v>
      </c>
      <c r="Y51">
        <v>1.2097759426843501E+38</v>
      </c>
      <c r="Z51" t="s">
        <v>393</v>
      </c>
      <c r="AA51">
        <v>1.2097481098308599E+38</v>
      </c>
      <c r="AB51" t="s">
        <v>394</v>
      </c>
      <c r="AH51" t="s">
        <v>395</v>
      </c>
    </row>
    <row r="52" spans="1:34" x14ac:dyDescent="0.2">
      <c r="K52">
        <v>1</v>
      </c>
      <c r="N52">
        <v>1</v>
      </c>
      <c r="S52">
        <v>2</v>
      </c>
      <c r="T52">
        <v>460590</v>
      </c>
      <c r="U52">
        <v>5883</v>
      </c>
      <c r="V52">
        <v>5891</v>
      </c>
      <c r="W52" t="s">
        <v>396</v>
      </c>
      <c r="X52" t="s">
        <v>397</v>
      </c>
      <c r="Y52">
        <v>1.2097750474061101E+38</v>
      </c>
      <c r="Z52" t="s">
        <v>393</v>
      </c>
      <c r="AA52">
        <v>1.2097481098308599E+38</v>
      </c>
      <c r="AB52" t="s">
        <v>394</v>
      </c>
      <c r="AH52" t="s">
        <v>395</v>
      </c>
    </row>
    <row r="53" spans="1:34" x14ac:dyDescent="0.2">
      <c r="A53" t="s">
        <v>37</v>
      </c>
      <c r="B53">
        <v>475277</v>
      </c>
      <c r="C53" t="s">
        <v>137</v>
      </c>
      <c r="G53" s="8"/>
      <c r="H53" s="8"/>
      <c r="I53" s="8"/>
      <c r="J53" s="8">
        <v>1</v>
      </c>
    </row>
    <row r="54" spans="1:34" x14ac:dyDescent="0.2">
      <c r="A54" s="8" t="s">
        <v>281</v>
      </c>
      <c r="B54" s="8">
        <v>523040</v>
      </c>
      <c r="C54" s="8" t="s">
        <v>94</v>
      </c>
      <c r="D54" s="8"/>
      <c r="E54" s="8"/>
      <c r="F54" s="8"/>
      <c r="G54" s="8"/>
      <c r="H54" s="8"/>
      <c r="I54" s="8"/>
      <c r="J54" s="8">
        <v>1</v>
      </c>
    </row>
    <row r="55" spans="1:34" x14ac:dyDescent="0.2">
      <c r="A55" t="s">
        <v>47</v>
      </c>
      <c r="B55">
        <v>558383</v>
      </c>
      <c r="C55" t="s">
        <v>142</v>
      </c>
      <c r="D55" t="s">
        <v>373</v>
      </c>
      <c r="E55" t="s">
        <v>115</v>
      </c>
      <c r="G55" s="8"/>
      <c r="H55" s="8"/>
      <c r="I55" s="8"/>
      <c r="J55" s="8"/>
      <c r="K55">
        <v>1</v>
      </c>
      <c r="N55">
        <v>1</v>
      </c>
      <c r="S55">
        <v>14</v>
      </c>
      <c r="T55">
        <v>558383</v>
      </c>
      <c r="U55">
        <v>1769</v>
      </c>
      <c r="V55">
        <v>1771</v>
      </c>
      <c r="W55" t="s">
        <v>392</v>
      </c>
      <c r="X55" t="s">
        <v>392</v>
      </c>
      <c r="Y55">
        <v>1.21031190535813E+38</v>
      </c>
      <c r="Z55" t="s">
        <v>404</v>
      </c>
      <c r="AA55">
        <v>1.21029978344926E+38</v>
      </c>
      <c r="AB55" t="s">
        <v>394</v>
      </c>
      <c r="AH55" t="s">
        <v>395</v>
      </c>
    </row>
    <row r="56" spans="1:34" x14ac:dyDescent="0.2">
      <c r="K56">
        <v>1</v>
      </c>
      <c r="L56">
        <v>1</v>
      </c>
      <c r="S56">
        <v>15</v>
      </c>
      <c r="T56">
        <v>558383</v>
      </c>
      <c r="U56">
        <v>3997</v>
      </c>
      <c r="V56">
        <v>4001</v>
      </c>
      <c r="W56" t="s">
        <v>407</v>
      </c>
      <c r="X56" t="s">
        <v>407</v>
      </c>
      <c r="Y56">
        <v>1.2103149635652E+38</v>
      </c>
      <c r="Z56" t="s">
        <v>404</v>
      </c>
      <c r="AA56">
        <v>1.21029978344926E+38</v>
      </c>
      <c r="AB56" t="s">
        <v>394</v>
      </c>
      <c r="AH56" t="s">
        <v>399</v>
      </c>
    </row>
    <row r="57" spans="1:34" x14ac:dyDescent="0.2">
      <c r="A57" t="s">
        <v>49</v>
      </c>
      <c r="B57">
        <v>570056</v>
      </c>
      <c r="C57" t="s">
        <v>144</v>
      </c>
      <c r="D57" t="s">
        <v>373</v>
      </c>
      <c r="E57" t="s">
        <v>99</v>
      </c>
      <c r="K57">
        <v>1</v>
      </c>
      <c r="M57">
        <v>1</v>
      </c>
      <c r="S57">
        <v>23</v>
      </c>
      <c r="T57">
        <v>570056</v>
      </c>
      <c r="U57">
        <v>68</v>
      </c>
      <c r="V57">
        <v>72</v>
      </c>
      <c r="W57" t="s">
        <v>411</v>
      </c>
      <c r="X57" t="s">
        <v>411</v>
      </c>
      <c r="Y57">
        <v>1.21067571315758E+38</v>
      </c>
      <c r="Z57" t="s">
        <v>404</v>
      </c>
      <c r="AA57">
        <v>1.21066868561956E+38</v>
      </c>
      <c r="AB57" t="s">
        <v>394</v>
      </c>
      <c r="AH57" t="s">
        <v>408</v>
      </c>
    </row>
    <row r="58" spans="1:34" x14ac:dyDescent="0.2">
      <c r="K58">
        <v>1</v>
      </c>
      <c r="M58" s="2">
        <v>-1</v>
      </c>
      <c r="S58">
        <v>24</v>
      </c>
      <c r="T58">
        <v>570056</v>
      </c>
      <c r="U58">
        <v>590</v>
      </c>
      <c r="V58">
        <v>607</v>
      </c>
      <c r="W58" t="s">
        <v>405</v>
      </c>
      <c r="X58" t="s">
        <v>397</v>
      </c>
      <c r="Y58">
        <v>1.2106729560175199E+38</v>
      </c>
      <c r="Z58" t="s">
        <v>404</v>
      </c>
      <c r="AA58">
        <v>1.21066868561956E+38</v>
      </c>
      <c r="AB58" t="s">
        <v>394</v>
      </c>
      <c r="AH58" t="s">
        <v>395</v>
      </c>
    </row>
    <row r="59" spans="1:34" x14ac:dyDescent="0.2">
      <c r="K59">
        <v>1</v>
      </c>
      <c r="N59">
        <v>1</v>
      </c>
      <c r="S59">
        <v>25</v>
      </c>
      <c r="T59">
        <v>570056</v>
      </c>
      <c r="U59">
        <v>609</v>
      </c>
      <c r="V59">
        <v>611</v>
      </c>
      <c r="W59" t="s">
        <v>392</v>
      </c>
      <c r="X59" t="s">
        <v>392</v>
      </c>
      <c r="Y59">
        <v>1.21067328085299E+38</v>
      </c>
      <c r="Z59" t="s">
        <v>404</v>
      </c>
      <c r="AA59">
        <v>1.21066868561956E+38</v>
      </c>
      <c r="AB59" t="s">
        <v>394</v>
      </c>
      <c r="AH59" t="s">
        <v>395</v>
      </c>
    </row>
    <row r="60" spans="1:34" x14ac:dyDescent="0.2">
      <c r="A60" t="s">
        <v>51</v>
      </c>
      <c r="B60">
        <v>580621</v>
      </c>
      <c r="C60" t="s">
        <v>94</v>
      </c>
      <c r="J60">
        <v>1</v>
      </c>
    </row>
    <row r="61" spans="1:34" x14ac:dyDescent="0.2">
      <c r="A61" t="s">
        <v>52</v>
      </c>
      <c r="B61">
        <v>591025</v>
      </c>
      <c r="C61" t="s">
        <v>146</v>
      </c>
      <c r="J61">
        <v>1</v>
      </c>
    </row>
    <row r="62" spans="1:34" x14ac:dyDescent="0.2">
      <c r="A62" t="s">
        <v>53</v>
      </c>
      <c r="B62">
        <v>594393</v>
      </c>
      <c r="C62" t="s">
        <v>147</v>
      </c>
      <c r="J62">
        <v>1</v>
      </c>
    </row>
    <row r="63" spans="1:34" x14ac:dyDescent="0.2">
      <c r="A63" t="s">
        <v>54</v>
      </c>
      <c r="B63">
        <v>600894</v>
      </c>
      <c r="C63" t="s">
        <v>148</v>
      </c>
      <c r="J63">
        <v>1</v>
      </c>
    </row>
    <row r="64" spans="1:34" x14ac:dyDescent="0.2">
      <c r="A64" t="s">
        <v>55</v>
      </c>
      <c r="B64">
        <v>604388</v>
      </c>
      <c r="C64" t="s">
        <v>150</v>
      </c>
      <c r="D64" t="s">
        <v>373</v>
      </c>
      <c r="E64" t="s">
        <v>115</v>
      </c>
      <c r="K64">
        <v>1</v>
      </c>
      <c r="L64">
        <v>1</v>
      </c>
      <c r="S64">
        <v>37</v>
      </c>
      <c r="T64">
        <v>604388</v>
      </c>
      <c r="U64">
        <v>82</v>
      </c>
      <c r="V64">
        <v>85</v>
      </c>
      <c r="W64" t="s">
        <v>417</v>
      </c>
      <c r="X64" t="s">
        <v>417</v>
      </c>
      <c r="Y64">
        <v>1.2110319784359499E+38</v>
      </c>
      <c r="Z64" t="s">
        <v>404</v>
      </c>
      <c r="AA64">
        <v>1.2110254658809899E+38</v>
      </c>
      <c r="AB64" t="s">
        <v>394</v>
      </c>
      <c r="AH64" t="s">
        <v>399</v>
      </c>
    </row>
    <row r="65" spans="1:34" x14ac:dyDescent="0.2">
      <c r="K65">
        <v>1</v>
      </c>
      <c r="L65" s="2">
        <v>-1</v>
      </c>
      <c r="S65">
        <v>38</v>
      </c>
      <c r="T65">
        <v>604388</v>
      </c>
      <c r="U65">
        <v>1668</v>
      </c>
      <c r="V65">
        <v>1685</v>
      </c>
      <c r="W65" t="s">
        <v>405</v>
      </c>
      <c r="X65" t="s">
        <v>397</v>
      </c>
      <c r="Y65">
        <v>1.2110309484698401E+38</v>
      </c>
      <c r="Z65" t="s">
        <v>404</v>
      </c>
      <c r="AA65">
        <v>1.2110254658809899E+38</v>
      </c>
      <c r="AB65" t="s">
        <v>394</v>
      </c>
      <c r="AH65" t="s">
        <v>395</v>
      </c>
    </row>
    <row r="66" spans="1:34" x14ac:dyDescent="0.2">
      <c r="K66">
        <v>1</v>
      </c>
      <c r="N66">
        <v>1</v>
      </c>
      <c r="S66">
        <v>39</v>
      </c>
      <c r="T66">
        <v>604388</v>
      </c>
      <c r="U66">
        <v>1687</v>
      </c>
      <c r="V66">
        <v>1689</v>
      </c>
      <c r="W66" t="s">
        <v>392</v>
      </c>
      <c r="X66" t="s">
        <v>392</v>
      </c>
      <c r="Y66">
        <v>1.2110313208421999E+38</v>
      </c>
      <c r="Z66" t="s">
        <v>404</v>
      </c>
      <c r="AA66">
        <v>1.2110254658809899E+38</v>
      </c>
      <c r="AB66" t="s">
        <v>394</v>
      </c>
      <c r="AH66" t="s">
        <v>395</v>
      </c>
    </row>
    <row r="67" spans="1:34" x14ac:dyDescent="0.2">
      <c r="A67" t="s">
        <v>57</v>
      </c>
      <c r="B67">
        <v>605915</v>
      </c>
      <c r="C67" t="s">
        <v>94</v>
      </c>
      <c r="J67">
        <v>1</v>
      </c>
    </row>
    <row r="68" spans="1:34" x14ac:dyDescent="0.2">
      <c r="A68" s="8" t="s">
        <v>283</v>
      </c>
      <c r="B68" s="8">
        <v>607792</v>
      </c>
      <c r="C68" s="8" t="s">
        <v>296</v>
      </c>
      <c r="D68" t="s">
        <v>373</v>
      </c>
      <c r="E68" s="8" t="s">
        <v>115</v>
      </c>
      <c r="F68" s="8"/>
      <c r="G68" s="8"/>
      <c r="K68">
        <v>1</v>
      </c>
      <c r="L68">
        <v>1</v>
      </c>
      <c r="S68">
        <v>44</v>
      </c>
      <c r="T68">
        <v>607792</v>
      </c>
      <c r="U68">
        <v>28</v>
      </c>
      <c r="V68">
        <v>31</v>
      </c>
      <c r="W68" t="s">
        <v>417</v>
      </c>
      <c r="X68" t="s">
        <v>417</v>
      </c>
      <c r="Y68">
        <v>1.2113583113145299E+38</v>
      </c>
      <c r="Z68" t="s">
        <v>394</v>
      </c>
      <c r="AA68" t="s">
        <v>394</v>
      </c>
      <c r="AB68" t="s">
        <v>394</v>
      </c>
      <c r="AH68" t="s">
        <v>399</v>
      </c>
    </row>
    <row r="69" spans="1:34" x14ac:dyDescent="0.2">
      <c r="A69" s="8"/>
      <c r="B69" s="8"/>
      <c r="C69" s="8"/>
      <c r="E69" s="8"/>
      <c r="F69" s="8"/>
      <c r="G69" s="8"/>
      <c r="K69">
        <v>1</v>
      </c>
      <c r="N69">
        <v>1</v>
      </c>
      <c r="S69">
        <v>45</v>
      </c>
      <c r="T69">
        <v>607792</v>
      </c>
      <c r="U69">
        <v>659</v>
      </c>
      <c r="V69">
        <v>667</v>
      </c>
      <c r="W69" t="s">
        <v>412</v>
      </c>
      <c r="X69" t="s">
        <v>397</v>
      </c>
      <c r="Y69">
        <v>1.21135564924827E+38</v>
      </c>
      <c r="Z69" t="s">
        <v>394</v>
      </c>
      <c r="AA69" t="s">
        <v>394</v>
      </c>
      <c r="AB69" t="s">
        <v>394</v>
      </c>
      <c r="AH69" t="s">
        <v>395</v>
      </c>
    </row>
    <row r="70" spans="1:34" x14ac:dyDescent="0.2">
      <c r="A70" s="8"/>
      <c r="B70" s="8"/>
      <c r="C70" s="8"/>
      <c r="E70" s="8"/>
      <c r="F70" s="8"/>
      <c r="G70" s="8"/>
      <c r="K70">
        <v>1</v>
      </c>
      <c r="N70">
        <v>1</v>
      </c>
      <c r="S70">
        <v>46</v>
      </c>
      <c r="T70">
        <v>607792</v>
      </c>
      <c r="U70">
        <v>809</v>
      </c>
      <c r="V70">
        <v>817</v>
      </c>
      <c r="W70" t="s">
        <v>412</v>
      </c>
      <c r="X70" t="s">
        <v>397</v>
      </c>
      <c r="Y70">
        <v>1.21135592654684E+38</v>
      </c>
      <c r="Z70" t="s">
        <v>394</v>
      </c>
      <c r="AA70" t="s">
        <v>394</v>
      </c>
      <c r="AB70" t="s">
        <v>394</v>
      </c>
      <c r="AH70" t="s">
        <v>395</v>
      </c>
    </row>
    <row r="71" spans="1:34" x14ac:dyDescent="0.2">
      <c r="A71" t="s">
        <v>62</v>
      </c>
      <c r="B71">
        <v>621057</v>
      </c>
      <c r="C71" t="s">
        <v>155</v>
      </c>
      <c r="J71">
        <v>1</v>
      </c>
    </row>
    <row r="72" spans="1:34" x14ac:dyDescent="0.2">
      <c r="A72" t="s">
        <v>63</v>
      </c>
      <c r="B72">
        <v>643262</v>
      </c>
      <c r="C72" t="s">
        <v>156</v>
      </c>
      <c r="D72" t="s">
        <v>373</v>
      </c>
      <c r="K72">
        <v>1</v>
      </c>
      <c r="M72" s="2">
        <v>-1</v>
      </c>
      <c r="S72">
        <v>67</v>
      </c>
      <c r="T72">
        <v>643262</v>
      </c>
      <c r="U72">
        <v>2914</v>
      </c>
      <c r="V72">
        <v>2922</v>
      </c>
      <c r="W72" t="s">
        <v>400</v>
      </c>
      <c r="X72" t="s">
        <v>397</v>
      </c>
      <c r="Y72">
        <v>1.21176235909772E+38</v>
      </c>
      <c r="Z72" t="s">
        <v>404</v>
      </c>
      <c r="AA72">
        <v>1.2117521069734901E+38</v>
      </c>
      <c r="AB72" t="s">
        <v>394</v>
      </c>
      <c r="AF72" t="s">
        <v>408</v>
      </c>
      <c r="AG72">
        <v>36</v>
      </c>
      <c r="AH72" t="s">
        <v>408</v>
      </c>
    </row>
    <row r="73" spans="1:34" x14ac:dyDescent="0.2">
      <c r="A73" t="s">
        <v>64</v>
      </c>
      <c r="B73">
        <v>649768</v>
      </c>
      <c r="C73" t="s">
        <v>157</v>
      </c>
      <c r="D73" t="s">
        <v>373</v>
      </c>
      <c r="E73" s="8" t="s">
        <v>115</v>
      </c>
      <c r="K73">
        <v>1</v>
      </c>
      <c r="L73">
        <v>1</v>
      </c>
      <c r="S73">
        <v>11</v>
      </c>
      <c r="T73">
        <v>649768</v>
      </c>
      <c r="U73">
        <v>2121</v>
      </c>
      <c r="V73">
        <v>2138</v>
      </c>
      <c r="W73" t="s">
        <v>405</v>
      </c>
      <c r="X73" t="s">
        <v>397</v>
      </c>
      <c r="Y73">
        <v>1.21014171534223E+38</v>
      </c>
      <c r="Z73" t="s">
        <v>393</v>
      </c>
      <c r="AA73">
        <v>1.21013171674812E+38</v>
      </c>
      <c r="AB73" t="s">
        <v>394</v>
      </c>
      <c r="AF73" t="s">
        <v>399</v>
      </c>
      <c r="AG73">
        <v>33</v>
      </c>
      <c r="AH73" t="s">
        <v>399</v>
      </c>
    </row>
    <row r="74" spans="1:34" x14ac:dyDescent="0.2">
      <c r="E74" s="8"/>
      <c r="K74">
        <v>1</v>
      </c>
      <c r="L74" s="2">
        <v>-1</v>
      </c>
      <c r="S74">
        <v>12</v>
      </c>
      <c r="T74">
        <v>649768</v>
      </c>
      <c r="U74">
        <v>2140</v>
      </c>
      <c r="V74">
        <v>2142</v>
      </c>
      <c r="W74" t="s">
        <v>392</v>
      </c>
      <c r="X74" t="s">
        <v>392</v>
      </c>
      <c r="Y74">
        <v>1.2101423333218999E+38</v>
      </c>
      <c r="Z74" t="s">
        <v>393</v>
      </c>
      <c r="AA74">
        <v>1.21013171674812E+38</v>
      </c>
      <c r="AB74" t="s">
        <v>394</v>
      </c>
      <c r="AH74" t="s">
        <v>395</v>
      </c>
    </row>
    <row r="75" spans="1:34" x14ac:dyDescent="0.2">
      <c r="E75" s="8"/>
      <c r="K75">
        <v>1</v>
      </c>
      <c r="N75">
        <v>1</v>
      </c>
      <c r="S75">
        <v>13</v>
      </c>
      <c r="T75">
        <v>649768</v>
      </c>
      <c r="U75">
        <v>2178</v>
      </c>
      <c r="V75">
        <v>2180</v>
      </c>
      <c r="W75" t="s">
        <v>406</v>
      </c>
      <c r="X75" t="s">
        <v>392</v>
      </c>
      <c r="Y75">
        <v>1.21014242047288E+38</v>
      </c>
      <c r="Z75" t="s">
        <v>393</v>
      </c>
      <c r="AA75">
        <v>1.21013171674812E+38</v>
      </c>
      <c r="AB75" t="s">
        <v>394</v>
      </c>
      <c r="AH75" t="s">
        <v>395</v>
      </c>
    </row>
    <row r="76" spans="1:34" x14ac:dyDescent="0.2">
      <c r="A76" t="s">
        <v>65</v>
      </c>
      <c r="B76">
        <v>650524</v>
      </c>
      <c r="C76" t="s">
        <v>158</v>
      </c>
      <c r="J76">
        <v>1</v>
      </c>
    </row>
    <row r="77" spans="1:34" x14ac:dyDescent="0.2">
      <c r="A77" t="s">
        <v>66</v>
      </c>
      <c r="B77">
        <v>650735</v>
      </c>
      <c r="C77" t="s">
        <v>159</v>
      </c>
      <c r="D77" t="s">
        <v>373</v>
      </c>
      <c r="E77" t="s">
        <v>99</v>
      </c>
      <c r="K77">
        <v>1</v>
      </c>
      <c r="M77">
        <v>1</v>
      </c>
      <c r="S77">
        <v>31</v>
      </c>
      <c r="T77">
        <v>650735</v>
      </c>
      <c r="U77">
        <v>92</v>
      </c>
      <c r="V77">
        <v>94</v>
      </c>
      <c r="W77" t="s">
        <v>392</v>
      </c>
      <c r="X77" t="s">
        <v>392</v>
      </c>
      <c r="Y77">
        <v>1.2108490881456099E+38</v>
      </c>
      <c r="Z77" t="s">
        <v>404</v>
      </c>
      <c r="AA77">
        <v>1.2108435184057801E+38</v>
      </c>
      <c r="AB77" t="s">
        <v>394</v>
      </c>
      <c r="AF77" t="s">
        <v>408</v>
      </c>
      <c r="AG77">
        <v>1</v>
      </c>
      <c r="AH77" t="s">
        <v>408</v>
      </c>
    </row>
    <row r="78" spans="1:34" x14ac:dyDescent="0.2">
      <c r="A78" t="s">
        <v>67</v>
      </c>
      <c r="B78">
        <v>656093</v>
      </c>
      <c r="C78" t="s">
        <v>160</v>
      </c>
      <c r="D78" t="s">
        <v>373</v>
      </c>
      <c r="E78" t="s">
        <v>115</v>
      </c>
      <c r="K78">
        <v>1</v>
      </c>
      <c r="L78">
        <v>1</v>
      </c>
      <c r="S78">
        <v>40</v>
      </c>
      <c r="T78">
        <v>656093</v>
      </c>
      <c r="U78">
        <v>220</v>
      </c>
      <c r="V78">
        <v>223</v>
      </c>
      <c r="W78" t="s">
        <v>417</v>
      </c>
      <c r="X78" t="s">
        <v>417</v>
      </c>
      <c r="Y78">
        <v>1.2111897692444199E+38</v>
      </c>
      <c r="Z78" t="s">
        <v>404</v>
      </c>
      <c r="AA78">
        <v>1.21116451922902E+38</v>
      </c>
      <c r="AB78" t="s">
        <v>394</v>
      </c>
      <c r="AH78" t="s">
        <v>399</v>
      </c>
    </row>
    <row r="79" spans="1:34" x14ac:dyDescent="0.2">
      <c r="K79">
        <v>1</v>
      </c>
      <c r="N79">
        <v>1</v>
      </c>
      <c r="S79">
        <v>41</v>
      </c>
      <c r="T79">
        <v>656093</v>
      </c>
      <c r="U79">
        <v>3998</v>
      </c>
      <c r="V79">
        <v>4015</v>
      </c>
      <c r="W79" t="s">
        <v>418</v>
      </c>
      <c r="X79" t="s">
        <v>397</v>
      </c>
      <c r="Y79">
        <v>1.2111860613664099E+38</v>
      </c>
      <c r="Z79" t="s">
        <v>404</v>
      </c>
      <c r="AA79">
        <v>1.21116529566502E+38</v>
      </c>
      <c r="AB79" t="s">
        <v>394</v>
      </c>
      <c r="AH79" t="s">
        <v>395</v>
      </c>
    </row>
    <row r="80" spans="1:34" x14ac:dyDescent="0.2">
      <c r="K80">
        <v>1</v>
      </c>
      <c r="N80">
        <v>1</v>
      </c>
      <c r="S80">
        <v>42</v>
      </c>
      <c r="T80">
        <v>656093</v>
      </c>
      <c r="U80">
        <v>4017</v>
      </c>
      <c r="V80">
        <v>4019</v>
      </c>
      <c r="W80" t="s">
        <v>392</v>
      </c>
      <c r="X80" t="s">
        <v>392</v>
      </c>
      <c r="Y80">
        <v>1.2111872497888499E+38</v>
      </c>
      <c r="Z80" t="s">
        <v>404</v>
      </c>
      <c r="AA80">
        <v>1.21116529566502E+38</v>
      </c>
      <c r="AB80" t="s">
        <v>394</v>
      </c>
      <c r="AH80" t="s">
        <v>395</v>
      </c>
    </row>
    <row r="81" spans="1:37" x14ac:dyDescent="0.2">
      <c r="A81" t="s">
        <v>68</v>
      </c>
      <c r="B81">
        <v>658991</v>
      </c>
      <c r="C81" t="s">
        <v>161</v>
      </c>
      <c r="D81" t="s">
        <v>373</v>
      </c>
      <c r="H81" s="2" t="s">
        <v>375</v>
      </c>
      <c r="I81" s="2"/>
      <c r="K81">
        <v>1</v>
      </c>
      <c r="N81">
        <v>1</v>
      </c>
      <c r="P81" s="2">
        <v>-1</v>
      </c>
      <c r="S81">
        <v>27</v>
      </c>
      <c r="T81">
        <v>658991</v>
      </c>
      <c r="U81">
        <v>3326</v>
      </c>
      <c r="V81">
        <v>3328</v>
      </c>
      <c r="W81" t="s">
        <v>392</v>
      </c>
      <c r="X81" t="s">
        <v>392</v>
      </c>
      <c r="Y81">
        <v>1.2107529685388401E+38</v>
      </c>
      <c r="Z81" t="s">
        <v>393</v>
      </c>
      <c r="AA81">
        <v>1.21074296202192E+38</v>
      </c>
      <c r="AB81" t="s">
        <v>394</v>
      </c>
      <c r="AH81" t="s">
        <v>395</v>
      </c>
    </row>
    <row r="82" spans="1:37" x14ac:dyDescent="0.2">
      <c r="A82" t="s">
        <v>70</v>
      </c>
      <c r="B82">
        <v>664150</v>
      </c>
      <c r="C82" t="s">
        <v>164</v>
      </c>
      <c r="D82" t="s">
        <v>373</v>
      </c>
      <c r="E82" t="s">
        <v>115</v>
      </c>
      <c r="K82">
        <v>1</v>
      </c>
      <c r="L82">
        <v>1</v>
      </c>
      <c r="S82">
        <v>68</v>
      </c>
      <c r="T82">
        <v>664150</v>
      </c>
      <c r="U82">
        <v>2287</v>
      </c>
      <c r="V82">
        <v>2295</v>
      </c>
      <c r="W82" t="s">
        <v>400</v>
      </c>
      <c r="X82" t="s">
        <v>397</v>
      </c>
      <c r="Y82">
        <v>1.21181011783409E+38</v>
      </c>
      <c r="Z82" t="s">
        <v>404</v>
      </c>
      <c r="AA82">
        <v>1.21179494564097E+38</v>
      </c>
      <c r="AB82" t="s">
        <v>394</v>
      </c>
      <c r="AF82" t="s">
        <v>399</v>
      </c>
      <c r="AG82">
        <v>1</v>
      </c>
      <c r="AH82" t="s">
        <v>399</v>
      </c>
    </row>
    <row r="83" spans="1:37" x14ac:dyDescent="0.2">
      <c r="K83">
        <v>1</v>
      </c>
      <c r="L83" s="2">
        <v>-1</v>
      </c>
      <c r="S83">
        <v>69</v>
      </c>
      <c r="T83">
        <v>664150</v>
      </c>
      <c r="U83">
        <v>5112</v>
      </c>
      <c r="V83">
        <v>5120</v>
      </c>
      <c r="W83" t="s">
        <v>400</v>
      </c>
      <c r="X83" t="s">
        <v>397</v>
      </c>
      <c r="Y83">
        <v>1.2118103872098399E+38</v>
      </c>
      <c r="Z83" t="s">
        <v>404</v>
      </c>
      <c r="AA83">
        <v>1.21179494564097E+38</v>
      </c>
      <c r="AB83" t="s">
        <v>394</v>
      </c>
      <c r="AH83" t="s">
        <v>395</v>
      </c>
    </row>
    <row r="84" spans="1:37" x14ac:dyDescent="0.2">
      <c r="K84">
        <v>1</v>
      </c>
      <c r="N84">
        <v>1</v>
      </c>
      <c r="S84">
        <v>70</v>
      </c>
      <c r="T84">
        <v>664150</v>
      </c>
      <c r="U84">
        <v>5203</v>
      </c>
      <c r="V84">
        <v>5211</v>
      </c>
      <c r="W84" t="s">
        <v>420</v>
      </c>
      <c r="X84" t="s">
        <v>397</v>
      </c>
      <c r="Y84">
        <v>1.2118104505923699E+38</v>
      </c>
      <c r="Z84" t="s">
        <v>404</v>
      </c>
      <c r="AA84">
        <v>1.21179494564097E+38</v>
      </c>
      <c r="AB84" t="s">
        <v>394</v>
      </c>
      <c r="AH84" t="s">
        <v>395</v>
      </c>
    </row>
    <row r="85" spans="1:37" x14ac:dyDescent="0.2">
      <c r="A85" t="s">
        <v>73</v>
      </c>
      <c r="B85">
        <v>676229</v>
      </c>
      <c r="C85" t="s">
        <v>94</v>
      </c>
      <c r="J85">
        <v>1</v>
      </c>
    </row>
    <row r="86" spans="1:37" x14ac:dyDescent="0.2">
      <c r="A86" t="s">
        <v>74</v>
      </c>
      <c r="B86">
        <v>676555</v>
      </c>
      <c r="C86" t="s">
        <v>120</v>
      </c>
      <c r="D86" t="s">
        <v>373</v>
      </c>
      <c r="E86" t="s">
        <v>99</v>
      </c>
      <c r="K86">
        <v>1</v>
      </c>
      <c r="M86">
        <v>1</v>
      </c>
      <c r="S86">
        <v>71</v>
      </c>
      <c r="T86">
        <v>676555</v>
      </c>
      <c r="U86">
        <v>1293</v>
      </c>
      <c r="V86">
        <v>1310</v>
      </c>
      <c r="W86" t="s">
        <v>405</v>
      </c>
      <c r="X86" t="s">
        <v>397</v>
      </c>
      <c r="Y86">
        <v>1.2118714800459499E+38</v>
      </c>
      <c r="Z86" t="s">
        <v>404</v>
      </c>
      <c r="AA86">
        <v>1.2118653715546201E+38</v>
      </c>
      <c r="AB86" t="s">
        <v>394</v>
      </c>
      <c r="AF86" t="s">
        <v>408</v>
      </c>
      <c r="AG86">
        <v>7</v>
      </c>
      <c r="AH86" t="s">
        <v>408</v>
      </c>
    </row>
    <row r="87" spans="1:37" x14ac:dyDescent="0.2">
      <c r="K87">
        <v>1</v>
      </c>
      <c r="N87">
        <v>1</v>
      </c>
      <c r="S87">
        <v>72</v>
      </c>
      <c r="T87">
        <v>676555</v>
      </c>
      <c r="U87">
        <v>1312</v>
      </c>
      <c r="V87">
        <v>1314</v>
      </c>
      <c r="W87" t="s">
        <v>392</v>
      </c>
      <c r="X87" t="s">
        <v>392</v>
      </c>
      <c r="Y87">
        <v>1.21187190787803E+38</v>
      </c>
      <c r="Z87" t="s">
        <v>404</v>
      </c>
      <c r="AA87">
        <v>1.2118653715546201E+38</v>
      </c>
      <c r="AB87" t="s">
        <v>394</v>
      </c>
      <c r="AH87" t="s">
        <v>395</v>
      </c>
    </row>
    <row r="88" spans="1:37" x14ac:dyDescent="0.2">
      <c r="A88" t="s">
        <v>75</v>
      </c>
      <c r="B88">
        <v>697672</v>
      </c>
      <c r="C88" t="s">
        <v>120</v>
      </c>
      <c r="D88" t="s">
        <v>373</v>
      </c>
      <c r="E88" t="s">
        <v>99</v>
      </c>
      <c r="K88">
        <v>1</v>
      </c>
      <c r="M88">
        <v>1</v>
      </c>
      <c r="S88">
        <v>16</v>
      </c>
      <c r="T88">
        <v>697672</v>
      </c>
      <c r="U88">
        <v>1065</v>
      </c>
      <c r="V88">
        <v>1082</v>
      </c>
      <c r="W88" t="s">
        <v>405</v>
      </c>
      <c r="X88" t="s">
        <v>397</v>
      </c>
      <c r="Y88">
        <v>1.21034914259451E+38</v>
      </c>
      <c r="Z88" t="s">
        <v>404</v>
      </c>
      <c r="AA88">
        <v>1.21034574370634E+38</v>
      </c>
      <c r="AB88" t="s">
        <v>394</v>
      </c>
      <c r="AF88" t="s">
        <v>408</v>
      </c>
      <c r="AG88">
        <v>7</v>
      </c>
      <c r="AH88" t="s">
        <v>408</v>
      </c>
    </row>
    <row r="89" spans="1:37" x14ac:dyDescent="0.2">
      <c r="K89">
        <v>1</v>
      </c>
      <c r="N89">
        <v>1</v>
      </c>
      <c r="S89">
        <v>17</v>
      </c>
      <c r="T89">
        <v>697672</v>
      </c>
      <c r="U89">
        <v>1084</v>
      </c>
      <c r="V89">
        <v>1086</v>
      </c>
      <c r="W89" t="s">
        <v>392</v>
      </c>
      <c r="X89" t="s">
        <v>392</v>
      </c>
      <c r="Y89">
        <v>1.2103495783494E+38</v>
      </c>
      <c r="Z89" t="s">
        <v>404</v>
      </c>
      <c r="AA89">
        <v>1.21034574370634E+38</v>
      </c>
      <c r="AB89" t="s">
        <v>394</v>
      </c>
      <c r="AH89" t="s">
        <v>395</v>
      </c>
    </row>
    <row r="90" spans="1:37" x14ac:dyDescent="0.2">
      <c r="S90">
        <v>26</v>
      </c>
      <c r="T90">
        <v>698746</v>
      </c>
      <c r="U90">
        <v>221</v>
      </c>
      <c r="V90">
        <v>223</v>
      </c>
      <c r="W90" t="s">
        <v>392</v>
      </c>
      <c r="X90" t="s">
        <v>392</v>
      </c>
      <c r="Y90">
        <v>1.21070309441054E+38</v>
      </c>
      <c r="Z90" t="s">
        <v>404</v>
      </c>
      <c r="AA90">
        <v>1.2106931512761399E+38</v>
      </c>
      <c r="AB90" t="s">
        <v>394</v>
      </c>
      <c r="AH90" t="s">
        <v>395</v>
      </c>
    </row>
    <row r="91" spans="1:37" x14ac:dyDescent="0.2">
      <c r="A91" t="s">
        <v>76</v>
      </c>
      <c r="B91">
        <v>698713</v>
      </c>
      <c r="C91" t="s">
        <v>168</v>
      </c>
      <c r="J91">
        <v>1</v>
      </c>
    </row>
    <row r="92" spans="1:37" x14ac:dyDescent="0.2">
      <c r="A92" t="s">
        <v>77</v>
      </c>
      <c r="B92">
        <v>698746</v>
      </c>
      <c r="C92" t="s">
        <v>158</v>
      </c>
      <c r="J92">
        <v>1</v>
      </c>
    </row>
    <row r="93" spans="1:37" x14ac:dyDescent="0.2">
      <c r="A93" t="s">
        <v>78</v>
      </c>
      <c r="B93">
        <v>706105</v>
      </c>
      <c r="C93" t="s">
        <v>169</v>
      </c>
      <c r="D93" t="s">
        <v>373</v>
      </c>
      <c r="E93" t="s">
        <v>99</v>
      </c>
      <c r="K93">
        <v>1</v>
      </c>
      <c r="M93">
        <v>1</v>
      </c>
      <c r="S93">
        <v>73</v>
      </c>
      <c r="T93">
        <v>706105</v>
      </c>
      <c r="U93">
        <v>168</v>
      </c>
      <c r="V93">
        <v>185</v>
      </c>
      <c r="W93" t="s">
        <v>405</v>
      </c>
      <c r="X93" t="s">
        <v>397</v>
      </c>
      <c r="Y93">
        <v>1.2119012222981601E+38</v>
      </c>
      <c r="Z93" t="s">
        <v>404</v>
      </c>
      <c r="AA93">
        <v>1.2118925072002899E+38</v>
      </c>
      <c r="AB93" t="s">
        <v>394</v>
      </c>
      <c r="AF93" t="s">
        <v>408</v>
      </c>
      <c r="AG93">
        <v>1</v>
      </c>
      <c r="AH93" t="s">
        <v>408</v>
      </c>
    </row>
    <row r="94" spans="1:37" x14ac:dyDescent="0.2">
      <c r="K94">
        <v>1</v>
      </c>
      <c r="M94" s="2">
        <v>-1</v>
      </c>
      <c r="S94">
        <v>74</v>
      </c>
      <c r="T94">
        <v>706105</v>
      </c>
      <c r="U94">
        <v>922</v>
      </c>
      <c r="V94">
        <v>939</v>
      </c>
      <c r="W94" t="s">
        <v>405</v>
      </c>
      <c r="X94" t="s">
        <v>397</v>
      </c>
      <c r="Y94">
        <v>1.2119013411404101E+38</v>
      </c>
      <c r="Z94" t="s">
        <v>404</v>
      </c>
      <c r="AA94">
        <v>1.2118925072002899E+38</v>
      </c>
      <c r="AB94" t="s">
        <v>394</v>
      </c>
      <c r="AH94" t="s">
        <v>395</v>
      </c>
    </row>
    <row r="95" spans="1:37" x14ac:dyDescent="0.2">
      <c r="K95">
        <v>1</v>
      </c>
      <c r="M95" s="2">
        <v>-1</v>
      </c>
      <c r="S95">
        <v>75</v>
      </c>
      <c r="T95">
        <v>706105</v>
      </c>
      <c r="U95">
        <v>941</v>
      </c>
      <c r="V95">
        <v>943</v>
      </c>
      <c r="W95" t="s">
        <v>392</v>
      </c>
      <c r="X95" t="s">
        <v>392</v>
      </c>
      <c r="Y95">
        <v>1.2119020066569701E+38</v>
      </c>
      <c r="Z95" t="s">
        <v>404</v>
      </c>
      <c r="AA95">
        <v>1.2118925072002899E+38</v>
      </c>
      <c r="AB95" t="s">
        <v>394</v>
      </c>
      <c r="AH95" t="s">
        <v>395</v>
      </c>
      <c r="AK95" t="s">
        <v>386</v>
      </c>
    </row>
    <row r="96" spans="1:37" x14ac:dyDescent="0.2">
      <c r="K96">
        <v>1</v>
      </c>
      <c r="N96">
        <v>1</v>
      </c>
      <c r="S96">
        <v>76</v>
      </c>
      <c r="T96">
        <v>706105</v>
      </c>
      <c r="U96">
        <v>1653</v>
      </c>
      <c r="V96">
        <v>1661</v>
      </c>
      <c r="W96" t="s">
        <v>396</v>
      </c>
      <c r="X96" t="s">
        <v>397</v>
      </c>
      <c r="Y96">
        <v>1.21190144413702E+38</v>
      </c>
      <c r="Z96" t="s">
        <v>404</v>
      </c>
      <c r="AA96">
        <v>1.2118929825692601E+38</v>
      </c>
      <c r="AB96" t="s">
        <v>394</v>
      </c>
      <c r="AH96" t="s">
        <v>395</v>
      </c>
    </row>
    <row r="97" spans="1:34" x14ac:dyDescent="0.2">
      <c r="A97" t="s">
        <v>80</v>
      </c>
      <c r="B97">
        <v>717600</v>
      </c>
      <c r="C97" t="s">
        <v>170</v>
      </c>
      <c r="D97" t="s">
        <v>373</v>
      </c>
      <c r="K97">
        <v>1</v>
      </c>
      <c r="N97">
        <v>1</v>
      </c>
      <c r="S97">
        <v>10</v>
      </c>
      <c r="T97">
        <v>717600</v>
      </c>
      <c r="U97">
        <v>250</v>
      </c>
      <c r="V97">
        <v>258</v>
      </c>
      <c r="W97" t="s">
        <v>400</v>
      </c>
      <c r="X97" t="s">
        <v>397</v>
      </c>
      <c r="Y97">
        <v>1.21010769476925E+38</v>
      </c>
      <c r="Z97" t="s">
        <v>401</v>
      </c>
      <c r="AA97">
        <v>1.21010523077339E+38</v>
      </c>
      <c r="AB97" t="s">
        <v>394</v>
      </c>
      <c r="AH97" t="s">
        <v>395</v>
      </c>
    </row>
    <row r="98" spans="1:34" x14ac:dyDescent="0.2">
      <c r="A98" t="s">
        <v>81</v>
      </c>
      <c r="B98">
        <v>719504</v>
      </c>
      <c r="C98" t="s">
        <v>171</v>
      </c>
      <c r="D98" t="s">
        <v>373</v>
      </c>
      <c r="K98">
        <v>1</v>
      </c>
      <c r="N98">
        <v>1</v>
      </c>
      <c r="S98">
        <v>18</v>
      </c>
      <c r="T98">
        <v>719504</v>
      </c>
      <c r="U98">
        <v>1482</v>
      </c>
      <c r="V98">
        <v>1484</v>
      </c>
      <c r="W98" t="s">
        <v>392</v>
      </c>
      <c r="X98" t="s">
        <v>392</v>
      </c>
      <c r="Y98">
        <v>1.21046462556419E+38</v>
      </c>
      <c r="Z98" t="s">
        <v>404</v>
      </c>
      <c r="AA98">
        <v>1.2104570038149501E+38</v>
      </c>
      <c r="AB98" t="s">
        <v>394</v>
      </c>
      <c r="AH98" t="s">
        <v>395</v>
      </c>
    </row>
    <row r="99" spans="1:34" x14ac:dyDescent="0.2">
      <c r="A99" t="s">
        <v>82</v>
      </c>
      <c r="B99">
        <v>739925</v>
      </c>
      <c r="C99" t="s">
        <v>172</v>
      </c>
      <c r="D99" t="s">
        <v>373</v>
      </c>
      <c r="K99">
        <v>1</v>
      </c>
      <c r="N99">
        <v>1</v>
      </c>
      <c r="S99">
        <v>6</v>
      </c>
      <c r="T99">
        <v>739925</v>
      </c>
      <c r="U99">
        <v>190</v>
      </c>
      <c r="V99">
        <v>192</v>
      </c>
      <c r="W99" t="s">
        <v>392</v>
      </c>
      <c r="X99" t="s">
        <v>392</v>
      </c>
      <c r="Y99">
        <v>1.2100153305773899E+38</v>
      </c>
      <c r="Z99" t="s">
        <v>401</v>
      </c>
      <c r="AA99">
        <v>1.21001434022535E+38</v>
      </c>
      <c r="AB99" t="s">
        <v>394</v>
      </c>
      <c r="AH99" t="s">
        <v>395</v>
      </c>
    </row>
    <row r="100" spans="1:34" x14ac:dyDescent="0.2">
      <c r="K100">
        <v>1</v>
      </c>
      <c r="N100">
        <v>1</v>
      </c>
      <c r="S100">
        <v>7</v>
      </c>
      <c r="T100">
        <v>739925</v>
      </c>
      <c r="U100">
        <v>374</v>
      </c>
      <c r="V100">
        <v>391</v>
      </c>
      <c r="W100" t="s">
        <v>402</v>
      </c>
      <c r="X100" t="s">
        <v>397</v>
      </c>
      <c r="Y100">
        <v>1.2100150215875501E+38</v>
      </c>
      <c r="Z100" t="s">
        <v>401</v>
      </c>
      <c r="AA100">
        <v>1.21001434022535E+38</v>
      </c>
      <c r="AB100" t="s">
        <v>394</v>
      </c>
      <c r="AH100" t="s">
        <v>395</v>
      </c>
    </row>
    <row r="101" spans="1:34" x14ac:dyDescent="0.2">
      <c r="A101" t="s">
        <v>287</v>
      </c>
      <c r="B101">
        <v>758693</v>
      </c>
      <c r="C101" t="s">
        <v>94</v>
      </c>
      <c r="D101" s="8"/>
      <c r="E101" s="8"/>
      <c r="F101" s="8"/>
      <c r="G101" s="8"/>
      <c r="H101" s="8"/>
      <c r="I101" s="8"/>
      <c r="J101" s="8">
        <v>1</v>
      </c>
      <c r="K101" s="8"/>
      <c r="L101" s="8"/>
      <c r="M101" s="8"/>
      <c r="N101" s="8"/>
      <c r="O101" s="8"/>
      <c r="P101" s="8"/>
      <c r="Q101" s="8"/>
      <c r="R101" s="8"/>
      <c r="S101" s="8"/>
    </row>
    <row r="102" spans="1:34" x14ac:dyDescent="0.2">
      <c r="A102" t="s">
        <v>288</v>
      </c>
      <c r="B102">
        <v>767345</v>
      </c>
      <c r="C102" t="s">
        <v>94</v>
      </c>
      <c r="D102" s="8"/>
      <c r="E102" s="8"/>
      <c r="F102" s="8"/>
      <c r="G102" s="8"/>
      <c r="H102" s="8"/>
      <c r="I102" s="8"/>
      <c r="J102" s="8">
        <v>1</v>
      </c>
      <c r="K102" s="8"/>
      <c r="L102" s="8"/>
      <c r="M102" s="8"/>
      <c r="N102" s="8"/>
      <c r="O102" s="8"/>
      <c r="P102" s="8"/>
      <c r="Q102" s="8"/>
      <c r="R102" s="8"/>
      <c r="S102" s="8"/>
    </row>
    <row r="103" spans="1:34" x14ac:dyDescent="0.2">
      <c r="A103" t="s">
        <v>84</v>
      </c>
      <c r="B103">
        <v>796880</v>
      </c>
      <c r="C103" t="s">
        <v>94</v>
      </c>
      <c r="D103" s="8"/>
      <c r="E103" s="8"/>
      <c r="F103" s="8"/>
      <c r="G103" s="8"/>
      <c r="H103" s="8"/>
      <c r="I103" s="8"/>
      <c r="J103" s="8">
        <v>1</v>
      </c>
      <c r="K103" s="8"/>
      <c r="L103" s="8"/>
      <c r="M103" s="8"/>
      <c r="N103" s="8"/>
      <c r="O103" s="8"/>
      <c r="P103" s="8"/>
      <c r="Q103" s="8"/>
      <c r="R103" s="8"/>
      <c r="S103" s="8"/>
    </row>
    <row r="104" spans="1:34" x14ac:dyDescent="0.2">
      <c r="A104" t="s">
        <v>85</v>
      </c>
      <c r="B104">
        <v>805051</v>
      </c>
      <c r="C104" t="s">
        <v>94</v>
      </c>
      <c r="D104" s="8"/>
      <c r="E104" s="8"/>
      <c r="F104" s="8"/>
      <c r="G104" s="8"/>
      <c r="H104" s="8"/>
      <c r="I104" s="8"/>
      <c r="J104" s="8">
        <v>1</v>
      </c>
      <c r="K104" s="8"/>
      <c r="L104" s="8"/>
      <c r="M104" s="8"/>
      <c r="N104" s="8"/>
      <c r="O104" s="8"/>
      <c r="P104" s="8"/>
      <c r="Q104" s="8"/>
      <c r="R104" s="8"/>
      <c r="S104" s="8"/>
    </row>
    <row r="105" spans="1:34" x14ac:dyDescent="0.2">
      <c r="A105" t="s">
        <v>86</v>
      </c>
      <c r="B105">
        <v>808846</v>
      </c>
      <c r="C105" t="s">
        <v>94</v>
      </c>
      <c r="D105" s="8"/>
      <c r="E105" s="8"/>
      <c r="F105" s="8"/>
      <c r="G105" s="8"/>
      <c r="H105" s="8"/>
      <c r="I105" s="8"/>
      <c r="J105" s="8">
        <v>1</v>
      </c>
      <c r="K105" s="8"/>
      <c r="L105" s="8"/>
      <c r="M105" s="8"/>
      <c r="N105" s="8"/>
      <c r="O105" s="8"/>
      <c r="P105" s="8"/>
      <c r="Q105" s="8"/>
      <c r="R105" s="8"/>
      <c r="S105" s="8"/>
    </row>
    <row r="106" spans="1:34" x14ac:dyDescent="0.2">
      <c r="A106" t="s">
        <v>88</v>
      </c>
      <c r="B106">
        <v>821936</v>
      </c>
      <c r="C106" t="s">
        <v>94</v>
      </c>
      <c r="D106" s="8"/>
      <c r="E106" s="8"/>
      <c r="F106" s="8"/>
      <c r="G106" s="8"/>
      <c r="H106" s="8"/>
      <c r="I106" s="8"/>
      <c r="J106" s="8">
        <v>1</v>
      </c>
      <c r="K106" s="8"/>
      <c r="L106" s="8"/>
      <c r="M106" s="8"/>
      <c r="N106" s="8"/>
      <c r="O106" s="8"/>
      <c r="P106" s="8"/>
      <c r="Q106" s="8"/>
      <c r="R106" s="8"/>
      <c r="S106" s="8"/>
    </row>
    <row r="107" spans="1:34" x14ac:dyDescent="0.2">
      <c r="A107" t="s">
        <v>90</v>
      </c>
      <c r="B107">
        <v>860139</v>
      </c>
      <c r="C107" t="s">
        <v>94</v>
      </c>
      <c r="D107" s="8"/>
      <c r="E107" s="8"/>
      <c r="F107" s="8"/>
      <c r="G107" s="8"/>
      <c r="H107" s="8"/>
      <c r="I107" s="8"/>
      <c r="J107" s="8"/>
      <c r="K107" s="8">
        <v>-1</v>
      </c>
      <c r="L107" s="8"/>
      <c r="M107" s="8"/>
      <c r="N107" s="8"/>
      <c r="O107" s="8"/>
      <c r="P107" s="8"/>
      <c r="Q107" s="8"/>
      <c r="R107" s="8"/>
      <c r="S107" s="8">
        <v>43</v>
      </c>
      <c r="T107">
        <v>860139</v>
      </c>
      <c r="U107">
        <v>596</v>
      </c>
      <c r="V107">
        <v>604</v>
      </c>
      <c r="W107" t="s">
        <v>412</v>
      </c>
      <c r="X107" t="s">
        <v>397</v>
      </c>
      <c r="Y107">
        <v>1.21129981716215E+38</v>
      </c>
      <c r="Z107" t="s">
        <v>401</v>
      </c>
      <c r="AA107">
        <v>1.21129802660568E+38</v>
      </c>
      <c r="AB107" t="s">
        <v>394</v>
      </c>
      <c r="AH107" t="s">
        <v>395</v>
      </c>
    </row>
    <row r="108" spans="1:34" x14ac:dyDescent="0.2">
      <c r="A108" t="s">
        <v>291</v>
      </c>
      <c r="B108">
        <v>902074</v>
      </c>
      <c r="C108" t="s">
        <v>94</v>
      </c>
      <c r="D108" s="8"/>
      <c r="E108" s="8"/>
      <c r="F108" s="8"/>
      <c r="G108" s="8"/>
      <c r="H108" s="8"/>
      <c r="I108" s="8"/>
      <c r="J108" s="8">
        <v>1</v>
      </c>
      <c r="K108" s="8"/>
      <c r="L108" s="8"/>
      <c r="M108" s="8"/>
      <c r="N108" s="8"/>
      <c r="O108" s="8"/>
      <c r="P108" s="8"/>
      <c r="Q108" s="8"/>
      <c r="R108" s="8"/>
      <c r="S108" s="8"/>
    </row>
    <row r="109" spans="1:34" x14ac:dyDescent="0.2">
      <c r="A109" t="s">
        <v>292</v>
      </c>
      <c r="B109">
        <v>949239</v>
      </c>
      <c r="C109" t="s">
        <v>94</v>
      </c>
      <c r="D109" s="8"/>
      <c r="E109" s="8"/>
      <c r="F109" s="8"/>
      <c r="G109" s="8"/>
      <c r="H109" s="8"/>
      <c r="I109" s="8"/>
      <c r="J109" s="8">
        <v>1</v>
      </c>
      <c r="K109" s="8"/>
      <c r="L109" s="8"/>
      <c r="M109" s="8"/>
      <c r="N109" s="8"/>
      <c r="O109" s="8"/>
      <c r="P109" s="8"/>
      <c r="Q109" s="8"/>
      <c r="R109" s="8"/>
      <c r="S109" s="8"/>
    </row>
    <row r="110" spans="1:34" x14ac:dyDescent="0.2">
      <c r="A110" t="s">
        <v>239</v>
      </c>
      <c r="B110">
        <v>1036105</v>
      </c>
      <c r="C110" t="s">
        <v>94</v>
      </c>
      <c r="D110" s="8"/>
      <c r="E110" s="8"/>
      <c r="F110" s="8"/>
      <c r="G110" s="8"/>
      <c r="H110" s="8"/>
      <c r="I110" s="8"/>
      <c r="J110" s="8">
        <v>1</v>
      </c>
      <c r="K110" s="8"/>
      <c r="L110" s="8"/>
      <c r="M110" s="8"/>
      <c r="N110" s="8"/>
      <c r="O110" s="8"/>
      <c r="P110" s="8"/>
      <c r="Q110" s="8"/>
      <c r="R110" s="8"/>
      <c r="S110" s="8"/>
    </row>
    <row r="111" spans="1:34" x14ac:dyDescent="0.2">
      <c r="A111" t="s">
        <v>241</v>
      </c>
      <c r="B111">
        <v>1038633</v>
      </c>
      <c r="C111" t="s">
        <v>94</v>
      </c>
      <c r="J111">
        <v>1</v>
      </c>
    </row>
    <row r="112" spans="1:34" x14ac:dyDescent="0.2">
      <c r="A112" t="s">
        <v>246</v>
      </c>
      <c r="B112">
        <v>1201587</v>
      </c>
      <c r="C112" t="s">
        <v>94</v>
      </c>
      <c r="J112">
        <v>1</v>
      </c>
    </row>
    <row r="113" spans="1:34" x14ac:dyDescent="0.2">
      <c r="A113" t="s">
        <v>248</v>
      </c>
      <c r="B113">
        <v>1308393</v>
      </c>
      <c r="C113" t="s">
        <v>94</v>
      </c>
      <c r="J113">
        <v>1</v>
      </c>
    </row>
    <row r="114" spans="1:34" x14ac:dyDescent="0.2">
      <c r="A114" t="s">
        <v>251</v>
      </c>
      <c r="B114">
        <v>1427703</v>
      </c>
      <c r="C114" t="s">
        <v>94</v>
      </c>
      <c r="J114">
        <v>1</v>
      </c>
    </row>
    <row r="115" spans="1:34" x14ac:dyDescent="0.2">
      <c r="A115" t="s">
        <v>252</v>
      </c>
      <c r="B115">
        <v>1460359</v>
      </c>
      <c r="C115" t="s">
        <v>94</v>
      </c>
      <c r="J115">
        <v>1</v>
      </c>
    </row>
    <row r="116" spans="1:34" x14ac:dyDescent="0.2">
      <c r="A116" t="s">
        <v>255</v>
      </c>
      <c r="B116">
        <v>1481835</v>
      </c>
      <c r="C116" t="s">
        <v>94</v>
      </c>
      <c r="J116">
        <v>1</v>
      </c>
    </row>
    <row r="117" spans="1:34" x14ac:dyDescent="0.2">
      <c r="A117" t="s">
        <v>256</v>
      </c>
      <c r="B117">
        <v>1495172</v>
      </c>
      <c r="C117" t="s">
        <v>94</v>
      </c>
      <c r="J117">
        <v>1</v>
      </c>
    </row>
    <row r="118" spans="1:34" x14ac:dyDescent="0.2">
      <c r="A118" t="s">
        <v>260</v>
      </c>
      <c r="B118">
        <v>1654154</v>
      </c>
      <c r="C118" t="s">
        <v>94</v>
      </c>
      <c r="J118">
        <v>1</v>
      </c>
    </row>
    <row r="119" spans="1:34" x14ac:dyDescent="0.2">
      <c r="A119" t="s">
        <v>267</v>
      </c>
      <c r="B119">
        <v>1870569</v>
      </c>
      <c r="C119" t="s">
        <v>94</v>
      </c>
      <c r="J119">
        <v>1</v>
      </c>
    </row>
    <row r="120" spans="1:34" x14ac:dyDescent="0.2">
      <c r="A120" t="s">
        <v>269</v>
      </c>
      <c r="B120">
        <v>1911146</v>
      </c>
      <c r="C120" t="s">
        <v>94</v>
      </c>
      <c r="J120">
        <v>1</v>
      </c>
    </row>
    <row r="121" spans="1:34" x14ac:dyDescent="0.2">
      <c r="A121" t="s">
        <v>271</v>
      </c>
      <c r="B121">
        <v>1962096</v>
      </c>
      <c r="C121" t="s">
        <v>94</v>
      </c>
      <c r="J121">
        <v>1</v>
      </c>
    </row>
    <row r="122" spans="1:34" x14ac:dyDescent="0.2">
      <c r="A122" t="s">
        <v>7</v>
      </c>
      <c r="B122">
        <v>2040477</v>
      </c>
      <c r="C122" s="7" t="s">
        <v>109</v>
      </c>
      <c r="D122" t="s">
        <v>373</v>
      </c>
      <c r="E122" s="7"/>
      <c r="F122" s="7"/>
      <c r="G122" s="7" t="s">
        <v>374</v>
      </c>
      <c r="K122">
        <v>1</v>
      </c>
      <c r="Q122" s="2">
        <v>-1</v>
      </c>
      <c r="S122">
        <v>28</v>
      </c>
      <c r="T122">
        <v>2040477</v>
      </c>
      <c r="U122">
        <v>90</v>
      </c>
      <c r="V122">
        <v>98</v>
      </c>
      <c r="W122" t="s">
        <v>412</v>
      </c>
      <c r="X122" t="s">
        <v>397</v>
      </c>
      <c r="Y122">
        <v>1.2107701927413699E+38</v>
      </c>
      <c r="Z122" t="s">
        <v>393</v>
      </c>
      <c r="AA122">
        <v>1.2107658668837E+38</v>
      </c>
      <c r="AB122" t="s">
        <v>394</v>
      </c>
      <c r="AC122" t="s">
        <v>386</v>
      </c>
      <c r="AF122" t="s">
        <v>413</v>
      </c>
      <c r="AG122">
        <v>11</v>
      </c>
      <c r="AH122" t="s">
        <v>413</v>
      </c>
    </row>
    <row r="123" spans="1:34" x14ac:dyDescent="0.2">
      <c r="A123" t="s">
        <v>273</v>
      </c>
      <c r="B123">
        <v>2067409</v>
      </c>
      <c r="C123" t="s">
        <v>94</v>
      </c>
      <c r="J123">
        <v>1</v>
      </c>
    </row>
    <row r="129" spans="9:9" x14ac:dyDescent="0.2">
      <c r="I129">
        <f>45-13</f>
        <v>32</v>
      </c>
    </row>
    <row r="130" spans="9:9" x14ac:dyDescent="0.2">
      <c r="I130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756C-A0AE-7C4A-9BD6-3D0CE46FC0C4}">
  <dimension ref="B1:AD77"/>
  <sheetViews>
    <sheetView topLeftCell="M1" workbookViewId="0">
      <selection activeCell="X17" sqref="X17"/>
    </sheetView>
  </sheetViews>
  <sheetFormatPr baseColWidth="10" defaultRowHeight="16" x14ac:dyDescent="0.2"/>
  <cols>
    <col min="5" max="5" width="6.6640625" bestFit="1" customWidth="1"/>
    <col min="25" max="25" width="31.1640625" customWidth="1"/>
  </cols>
  <sheetData>
    <row r="1" spans="2:30" x14ac:dyDescent="0.2">
      <c r="P1" t="s">
        <v>301</v>
      </c>
      <c r="Q1" t="s">
        <v>300</v>
      </c>
      <c r="W1" t="s">
        <v>91</v>
      </c>
      <c r="X1" t="s">
        <v>366</v>
      </c>
      <c r="Y1" t="s">
        <v>367</v>
      </c>
      <c r="Z1" t="s">
        <v>368</v>
      </c>
      <c r="AA1" t="s">
        <v>369</v>
      </c>
      <c r="AB1" t="s">
        <v>370</v>
      </c>
      <c r="AC1" t="s">
        <v>371</v>
      </c>
      <c r="AD1" t="s">
        <v>372</v>
      </c>
    </row>
    <row r="2" spans="2:30" x14ac:dyDescent="0.2">
      <c r="B2" t="s">
        <v>91</v>
      </c>
      <c r="C2" t="s">
        <v>302</v>
      </c>
      <c r="D2" t="s">
        <v>92</v>
      </c>
      <c r="E2" t="s">
        <v>299</v>
      </c>
      <c r="G2" t="s">
        <v>96</v>
      </c>
      <c r="H2" t="s">
        <v>97</v>
      </c>
      <c r="I2" t="s">
        <v>98</v>
      </c>
      <c r="J2" t="s">
        <v>103</v>
      </c>
      <c r="K2" t="s">
        <v>108</v>
      </c>
      <c r="L2" t="s">
        <v>111</v>
      </c>
      <c r="O2">
        <v>45</v>
      </c>
      <c r="P2">
        <f>O2-Q2</f>
        <v>23</v>
      </c>
      <c r="Q2">
        <f>COUNTIF(G3:G77, "Diabetic")</f>
        <v>22</v>
      </c>
      <c r="R2" t="s">
        <v>174</v>
      </c>
      <c r="W2" t="s">
        <v>237</v>
      </c>
      <c r="X2">
        <v>1028562</v>
      </c>
      <c r="Y2" t="s">
        <v>94</v>
      </c>
    </row>
    <row r="3" spans="2:30" x14ac:dyDescent="0.2">
      <c r="B3" t="s">
        <v>237</v>
      </c>
      <c r="C3" t="s">
        <v>300</v>
      </c>
      <c r="D3">
        <v>1746</v>
      </c>
      <c r="E3" t="s">
        <v>297</v>
      </c>
      <c r="F3" t="s">
        <v>94</v>
      </c>
      <c r="O3">
        <v>12</v>
      </c>
      <c r="P3">
        <f t="shared" ref="P3:P12" si="0">O3-Q3</f>
        <v>7</v>
      </c>
      <c r="Q3">
        <f>COUNTIF(I3:I77, "Type 1")</f>
        <v>5</v>
      </c>
      <c r="R3" t="s">
        <v>181</v>
      </c>
      <c r="W3" t="s">
        <v>238</v>
      </c>
      <c r="X3">
        <v>1032480</v>
      </c>
      <c r="Y3" t="s">
        <v>94</v>
      </c>
    </row>
    <row r="4" spans="2:30" x14ac:dyDescent="0.2">
      <c r="B4" t="s">
        <v>238</v>
      </c>
      <c r="C4" t="s">
        <v>300</v>
      </c>
      <c r="D4">
        <v>3277</v>
      </c>
      <c r="E4" t="s">
        <v>297</v>
      </c>
      <c r="F4" t="s">
        <v>94</v>
      </c>
      <c r="O4">
        <v>19</v>
      </c>
      <c r="P4">
        <f t="shared" si="0"/>
        <v>9</v>
      </c>
      <c r="Q4">
        <f>COUNTIF(I3:I77, "Type 2")</f>
        <v>10</v>
      </c>
      <c r="R4" t="s">
        <v>182</v>
      </c>
      <c r="W4" t="s">
        <v>240</v>
      </c>
      <c r="X4">
        <v>1037568</v>
      </c>
      <c r="Y4" t="s">
        <v>94</v>
      </c>
    </row>
    <row r="5" spans="2:30" x14ac:dyDescent="0.2">
      <c r="B5" t="s">
        <v>240</v>
      </c>
      <c r="C5" t="s">
        <v>300</v>
      </c>
      <c r="D5">
        <v>2067</v>
      </c>
      <c r="E5" t="s">
        <v>297</v>
      </c>
      <c r="F5" t="s">
        <v>94</v>
      </c>
      <c r="O5">
        <v>0</v>
      </c>
      <c r="P5">
        <f t="shared" si="0"/>
        <v>0</v>
      </c>
      <c r="Q5">
        <f>COUNTIF(I3:I77, "Gestational")</f>
        <v>0</v>
      </c>
      <c r="R5" t="s">
        <v>183</v>
      </c>
      <c r="W5" t="s">
        <v>242</v>
      </c>
      <c r="X5">
        <v>1129782</v>
      </c>
      <c r="Y5" t="s">
        <v>94</v>
      </c>
    </row>
    <row r="6" spans="2:30" x14ac:dyDescent="0.2">
      <c r="B6" t="s">
        <v>242</v>
      </c>
      <c r="C6" t="s">
        <v>300</v>
      </c>
      <c r="D6">
        <v>1248</v>
      </c>
      <c r="E6" t="s">
        <v>297</v>
      </c>
      <c r="F6" t="s">
        <v>94</v>
      </c>
      <c r="O6">
        <v>39</v>
      </c>
      <c r="P6">
        <f t="shared" si="0"/>
        <v>22</v>
      </c>
      <c r="Q6">
        <f>COUNTA(H3:H77)</f>
        <v>17</v>
      </c>
      <c r="R6" t="s">
        <v>175</v>
      </c>
      <c r="W6" t="s">
        <v>243</v>
      </c>
      <c r="X6">
        <v>114118</v>
      </c>
      <c r="Y6" t="s">
        <v>94</v>
      </c>
    </row>
    <row r="7" spans="2:30" x14ac:dyDescent="0.2">
      <c r="B7" t="s">
        <v>243</v>
      </c>
      <c r="C7" t="s">
        <v>300</v>
      </c>
      <c r="D7">
        <v>240</v>
      </c>
      <c r="E7" t="s">
        <v>297</v>
      </c>
      <c r="F7" t="s">
        <v>94</v>
      </c>
      <c r="O7">
        <v>4</v>
      </c>
      <c r="P7">
        <f t="shared" si="0"/>
        <v>2</v>
      </c>
      <c r="Q7">
        <f>COUNTA(J3:J77)</f>
        <v>2</v>
      </c>
      <c r="R7" t="s">
        <v>176</v>
      </c>
      <c r="W7" t="s">
        <v>244</v>
      </c>
      <c r="X7">
        <v>1156963</v>
      </c>
      <c r="Y7" t="s">
        <v>94</v>
      </c>
    </row>
    <row r="8" spans="2:30" x14ac:dyDescent="0.2">
      <c r="B8" t="s">
        <v>244</v>
      </c>
      <c r="C8" t="s">
        <v>300</v>
      </c>
      <c r="D8">
        <v>850</v>
      </c>
      <c r="E8" t="s">
        <v>297</v>
      </c>
      <c r="F8" t="s">
        <v>94</v>
      </c>
      <c r="O8">
        <v>10</v>
      </c>
      <c r="P8">
        <f t="shared" si="0"/>
        <v>7</v>
      </c>
      <c r="Q8">
        <f>COUNTA(K3:K77)</f>
        <v>3</v>
      </c>
      <c r="R8" t="s">
        <v>177</v>
      </c>
      <c r="W8" t="s">
        <v>245</v>
      </c>
      <c r="X8">
        <v>1185261</v>
      </c>
      <c r="Y8" t="s">
        <v>94</v>
      </c>
    </row>
    <row r="9" spans="2:30" x14ac:dyDescent="0.2">
      <c r="B9" t="s">
        <v>245</v>
      </c>
      <c r="C9" t="s">
        <v>300</v>
      </c>
      <c r="D9">
        <v>1390</v>
      </c>
      <c r="E9" t="s">
        <v>297</v>
      </c>
      <c r="F9" t="s">
        <v>94</v>
      </c>
      <c r="O9">
        <v>2</v>
      </c>
      <c r="P9">
        <f t="shared" si="0"/>
        <v>2</v>
      </c>
      <c r="Q9">
        <f>COUNTA(L3:L77)</f>
        <v>0</v>
      </c>
      <c r="R9" t="s">
        <v>111</v>
      </c>
      <c r="W9" t="s">
        <v>0</v>
      </c>
      <c r="X9">
        <v>1245072</v>
      </c>
      <c r="Y9" t="s">
        <v>95</v>
      </c>
      <c r="Z9" t="s">
        <v>373</v>
      </c>
      <c r="AA9" t="s">
        <v>99</v>
      </c>
    </row>
    <row r="10" spans="2:30" x14ac:dyDescent="0.2">
      <c r="B10" t="s">
        <v>0</v>
      </c>
      <c r="C10" t="s">
        <v>300</v>
      </c>
      <c r="D10">
        <v>1427</v>
      </c>
      <c r="F10" t="s">
        <v>95</v>
      </c>
      <c r="G10" t="s">
        <v>96</v>
      </c>
      <c r="I10" t="s">
        <v>99</v>
      </c>
      <c r="O10">
        <v>1</v>
      </c>
      <c r="P10">
        <f t="shared" si="0"/>
        <v>0</v>
      </c>
      <c r="Q10">
        <f>COUNTIF(M3:M77, "Diabetes Negated")</f>
        <v>1</v>
      </c>
      <c r="R10" t="s">
        <v>178</v>
      </c>
      <c r="W10" t="s">
        <v>247</v>
      </c>
      <c r="X10">
        <v>1250338</v>
      </c>
      <c r="Y10" t="s">
        <v>94</v>
      </c>
    </row>
    <row r="11" spans="2:30" x14ac:dyDescent="0.2">
      <c r="B11" t="s">
        <v>247</v>
      </c>
      <c r="C11" t="s">
        <v>300</v>
      </c>
      <c r="D11">
        <v>1984</v>
      </c>
      <c r="E11" t="s">
        <v>297</v>
      </c>
      <c r="F11" t="s">
        <v>94</v>
      </c>
      <c r="O11">
        <v>74</v>
      </c>
      <c r="P11">
        <f t="shared" si="0"/>
        <v>36</v>
      </c>
      <c r="Q11">
        <f>COUNTIF(F3:F77, "No mentions of diabetes or HbA1c")</f>
        <v>38</v>
      </c>
      <c r="R11" t="s">
        <v>179</v>
      </c>
      <c r="W11" t="s">
        <v>249</v>
      </c>
      <c r="X11">
        <v>1335685</v>
      </c>
      <c r="Y11" t="s">
        <v>94</v>
      </c>
    </row>
    <row r="12" spans="2:30" x14ac:dyDescent="0.2">
      <c r="B12" t="s">
        <v>249</v>
      </c>
      <c r="C12" t="s">
        <v>300</v>
      </c>
      <c r="D12">
        <v>301</v>
      </c>
      <c r="E12" t="s">
        <v>297</v>
      </c>
      <c r="F12" t="s">
        <v>94</v>
      </c>
      <c r="O12">
        <v>150</v>
      </c>
      <c r="P12">
        <f t="shared" si="0"/>
        <v>75</v>
      </c>
      <c r="Q12">
        <f>COUNTA(B3:B77)</f>
        <v>75</v>
      </c>
      <c r="R12" t="s">
        <v>180</v>
      </c>
      <c r="W12" t="s">
        <v>250</v>
      </c>
      <c r="X12">
        <v>1423205</v>
      </c>
      <c r="Y12" t="s">
        <v>94</v>
      </c>
    </row>
    <row r="13" spans="2:30" x14ac:dyDescent="0.2">
      <c r="B13" t="s">
        <v>250</v>
      </c>
      <c r="C13" t="s">
        <v>300</v>
      </c>
      <c r="D13">
        <v>172</v>
      </c>
      <c r="E13" t="s">
        <v>297</v>
      </c>
      <c r="F13" t="s">
        <v>94</v>
      </c>
      <c r="W13" t="s">
        <v>254</v>
      </c>
      <c r="X13">
        <v>1474351</v>
      </c>
      <c r="Y13" t="s">
        <v>94</v>
      </c>
    </row>
    <row r="14" spans="2:30" x14ac:dyDescent="0.2">
      <c r="B14" t="s">
        <v>254</v>
      </c>
      <c r="C14" t="s">
        <v>300</v>
      </c>
      <c r="D14">
        <v>388</v>
      </c>
      <c r="E14" t="s">
        <v>297</v>
      </c>
      <c r="F14" t="s">
        <v>94</v>
      </c>
      <c r="W14" t="s">
        <v>2</v>
      </c>
      <c r="X14">
        <v>1489918</v>
      </c>
      <c r="Y14" t="s">
        <v>101</v>
      </c>
      <c r="Z14" t="s">
        <v>373</v>
      </c>
    </row>
    <row r="15" spans="2:30" x14ac:dyDescent="0.2">
      <c r="B15" t="s">
        <v>2</v>
      </c>
      <c r="C15" t="s">
        <v>300</v>
      </c>
      <c r="D15">
        <v>1140</v>
      </c>
      <c r="F15" t="s">
        <v>101</v>
      </c>
      <c r="G15" t="s">
        <v>96</v>
      </c>
      <c r="W15" t="s">
        <v>258</v>
      </c>
      <c r="X15">
        <v>1520872</v>
      </c>
      <c r="Y15" t="s">
        <v>94</v>
      </c>
    </row>
    <row r="16" spans="2:30" x14ac:dyDescent="0.2">
      <c r="B16" t="s">
        <v>258</v>
      </c>
      <c r="C16" t="s">
        <v>300</v>
      </c>
      <c r="D16">
        <v>872</v>
      </c>
      <c r="E16" t="s">
        <v>297</v>
      </c>
      <c r="F16" t="s">
        <v>94</v>
      </c>
      <c r="P16" t="s">
        <v>300</v>
      </c>
      <c r="Q16" t="s">
        <v>301</v>
      </c>
      <c r="W16" t="s">
        <v>3</v>
      </c>
      <c r="X16">
        <v>1557914</v>
      </c>
      <c r="Y16" t="s">
        <v>94</v>
      </c>
    </row>
    <row r="17" spans="2:29" x14ac:dyDescent="0.2">
      <c r="B17" t="s">
        <v>3</v>
      </c>
      <c r="C17" t="s">
        <v>300</v>
      </c>
      <c r="D17">
        <v>3086</v>
      </c>
      <c r="F17" t="s">
        <v>94</v>
      </c>
      <c r="O17">
        <v>45</v>
      </c>
      <c r="P17">
        <v>22</v>
      </c>
      <c r="Q17">
        <v>23</v>
      </c>
      <c r="R17" t="s">
        <v>174</v>
      </c>
      <c r="W17" t="s">
        <v>259</v>
      </c>
      <c r="X17">
        <v>1637214</v>
      </c>
      <c r="Y17" t="s">
        <v>94</v>
      </c>
    </row>
    <row r="18" spans="2:29" x14ac:dyDescent="0.2">
      <c r="B18" t="s">
        <v>259</v>
      </c>
      <c r="C18" t="s">
        <v>300</v>
      </c>
      <c r="D18">
        <v>1011</v>
      </c>
      <c r="E18" t="s">
        <v>297</v>
      </c>
      <c r="F18" t="s">
        <v>94</v>
      </c>
      <c r="O18">
        <v>12</v>
      </c>
      <c r="P18">
        <v>5</v>
      </c>
      <c r="Q18">
        <v>7</v>
      </c>
      <c r="R18" t="s">
        <v>181</v>
      </c>
      <c r="W18" t="s">
        <v>261</v>
      </c>
      <c r="X18">
        <v>1671892</v>
      </c>
      <c r="Y18" t="s">
        <v>94</v>
      </c>
    </row>
    <row r="19" spans="2:29" x14ac:dyDescent="0.2">
      <c r="B19" t="s">
        <v>261</v>
      </c>
      <c r="C19" t="s">
        <v>300</v>
      </c>
      <c r="D19">
        <v>562</v>
      </c>
      <c r="E19" t="s">
        <v>297</v>
      </c>
      <c r="F19" t="s">
        <v>94</v>
      </c>
      <c r="O19">
        <v>19</v>
      </c>
      <c r="P19">
        <v>10</v>
      </c>
      <c r="Q19">
        <v>9</v>
      </c>
      <c r="R19" t="s">
        <v>182</v>
      </c>
      <c r="W19" t="s">
        <v>262</v>
      </c>
      <c r="X19">
        <v>1702257</v>
      </c>
      <c r="Y19" t="s">
        <v>94</v>
      </c>
    </row>
    <row r="20" spans="2:29" x14ac:dyDescent="0.2">
      <c r="B20" t="s">
        <v>262</v>
      </c>
      <c r="C20" t="s">
        <v>300</v>
      </c>
      <c r="D20">
        <v>2030</v>
      </c>
      <c r="E20" t="s">
        <v>297</v>
      </c>
      <c r="F20" t="s">
        <v>94</v>
      </c>
      <c r="O20">
        <v>0</v>
      </c>
      <c r="P20">
        <v>0</v>
      </c>
      <c r="Q20">
        <v>0</v>
      </c>
      <c r="R20" t="s">
        <v>183</v>
      </c>
      <c r="W20" t="s">
        <v>263</v>
      </c>
      <c r="X20">
        <v>1713519</v>
      </c>
      <c r="Y20" t="s">
        <v>94</v>
      </c>
    </row>
    <row r="21" spans="2:29" x14ac:dyDescent="0.2">
      <c r="B21" t="s">
        <v>263</v>
      </c>
      <c r="C21" t="s">
        <v>300</v>
      </c>
      <c r="D21">
        <v>952</v>
      </c>
      <c r="E21" t="s">
        <v>297</v>
      </c>
      <c r="F21" t="s">
        <v>94</v>
      </c>
      <c r="O21">
        <v>39</v>
      </c>
      <c r="P21">
        <v>17</v>
      </c>
      <c r="Q21">
        <v>22</v>
      </c>
      <c r="R21" t="s">
        <v>175</v>
      </c>
      <c r="W21" t="s">
        <v>4</v>
      </c>
      <c r="X21">
        <v>1802534</v>
      </c>
      <c r="Y21" t="s">
        <v>102</v>
      </c>
      <c r="Z21" t="s">
        <v>373</v>
      </c>
    </row>
    <row r="22" spans="2:29" x14ac:dyDescent="0.2">
      <c r="B22" t="s">
        <v>4</v>
      </c>
      <c r="C22" t="s">
        <v>300</v>
      </c>
      <c r="D22">
        <v>2077</v>
      </c>
      <c r="F22" t="s">
        <v>102</v>
      </c>
      <c r="G22" t="s">
        <v>96</v>
      </c>
      <c r="O22">
        <v>4</v>
      </c>
      <c r="P22">
        <v>2</v>
      </c>
      <c r="Q22">
        <v>2</v>
      </c>
      <c r="R22" t="s">
        <v>176</v>
      </c>
      <c r="W22" t="s">
        <v>265</v>
      </c>
      <c r="X22">
        <v>1818168</v>
      </c>
      <c r="Y22" t="s">
        <v>94</v>
      </c>
    </row>
    <row r="23" spans="2:29" x14ac:dyDescent="0.2">
      <c r="B23" t="s">
        <v>265</v>
      </c>
      <c r="C23" t="s">
        <v>300</v>
      </c>
      <c r="D23">
        <v>213</v>
      </c>
      <c r="E23" t="s">
        <v>297</v>
      </c>
      <c r="F23" t="s">
        <v>94</v>
      </c>
      <c r="O23">
        <v>10</v>
      </c>
      <c r="P23">
        <v>3</v>
      </c>
      <c r="Q23">
        <v>7</v>
      </c>
      <c r="R23" t="s">
        <v>177</v>
      </c>
      <c r="W23" t="s">
        <v>5</v>
      </c>
      <c r="X23">
        <v>1828632</v>
      </c>
      <c r="Y23" s="7" t="s">
        <v>105</v>
      </c>
      <c r="Z23" t="s">
        <v>373</v>
      </c>
      <c r="AA23" s="7"/>
      <c r="AB23" s="7"/>
      <c r="AC23" s="7" t="s">
        <v>374</v>
      </c>
    </row>
    <row r="24" spans="2:29" x14ac:dyDescent="0.2">
      <c r="B24" t="s">
        <v>5</v>
      </c>
      <c r="C24" t="s">
        <v>300</v>
      </c>
      <c r="D24">
        <v>1294</v>
      </c>
      <c r="F24" s="7" t="s">
        <v>105</v>
      </c>
      <c r="G24" s="7"/>
      <c r="H24" s="7"/>
      <c r="I24" s="7"/>
      <c r="J24" s="7" t="s">
        <v>104</v>
      </c>
      <c r="O24">
        <v>2</v>
      </c>
      <c r="P24">
        <v>0</v>
      </c>
      <c r="Q24">
        <v>2</v>
      </c>
      <c r="R24" t="s">
        <v>111</v>
      </c>
      <c r="W24" t="s">
        <v>266</v>
      </c>
      <c r="X24">
        <v>1829861</v>
      </c>
      <c r="Y24" t="s">
        <v>94</v>
      </c>
    </row>
    <row r="25" spans="2:29" x14ac:dyDescent="0.2">
      <c r="B25" t="s">
        <v>266</v>
      </c>
      <c r="C25" t="s">
        <v>300</v>
      </c>
      <c r="D25">
        <v>214</v>
      </c>
      <c r="E25" t="s">
        <v>297</v>
      </c>
      <c r="F25" t="s">
        <v>94</v>
      </c>
      <c r="O25">
        <v>1</v>
      </c>
      <c r="P25">
        <v>1</v>
      </c>
      <c r="Q25">
        <v>0</v>
      </c>
      <c r="R25" t="s">
        <v>178</v>
      </c>
      <c r="W25" t="s">
        <v>268</v>
      </c>
      <c r="X25">
        <v>1874098</v>
      </c>
      <c r="Y25" t="s">
        <v>94</v>
      </c>
    </row>
    <row r="26" spans="2:29" x14ac:dyDescent="0.2">
      <c r="B26" t="s">
        <v>268</v>
      </c>
      <c r="C26" t="s">
        <v>300</v>
      </c>
      <c r="D26">
        <v>2204</v>
      </c>
      <c r="E26" t="s">
        <v>297</v>
      </c>
      <c r="F26" t="s">
        <v>94</v>
      </c>
      <c r="O26">
        <v>74</v>
      </c>
      <c r="P26">
        <v>38</v>
      </c>
      <c r="Q26">
        <v>36</v>
      </c>
      <c r="R26" t="s">
        <v>179</v>
      </c>
      <c r="W26" t="s">
        <v>270</v>
      </c>
      <c r="X26">
        <v>1946065</v>
      </c>
      <c r="Y26" t="s">
        <v>94</v>
      </c>
    </row>
    <row r="27" spans="2:29" x14ac:dyDescent="0.2">
      <c r="B27" t="s">
        <v>270</v>
      </c>
      <c r="C27" t="s">
        <v>300</v>
      </c>
      <c r="D27">
        <v>1169</v>
      </c>
      <c r="E27" t="s">
        <v>297</v>
      </c>
      <c r="F27" t="s">
        <v>94</v>
      </c>
      <c r="O27">
        <v>150</v>
      </c>
      <c r="P27">
        <v>75</v>
      </c>
      <c r="Q27">
        <v>75</v>
      </c>
      <c r="R27" t="s">
        <v>180</v>
      </c>
      <c r="W27" t="s">
        <v>272</v>
      </c>
      <c r="X27">
        <v>2016228</v>
      </c>
      <c r="Y27" t="s">
        <v>94</v>
      </c>
    </row>
    <row r="28" spans="2:29" x14ac:dyDescent="0.2">
      <c r="B28" t="s">
        <v>272</v>
      </c>
      <c r="C28" t="s">
        <v>300</v>
      </c>
      <c r="D28">
        <v>175</v>
      </c>
      <c r="E28" t="s">
        <v>297</v>
      </c>
      <c r="F28" t="s">
        <v>94</v>
      </c>
      <c r="W28" t="s">
        <v>274</v>
      </c>
      <c r="X28">
        <v>2078319</v>
      </c>
      <c r="Y28" t="s">
        <v>94</v>
      </c>
    </row>
    <row r="29" spans="2:29" x14ac:dyDescent="0.2">
      <c r="B29" t="s">
        <v>274</v>
      </c>
      <c r="C29" t="s">
        <v>300</v>
      </c>
      <c r="D29">
        <v>337</v>
      </c>
      <c r="E29" t="s">
        <v>297</v>
      </c>
      <c r="F29" t="s">
        <v>94</v>
      </c>
      <c r="W29" t="s">
        <v>10</v>
      </c>
      <c r="X29">
        <v>26293</v>
      </c>
      <c r="Y29" s="7" t="s">
        <v>112</v>
      </c>
      <c r="Z29" t="s">
        <v>373</v>
      </c>
      <c r="AA29" s="7" t="s">
        <v>99</v>
      </c>
      <c r="AB29" s="7"/>
      <c r="AC29" s="7" t="s">
        <v>374</v>
      </c>
    </row>
    <row r="30" spans="2:29" x14ac:dyDescent="0.2">
      <c r="B30" t="s">
        <v>10</v>
      </c>
      <c r="C30" t="s">
        <v>300</v>
      </c>
      <c r="D30">
        <v>4748</v>
      </c>
      <c r="F30" s="7" t="s">
        <v>112</v>
      </c>
      <c r="G30" s="7" t="s">
        <v>113</v>
      </c>
      <c r="H30" s="7">
        <v>5.7</v>
      </c>
      <c r="I30" s="7"/>
      <c r="J30" s="7" t="s">
        <v>104</v>
      </c>
      <c r="N30">
        <f>58+17</f>
        <v>75</v>
      </c>
      <c r="W30" t="s">
        <v>276</v>
      </c>
      <c r="X30">
        <v>290330</v>
      </c>
      <c r="Y30" t="s">
        <v>94</v>
      </c>
    </row>
    <row r="31" spans="2:29" x14ac:dyDescent="0.2">
      <c r="B31" t="s">
        <v>276</v>
      </c>
      <c r="C31" t="s">
        <v>300</v>
      </c>
      <c r="D31">
        <v>133</v>
      </c>
      <c r="E31" t="s">
        <v>297</v>
      </c>
      <c r="F31" t="s">
        <v>94</v>
      </c>
      <c r="W31" t="s">
        <v>13</v>
      </c>
      <c r="X31">
        <v>3010</v>
      </c>
      <c r="Y31" t="s">
        <v>116</v>
      </c>
      <c r="Z31" t="s">
        <v>373</v>
      </c>
      <c r="AA31" t="s">
        <v>115</v>
      </c>
    </row>
    <row r="32" spans="2:29" x14ac:dyDescent="0.2">
      <c r="B32" t="s">
        <v>13</v>
      </c>
      <c r="C32" t="s">
        <v>300</v>
      </c>
      <c r="D32">
        <v>5833</v>
      </c>
      <c r="F32" t="s">
        <v>116</v>
      </c>
      <c r="G32" t="s">
        <v>96</v>
      </c>
      <c r="H32">
        <v>6.7</v>
      </c>
      <c r="I32" t="s">
        <v>115</v>
      </c>
      <c r="K32" t="s">
        <v>107</v>
      </c>
      <c r="W32" t="s">
        <v>277</v>
      </c>
      <c r="X32">
        <v>308865</v>
      </c>
      <c r="Y32" t="s">
        <v>94</v>
      </c>
    </row>
    <row r="33" spans="2:27" x14ac:dyDescent="0.2">
      <c r="B33" t="s">
        <v>277</v>
      </c>
      <c r="C33" t="s">
        <v>300</v>
      </c>
      <c r="D33">
        <v>143</v>
      </c>
      <c r="E33" t="s">
        <v>297</v>
      </c>
      <c r="F33" t="s">
        <v>94</v>
      </c>
      <c r="W33" t="s">
        <v>15</v>
      </c>
      <c r="X33">
        <v>328122</v>
      </c>
      <c r="Y33" t="s">
        <v>118</v>
      </c>
      <c r="Z33" t="s">
        <v>373</v>
      </c>
      <c r="AA33" t="s">
        <v>115</v>
      </c>
    </row>
    <row r="34" spans="2:27" x14ac:dyDescent="0.2">
      <c r="B34" t="s">
        <v>15</v>
      </c>
      <c r="C34" t="s">
        <v>300</v>
      </c>
      <c r="D34">
        <v>5158</v>
      </c>
      <c r="F34" t="s">
        <v>118</v>
      </c>
      <c r="G34" t="s">
        <v>96</v>
      </c>
      <c r="I34" t="s">
        <v>115</v>
      </c>
      <c r="O34" t="s">
        <v>363</v>
      </c>
      <c r="W34" t="s">
        <v>16</v>
      </c>
      <c r="X34">
        <v>343158</v>
      </c>
      <c r="Y34" t="s">
        <v>119</v>
      </c>
      <c r="Z34" t="s">
        <v>373</v>
      </c>
      <c r="AA34" t="s">
        <v>115</v>
      </c>
    </row>
    <row r="35" spans="2:27" x14ac:dyDescent="0.2">
      <c r="B35" t="s">
        <v>16</v>
      </c>
      <c r="C35" t="s">
        <v>300</v>
      </c>
      <c r="D35">
        <v>1219</v>
      </c>
      <c r="F35" t="s">
        <v>119</v>
      </c>
      <c r="G35" t="s">
        <v>96</v>
      </c>
      <c r="I35" t="s">
        <v>115</v>
      </c>
      <c r="W35" t="s">
        <v>17</v>
      </c>
      <c r="X35">
        <v>347437</v>
      </c>
      <c r="Y35" t="s">
        <v>120</v>
      </c>
      <c r="Z35" t="s">
        <v>373</v>
      </c>
      <c r="AA35" t="s">
        <v>99</v>
      </c>
    </row>
    <row r="36" spans="2:27" x14ac:dyDescent="0.2">
      <c r="B36" t="s">
        <v>17</v>
      </c>
      <c r="C36" t="s">
        <v>300</v>
      </c>
      <c r="D36">
        <v>4680</v>
      </c>
      <c r="F36" t="s">
        <v>120</v>
      </c>
      <c r="G36" t="s">
        <v>96</v>
      </c>
      <c r="I36" t="s">
        <v>99</v>
      </c>
      <c r="W36" t="s">
        <v>21</v>
      </c>
      <c r="X36">
        <v>386607</v>
      </c>
      <c r="Y36" t="s">
        <v>94</v>
      </c>
    </row>
    <row r="37" spans="2:27" x14ac:dyDescent="0.2">
      <c r="B37" t="s">
        <v>21</v>
      </c>
      <c r="C37" t="s">
        <v>300</v>
      </c>
      <c r="D37">
        <v>1374</v>
      </c>
      <c r="F37" t="s">
        <v>94</v>
      </c>
      <c r="W37" t="s">
        <v>22</v>
      </c>
      <c r="X37">
        <v>387102</v>
      </c>
      <c r="Y37" t="s">
        <v>123</v>
      </c>
      <c r="Z37" t="s">
        <v>373</v>
      </c>
      <c r="AA37" t="s">
        <v>115</v>
      </c>
    </row>
    <row r="38" spans="2:27" x14ac:dyDescent="0.2">
      <c r="B38" t="s">
        <v>22</v>
      </c>
      <c r="C38" t="s">
        <v>300</v>
      </c>
      <c r="D38">
        <v>2457</v>
      </c>
      <c r="F38" t="s">
        <v>123</v>
      </c>
      <c r="G38" t="s">
        <v>96</v>
      </c>
      <c r="I38" t="s">
        <v>115</v>
      </c>
      <c r="W38" t="s">
        <v>23</v>
      </c>
      <c r="X38">
        <v>388955</v>
      </c>
      <c r="Y38" t="s">
        <v>124</v>
      </c>
    </row>
    <row r="39" spans="2:27" x14ac:dyDescent="0.2">
      <c r="B39" t="s">
        <v>23</v>
      </c>
      <c r="C39" t="s">
        <v>300</v>
      </c>
      <c r="D39">
        <v>1054</v>
      </c>
      <c r="F39" t="s">
        <v>124</v>
      </c>
      <c r="M39" t="s">
        <v>303</v>
      </c>
      <c r="W39" t="s">
        <v>25</v>
      </c>
      <c r="X39">
        <v>404629</v>
      </c>
      <c r="Y39" t="s">
        <v>128</v>
      </c>
    </row>
    <row r="40" spans="2:27" x14ac:dyDescent="0.2">
      <c r="B40" t="s">
        <v>25</v>
      </c>
      <c r="C40" t="s">
        <v>300</v>
      </c>
      <c r="D40">
        <v>6826</v>
      </c>
      <c r="F40" t="s">
        <v>128</v>
      </c>
      <c r="M40" t="s">
        <v>303</v>
      </c>
      <c r="W40" t="s">
        <v>26</v>
      </c>
      <c r="X40">
        <v>405628</v>
      </c>
      <c r="Y40" t="s">
        <v>129</v>
      </c>
      <c r="Z40" t="s">
        <v>373</v>
      </c>
      <c r="AA40" t="s">
        <v>99</v>
      </c>
    </row>
    <row r="41" spans="2:27" x14ac:dyDescent="0.2">
      <c r="B41" t="s">
        <v>26</v>
      </c>
      <c r="C41" t="s">
        <v>300</v>
      </c>
      <c r="D41">
        <v>6864</v>
      </c>
      <c r="F41" t="s">
        <v>129</v>
      </c>
      <c r="G41" t="s">
        <v>96</v>
      </c>
      <c r="H41">
        <v>6.4</v>
      </c>
      <c r="I41" t="s">
        <v>99</v>
      </c>
      <c r="W41" t="s">
        <v>28</v>
      </c>
      <c r="X41">
        <v>408874</v>
      </c>
      <c r="Y41" t="s">
        <v>131</v>
      </c>
    </row>
    <row r="42" spans="2:27" x14ac:dyDescent="0.2">
      <c r="B42" t="s">
        <v>28</v>
      </c>
      <c r="C42" t="s">
        <v>300</v>
      </c>
      <c r="D42">
        <v>8030</v>
      </c>
      <c r="F42" t="s">
        <v>131</v>
      </c>
      <c r="M42" t="s">
        <v>303</v>
      </c>
      <c r="W42" t="s">
        <v>29</v>
      </c>
      <c r="X42">
        <v>410226</v>
      </c>
      <c r="Y42" t="s">
        <v>132</v>
      </c>
      <c r="Z42" t="s">
        <v>373</v>
      </c>
      <c r="AA42" t="s">
        <v>115</v>
      </c>
    </row>
    <row r="43" spans="2:27" x14ac:dyDescent="0.2">
      <c r="B43" t="s">
        <v>29</v>
      </c>
      <c r="C43" t="s">
        <v>300</v>
      </c>
      <c r="D43">
        <v>3474</v>
      </c>
      <c r="F43" t="s">
        <v>132</v>
      </c>
      <c r="G43" t="s">
        <v>96</v>
      </c>
      <c r="H43">
        <v>7</v>
      </c>
      <c r="I43" t="s">
        <v>115</v>
      </c>
      <c r="W43" t="s">
        <v>31</v>
      </c>
      <c r="X43">
        <v>420089</v>
      </c>
      <c r="Y43" t="s">
        <v>133</v>
      </c>
    </row>
    <row r="44" spans="2:27" x14ac:dyDescent="0.2">
      <c r="B44" t="s">
        <v>31</v>
      </c>
      <c r="C44" t="s">
        <v>300</v>
      </c>
      <c r="D44">
        <v>6955</v>
      </c>
      <c r="F44" t="s">
        <v>133</v>
      </c>
      <c r="H44">
        <v>6.2</v>
      </c>
      <c r="W44" t="s">
        <v>32</v>
      </c>
      <c r="X44">
        <v>448983</v>
      </c>
      <c r="Y44" t="s">
        <v>134</v>
      </c>
    </row>
    <row r="45" spans="2:27" x14ac:dyDescent="0.2">
      <c r="B45" t="s">
        <v>32</v>
      </c>
      <c r="C45" t="s">
        <v>300</v>
      </c>
      <c r="D45">
        <v>6086</v>
      </c>
      <c r="F45" t="s">
        <v>134</v>
      </c>
      <c r="H45">
        <v>6</v>
      </c>
      <c r="W45" t="s">
        <v>34</v>
      </c>
      <c r="X45">
        <v>460197</v>
      </c>
      <c r="Y45" t="s">
        <v>135</v>
      </c>
    </row>
    <row r="46" spans="2:27" x14ac:dyDescent="0.2">
      <c r="B46" t="s">
        <v>34</v>
      </c>
      <c r="C46" t="s">
        <v>300</v>
      </c>
      <c r="D46">
        <v>7350</v>
      </c>
      <c r="F46" t="s">
        <v>135</v>
      </c>
      <c r="M46" t="s">
        <v>303</v>
      </c>
      <c r="W46" t="s">
        <v>36</v>
      </c>
      <c r="X46">
        <v>472998</v>
      </c>
      <c r="Y46" t="s">
        <v>235</v>
      </c>
      <c r="Z46" t="s">
        <v>373</v>
      </c>
      <c r="AA46" t="s">
        <v>115</v>
      </c>
    </row>
    <row r="47" spans="2:27" x14ac:dyDescent="0.2">
      <c r="B47" t="s">
        <v>36</v>
      </c>
      <c r="C47" t="s">
        <v>300</v>
      </c>
      <c r="D47">
        <v>4704</v>
      </c>
      <c r="F47" t="s">
        <v>235</v>
      </c>
      <c r="G47" t="s">
        <v>96</v>
      </c>
      <c r="H47" s="2">
        <v>5.5</v>
      </c>
      <c r="I47" t="s">
        <v>115</v>
      </c>
      <c r="W47" t="s">
        <v>38</v>
      </c>
      <c r="X47">
        <v>499708</v>
      </c>
      <c r="Y47" t="s">
        <v>138</v>
      </c>
    </row>
    <row r="48" spans="2:27" x14ac:dyDescent="0.2">
      <c r="B48" t="s">
        <v>38</v>
      </c>
      <c r="C48" t="s">
        <v>300</v>
      </c>
      <c r="D48">
        <v>9262</v>
      </c>
      <c r="F48" t="s">
        <v>138</v>
      </c>
      <c r="M48" t="s">
        <v>303</v>
      </c>
      <c r="W48" t="s">
        <v>40</v>
      </c>
      <c r="X48">
        <v>502100</v>
      </c>
      <c r="Y48" t="s">
        <v>139</v>
      </c>
      <c r="Z48" t="s">
        <v>373</v>
      </c>
      <c r="AA48" t="s">
        <v>99</v>
      </c>
    </row>
    <row r="49" spans="2:29" x14ac:dyDescent="0.2">
      <c r="B49" t="s">
        <v>40</v>
      </c>
      <c r="C49" t="s">
        <v>300</v>
      </c>
      <c r="D49">
        <v>9491</v>
      </c>
      <c r="F49" t="s">
        <v>139</v>
      </c>
      <c r="G49" t="s">
        <v>96</v>
      </c>
      <c r="H49">
        <v>9.1999999999999993</v>
      </c>
      <c r="I49" t="s">
        <v>99</v>
      </c>
      <c r="W49" s="8" t="s">
        <v>280</v>
      </c>
      <c r="X49" s="8">
        <v>511491</v>
      </c>
      <c r="Y49" s="8" t="s">
        <v>94</v>
      </c>
      <c r="Z49" s="8"/>
      <c r="AA49" s="8"/>
      <c r="AB49" s="8"/>
      <c r="AC49" s="8"/>
    </row>
    <row r="50" spans="2:29" x14ac:dyDescent="0.2">
      <c r="B50" s="8" t="s">
        <v>280</v>
      </c>
      <c r="C50" t="s">
        <v>300</v>
      </c>
      <c r="D50" s="8">
        <v>2068</v>
      </c>
      <c r="E50" t="s">
        <v>297</v>
      </c>
      <c r="F50" s="8" t="s">
        <v>94</v>
      </c>
      <c r="G50" s="8"/>
      <c r="H50" s="8"/>
      <c r="I50" s="8"/>
      <c r="J50" s="8"/>
      <c r="K50" s="8"/>
      <c r="W50" t="s">
        <v>41</v>
      </c>
      <c r="X50">
        <v>520096</v>
      </c>
      <c r="Y50" t="s">
        <v>94</v>
      </c>
    </row>
    <row r="51" spans="2:29" x14ac:dyDescent="0.2">
      <c r="B51" t="s">
        <v>41</v>
      </c>
      <c r="C51" t="s">
        <v>300</v>
      </c>
      <c r="D51">
        <v>1796</v>
      </c>
      <c r="F51" t="s">
        <v>94</v>
      </c>
      <c r="W51" t="s">
        <v>42</v>
      </c>
      <c r="X51">
        <v>521462</v>
      </c>
      <c r="Y51" t="s">
        <v>119</v>
      </c>
      <c r="Z51" t="s">
        <v>373</v>
      </c>
      <c r="AA51" t="s">
        <v>115</v>
      </c>
    </row>
    <row r="52" spans="2:29" x14ac:dyDescent="0.2">
      <c r="B52" t="s">
        <v>42</v>
      </c>
      <c r="C52" t="s">
        <v>300</v>
      </c>
      <c r="D52">
        <v>3588</v>
      </c>
      <c r="F52" t="s">
        <v>119</v>
      </c>
      <c r="G52" t="s">
        <v>96</v>
      </c>
      <c r="I52" t="s">
        <v>115</v>
      </c>
      <c r="W52" t="s">
        <v>43</v>
      </c>
      <c r="X52">
        <v>523996</v>
      </c>
      <c r="Y52" t="s">
        <v>94</v>
      </c>
    </row>
    <row r="53" spans="2:29" x14ac:dyDescent="0.2">
      <c r="B53" t="s">
        <v>43</v>
      </c>
      <c r="C53" t="s">
        <v>300</v>
      </c>
      <c r="D53">
        <v>2388</v>
      </c>
      <c r="F53" t="s">
        <v>94</v>
      </c>
      <c r="W53" t="s">
        <v>44</v>
      </c>
      <c r="X53">
        <v>537156</v>
      </c>
      <c r="Y53" t="s">
        <v>140</v>
      </c>
      <c r="Z53" t="s">
        <v>373</v>
      </c>
      <c r="AA53" t="s">
        <v>99</v>
      </c>
    </row>
    <row r="54" spans="2:29" x14ac:dyDescent="0.2">
      <c r="B54" t="s">
        <v>44</v>
      </c>
      <c r="C54" t="s">
        <v>300</v>
      </c>
      <c r="D54">
        <v>3778</v>
      </c>
      <c r="F54" t="s">
        <v>140</v>
      </c>
      <c r="G54" t="s">
        <v>96</v>
      </c>
      <c r="I54" t="s">
        <v>99</v>
      </c>
      <c r="W54" t="s">
        <v>45</v>
      </c>
      <c r="X54">
        <v>542040</v>
      </c>
      <c r="Y54" t="s">
        <v>117</v>
      </c>
      <c r="Z54" t="s">
        <v>373</v>
      </c>
      <c r="AA54" t="s">
        <v>115</v>
      </c>
    </row>
    <row r="55" spans="2:29" x14ac:dyDescent="0.2">
      <c r="B55" t="s">
        <v>45</v>
      </c>
      <c r="C55" t="s">
        <v>300</v>
      </c>
      <c r="D55">
        <v>1515</v>
      </c>
      <c r="F55" t="s">
        <v>117</v>
      </c>
      <c r="G55" t="s">
        <v>96</v>
      </c>
      <c r="I55" t="s">
        <v>115</v>
      </c>
      <c r="W55" t="s">
        <v>46</v>
      </c>
      <c r="X55">
        <v>556185</v>
      </c>
      <c r="Y55" t="s">
        <v>141</v>
      </c>
      <c r="Z55" t="s">
        <v>373</v>
      </c>
      <c r="AA55" t="s">
        <v>115</v>
      </c>
    </row>
    <row r="56" spans="2:29" x14ac:dyDescent="0.2">
      <c r="B56" t="s">
        <v>46</v>
      </c>
      <c r="C56" t="s">
        <v>300</v>
      </c>
      <c r="D56">
        <v>7024</v>
      </c>
      <c r="F56" t="s">
        <v>141</v>
      </c>
      <c r="G56" t="s">
        <v>96</v>
      </c>
      <c r="I56" t="s">
        <v>115</v>
      </c>
      <c r="K56" t="s">
        <v>107</v>
      </c>
      <c r="W56" t="s">
        <v>48</v>
      </c>
      <c r="X56">
        <v>558451</v>
      </c>
      <c r="Y56" t="s">
        <v>143</v>
      </c>
    </row>
    <row r="57" spans="2:29" x14ac:dyDescent="0.2">
      <c r="B57" t="s">
        <v>48</v>
      </c>
      <c r="C57" t="s">
        <v>300</v>
      </c>
      <c r="D57">
        <v>6348</v>
      </c>
      <c r="F57" t="s">
        <v>143</v>
      </c>
      <c r="H57">
        <v>6.2</v>
      </c>
      <c r="W57" s="8" t="s">
        <v>282</v>
      </c>
      <c r="X57" s="8">
        <v>560238</v>
      </c>
      <c r="Y57" s="8" t="s">
        <v>94</v>
      </c>
      <c r="Z57" s="8"/>
      <c r="AA57" s="8"/>
      <c r="AB57" s="8"/>
      <c r="AC57" s="8"/>
    </row>
    <row r="58" spans="2:29" x14ac:dyDescent="0.2">
      <c r="B58" s="8" t="s">
        <v>282</v>
      </c>
      <c r="C58" t="s">
        <v>300</v>
      </c>
      <c r="D58" s="8">
        <v>4671</v>
      </c>
      <c r="E58" t="s">
        <v>297</v>
      </c>
      <c r="F58" s="8" t="s">
        <v>94</v>
      </c>
      <c r="G58" s="8"/>
      <c r="H58" s="8"/>
      <c r="I58" s="8"/>
      <c r="J58" s="8"/>
      <c r="K58" s="8"/>
      <c r="W58" t="s">
        <v>50</v>
      </c>
      <c r="X58">
        <v>574823</v>
      </c>
      <c r="Y58" t="s">
        <v>145</v>
      </c>
      <c r="Z58" t="s">
        <v>373</v>
      </c>
    </row>
    <row r="59" spans="2:29" x14ac:dyDescent="0.2">
      <c r="B59" t="s">
        <v>50</v>
      </c>
      <c r="C59" t="s">
        <v>300</v>
      </c>
      <c r="D59">
        <v>7354</v>
      </c>
      <c r="F59" t="s">
        <v>145</v>
      </c>
      <c r="G59" t="s">
        <v>96</v>
      </c>
      <c r="H59">
        <v>6.4</v>
      </c>
      <c r="W59" t="s">
        <v>56</v>
      </c>
      <c r="X59">
        <v>604879</v>
      </c>
      <c r="Y59" t="s">
        <v>151</v>
      </c>
      <c r="Z59" t="s">
        <v>373</v>
      </c>
      <c r="AA59" t="s">
        <v>115</v>
      </c>
    </row>
    <row r="60" spans="2:29" x14ac:dyDescent="0.2">
      <c r="B60" t="s">
        <v>56</v>
      </c>
      <c r="C60" t="s">
        <v>300</v>
      </c>
      <c r="D60">
        <v>3510</v>
      </c>
      <c r="F60" t="s">
        <v>151</v>
      </c>
      <c r="G60" t="s">
        <v>96</v>
      </c>
      <c r="H60">
        <v>6.9</v>
      </c>
      <c r="I60" t="s">
        <v>115</v>
      </c>
      <c r="W60" t="s">
        <v>58</v>
      </c>
      <c r="X60">
        <v>607400</v>
      </c>
      <c r="Y60" t="s">
        <v>234</v>
      </c>
      <c r="Z60" t="s">
        <v>373</v>
      </c>
    </row>
    <row r="61" spans="2:29" x14ac:dyDescent="0.2">
      <c r="B61" t="s">
        <v>58</v>
      </c>
      <c r="C61" t="s">
        <v>300</v>
      </c>
      <c r="D61">
        <v>8415</v>
      </c>
      <c r="F61" t="s">
        <v>234</v>
      </c>
      <c r="G61" t="s">
        <v>96</v>
      </c>
      <c r="H61">
        <v>6.9</v>
      </c>
      <c r="W61" t="s">
        <v>59</v>
      </c>
      <c r="X61">
        <v>608452</v>
      </c>
      <c r="Y61" t="s">
        <v>152</v>
      </c>
    </row>
    <row r="62" spans="2:29" x14ac:dyDescent="0.2">
      <c r="B62" t="s">
        <v>59</v>
      </c>
      <c r="C62" t="s">
        <v>300</v>
      </c>
      <c r="D62">
        <v>7895</v>
      </c>
      <c r="F62" t="s">
        <v>152</v>
      </c>
      <c r="H62">
        <v>6.3</v>
      </c>
      <c r="W62" t="s">
        <v>60</v>
      </c>
      <c r="X62">
        <v>612341</v>
      </c>
      <c r="Y62" t="s">
        <v>153</v>
      </c>
      <c r="Z62" t="s">
        <v>373</v>
      </c>
    </row>
    <row r="63" spans="2:29" x14ac:dyDescent="0.2">
      <c r="B63" t="s">
        <v>60</v>
      </c>
      <c r="C63" t="s">
        <v>300</v>
      </c>
      <c r="D63">
        <v>3625</v>
      </c>
      <c r="F63" t="s">
        <v>153</v>
      </c>
      <c r="G63" t="s">
        <v>96</v>
      </c>
      <c r="K63" t="s">
        <v>149</v>
      </c>
      <c r="W63" t="s">
        <v>284</v>
      </c>
      <c r="X63">
        <v>615868</v>
      </c>
      <c r="Y63" t="s">
        <v>94</v>
      </c>
    </row>
    <row r="64" spans="2:29" x14ac:dyDescent="0.2">
      <c r="B64" t="s">
        <v>284</v>
      </c>
      <c r="C64" t="s">
        <v>300</v>
      </c>
      <c r="D64">
        <v>1858</v>
      </c>
      <c r="E64" t="s">
        <v>297</v>
      </c>
      <c r="F64" t="s">
        <v>94</v>
      </c>
      <c r="W64" t="s">
        <v>61</v>
      </c>
      <c r="X64">
        <v>618406</v>
      </c>
      <c r="Y64" t="s">
        <v>154</v>
      </c>
    </row>
    <row r="65" spans="2:30" x14ac:dyDescent="0.2">
      <c r="B65" t="s">
        <v>61</v>
      </c>
      <c r="C65" t="s">
        <v>300</v>
      </c>
      <c r="D65">
        <v>8330</v>
      </c>
      <c r="F65" t="s">
        <v>154</v>
      </c>
      <c r="H65">
        <v>5.6</v>
      </c>
      <c r="W65" t="s">
        <v>69</v>
      </c>
      <c r="X65">
        <v>660548</v>
      </c>
      <c r="Y65" t="s">
        <v>163</v>
      </c>
      <c r="Z65" t="s">
        <v>373</v>
      </c>
    </row>
    <row r="66" spans="2:30" x14ac:dyDescent="0.2">
      <c r="B66" t="s">
        <v>69</v>
      </c>
      <c r="C66" t="s">
        <v>300</v>
      </c>
      <c r="D66">
        <v>6961</v>
      </c>
      <c r="F66" t="s">
        <v>163</v>
      </c>
      <c r="G66" t="s">
        <v>96</v>
      </c>
      <c r="H66">
        <v>8</v>
      </c>
      <c r="W66" t="s">
        <v>71</v>
      </c>
      <c r="X66">
        <v>665189</v>
      </c>
      <c r="Y66" s="2" t="s">
        <v>165</v>
      </c>
      <c r="Z66" s="2" t="s">
        <v>373</v>
      </c>
      <c r="AA66" s="2"/>
      <c r="AB66" s="2" t="s">
        <v>364</v>
      </c>
      <c r="AC66" s="2"/>
      <c r="AD66" s="2"/>
    </row>
    <row r="67" spans="2:30" x14ac:dyDescent="0.2">
      <c r="B67" t="s">
        <v>71</v>
      </c>
      <c r="C67" t="s">
        <v>300</v>
      </c>
      <c r="D67">
        <v>5353</v>
      </c>
      <c r="F67" s="2" t="s">
        <v>165</v>
      </c>
      <c r="G67" s="2"/>
      <c r="H67" s="2"/>
      <c r="I67" s="2"/>
      <c r="J67" s="2"/>
      <c r="K67" s="2"/>
      <c r="L67" s="2"/>
      <c r="M67" s="2" t="s">
        <v>304</v>
      </c>
      <c r="W67" t="s">
        <v>72</v>
      </c>
      <c r="X67">
        <v>675930</v>
      </c>
      <c r="Y67" t="s">
        <v>167</v>
      </c>
    </row>
    <row r="68" spans="2:30" x14ac:dyDescent="0.2">
      <c r="B68" t="s">
        <v>72</v>
      </c>
      <c r="C68" t="s">
        <v>300</v>
      </c>
      <c r="D68">
        <v>7211</v>
      </c>
      <c r="F68" t="s">
        <v>167</v>
      </c>
      <c r="H68">
        <v>6.8</v>
      </c>
      <c r="W68" t="s">
        <v>79</v>
      </c>
      <c r="X68">
        <v>710598</v>
      </c>
      <c r="Y68" t="s">
        <v>137</v>
      </c>
    </row>
    <row r="69" spans="2:30" x14ac:dyDescent="0.2">
      <c r="B69" t="s">
        <v>79</v>
      </c>
      <c r="C69" t="s">
        <v>300</v>
      </c>
      <c r="D69">
        <v>7354</v>
      </c>
      <c r="F69" t="s">
        <v>137</v>
      </c>
      <c r="H69">
        <v>5.7</v>
      </c>
      <c r="W69" t="s">
        <v>286</v>
      </c>
      <c r="X69">
        <v>750400</v>
      </c>
      <c r="Y69" t="s">
        <v>94</v>
      </c>
    </row>
    <row r="70" spans="2:30" x14ac:dyDescent="0.2">
      <c r="B70" t="s">
        <v>286</v>
      </c>
      <c r="C70" t="s">
        <v>300</v>
      </c>
      <c r="D70">
        <v>1262</v>
      </c>
      <c r="E70" t="s">
        <v>297</v>
      </c>
      <c r="F70" t="s">
        <v>94</v>
      </c>
      <c r="W70" t="s">
        <v>83</v>
      </c>
      <c r="X70">
        <v>7508</v>
      </c>
      <c r="Y70" t="s">
        <v>173</v>
      </c>
      <c r="Z70" t="s">
        <v>373</v>
      </c>
    </row>
    <row r="71" spans="2:30" x14ac:dyDescent="0.2">
      <c r="B71" t="s">
        <v>83</v>
      </c>
      <c r="C71" t="s">
        <v>300</v>
      </c>
      <c r="D71">
        <v>2152</v>
      </c>
      <c r="F71" t="s">
        <v>173</v>
      </c>
      <c r="G71" t="s">
        <v>96</v>
      </c>
      <c r="W71" t="s">
        <v>289</v>
      </c>
      <c r="X71">
        <v>769010</v>
      </c>
      <c r="Y71" t="s">
        <v>94</v>
      </c>
    </row>
    <row r="72" spans="2:30" x14ac:dyDescent="0.2">
      <c r="B72" t="s">
        <v>289</v>
      </c>
      <c r="C72" t="s">
        <v>300</v>
      </c>
      <c r="D72">
        <v>1157</v>
      </c>
      <c r="E72" t="s">
        <v>297</v>
      </c>
      <c r="F72" t="s">
        <v>94</v>
      </c>
      <c r="W72" t="s">
        <v>87</v>
      </c>
      <c r="X72">
        <v>810192</v>
      </c>
      <c r="Y72" t="s">
        <v>94</v>
      </c>
    </row>
    <row r="73" spans="2:30" x14ac:dyDescent="0.2">
      <c r="B73" t="s">
        <v>87</v>
      </c>
      <c r="C73" t="s">
        <v>300</v>
      </c>
      <c r="D73">
        <v>3375</v>
      </c>
      <c r="F73" t="s">
        <v>94</v>
      </c>
      <c r="W73" t="s">
        <v>89</v>
      </c>
      <c r="X73">
        <v>838186</v>
      </c>
      <c r="Y73" t="s">
        <v>94</v>
      </c>
    </row>
    <row r="74" spans="2:30" x14ac:dyDescent="0.2">
      <c r="B74" t="s">
        <v>89</v>
      </c>
      <c r="C74" t="s">
        <v>300</v>
      </c>
      <c r="D74">
        <v>1592</v>
      </c>
      <c r="F74" t="s">
        <v>94</v>
      </c>
      <c r="W74" t="s">
        <v>290</v>
      </c>
      <c r="X74">
        <v>85099</v>
      </c>
      <c r="Y74" t="s">
        <v>94</v>
      </c>
    </row>
    <row r="75" spans="2:30" x14ac:dyDescent="0.2">
      <c r="B75" t="s">
        <v>290</v>
      </c>
      <c r="C75" t="s">
        <v>300</v>
      </c>
      <c r="D75">
        <v>2898</v>
      </c>
      <c r="E75" t="s">
        <v>297</v>
      </c>
      <c r="F75" t="s">
        <v>94</v>
      </c>
      <c r="W75" t="s">
        <v>293</v>
      </c>
      <c r="X75">
        <v>960026</v>
      </c>
      <c r="Y75" t="s">
        <v>94</v>
      </c>
    </row>
    <row r="76" spans="2:30" x14ac:dyDescent="0.2">
      <c r="B76" t="s">
        <v>293</v>
      </c>
      <c r="C76" t="s">
        <v>300</v>
      </c>
      <c r="D76">
        <v>4171</v>
      </c>
      <c r="E76" t="s">
        <v>297</v>
      </c>
      <c r="F76" t="s">
        <v>94</v>
      </c>
      <c r="W76" t="s">
        <v>294</v>
      </c>
      <c r="X76">
        <v>981983</v>
      </c>
      <c r="Y76" t="s">
        <v>94</v>
      </c>
    </row>
    <row r="77" spans="2:30" x14ac:dyDescent="0.2">
      <c r="B77" t="s">
        <v>294</v>
      </c>
      <c r="C77" t="s">
        <v>300</v>
      </c>
      <c r="D77">
        <v>880</v>
      </c>
      <c r="E77" t="s">
        <v>297</v>
      </c>
      <c r="F77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8440-4D6F-AE44-BAEC-A04D5923C085}">
  <dimension ref="A1:AK107"/>
  <sheetViews>
    <sheetView workbookViewId="0">
      <selection activeCell="I107" sqref="I8:I107"/>
    </sheetView>
  </sheetViews>
  <sheetFormatPr baseColWidth="10" defaultRowHeight="16" x14ac:dyDescent="0.2"/>
  <cols>
    <col min="3" max="3" width="16.1640625" customWidth="1"/>
    <col min="21" max="33" width="2.33203125" customWidth="1"/>
    <col min="34" max="34" width="26" bestFit="1" customWidth="1"/>
  </cols>
  <sheetData>
    <row r="1" spans="1:37" x14ac:dyDescent="0.2">
      <c r="A1" t="s">
        <v>91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s="10" t="s">
        <v>427</v>
      </c>
      <c r="J1" s="10" t="s">
        <v>426</v>
      </c>
      <c r="K1" s="10" t="s">
        <v>430</v>
      </c>
      <c r="L1" s="10" t="s">
        <v>431</v>
      </c>
      <c r="M1" s="10" t="s">
        <v>432</v>
      </c>
      <c r="N1" s="10" t="s">
        <v>428</v>
      </c>
      <c r="O1" s="10" t="s">
        <v>429</v>
      </c>
      <c r="P1" s="10" t="s">
        <v>436</v>
      </c>
      <c r="Q1" s="12" t="s">
        <v>364</v>
      </c>
      <c r="T1" t="s">
        <v>366</v>
      </c>
      <c r="U1" t="s">
        <v>378</v>
      </c>
      <c r="V1" t="s">
        <v>379</v>
      </c>
      <c r="W1" t="s">
        <v>380</v>
      </c>
      <c r="X1" t="s">
        <v>381</v>
      </c>
      <c r="Y1" t="s">
        <v>382</v>
      </c>
      <c r="Z1" t="s">
        <v>383</v>
      </c>
      <c r="AA1" t="s">
        <v>384</v>
      </c>
      <c r="AB1" t="s">
        <v>385</v>
      </c>
      <c r="AC1" t="s">
        <v>386</v>
      </c>
      <c r="AD1" t="s">
        <v>375</v>
      </c>
      <c r="AE1" t="s">
        <v>364</v>
      </c>
      <c r="AF1" t="s">
        <v>98</v>
      </c>
      <c r="AG1" t="s">
        <v>387</v>
      </c>
      <c r="AH1" t="s">
        <v>388</v>
      </c>
      <c r="AI1" t="s">
        <v>389</v>
      </c>
      <c r="AJ1" t="s">
        <v>390</v>
      </c>
      <c r="AK1" t="s">
        <v>391</v>
      </c>
    </row>
    <row r="2" spans="1:37" x14ac:dyDescent="0.2">
      <c r="A2" t="s">
        <v>13</v>
      </c>
      <c r="B2">
        <v>3010</v>
      </c>
      <c r="C2" t="s">
        <v>116</v>
      </c>
      <c r="D2" t="s">
        <v>373</v>
      </c>
      <c r="E2" t="s">
        <v>115</v>
      </c>
      <c r="I2" s="10"/>
      <c r="J2" s="10">
        <v>1</v>
      </c>
      <c r="K2" s="11">
        <v>-1</v>
      </c>
      <c r="L2" s="10"/>
      <c r="M2" s="10"/>
      <c r="N2" s="10"/>
      <c r="O2" s="10"/>
      <c r="P2" s="10"/>
      <c r="Q2" s="12"/>
      <c r="S2">
        <v>46</v>
      </c>
      <c r="T2">
        <v>3010</v>
      </c>
      <c r="U2">
        <v>140</v>
      </c>
      <c r="V2">
        <v>148</v>
      </c>
      <c r="W2" t="s">
        <v>400</v>
      </c>
      <c r="X2" t="s">
        <v>397</v>
      </c>
      <c r="Y2">
        <v>2.1942550057309799E+37</v>
      </c>
      <c r="Z2" t="s">
        <v>404</v>
      </c>
      <c r="AA2">
        <v>2.19414725542996E+37</v>
      </c>
      <c r="AB2" t="s">
        <v>394</v>
      </c>
      <c r="AH2" t="s">
        <v>395</v>
      </c>
    </row>
    <row r="3" spans="1:37" x14ac:dyDescent="0.2">
      <c r="I3" s="10"/>
      <c r="J3" s="10">
        <v>1</v>
      </c>
      <c r="K3" s="10"/>
      <c r="L3" s="10"/>
      <c r="M3" s="10">
        <v>1</v>
      </c>
      <c r="N3" s="10"/>
      <c r="O3" s="10"/>
      <c r="P3" s="10"/>
      <c r="Q3" s="12"/>
      <c r="S3">
        <v>47</v>
      </c>
      <c r="T3">
        <v>3010</v>
      </c>
      <c r="U3">
        <v>1083</v>
      </c>
      <c r="V3">
        <v>1091</v>
      </c>
      <c r="W3" t="s">
        <v>400</v>
      </c>
      <c r="X3" t="s">
        <v>397</v>
      </c>
      <c r="Y3">
        <v>2.1942562733815801E+37</v>
      </c>
      <c r="Z3" t="s">
        <v>404</v>
      </c>
      <c r="AA3">
        <v>2.19414725542996E+37</v>
      </c>
      <c r="AB3" t="s">
        <v>394</v>
      </c>
      <c r="AH3" t="s">
        <v>395</v>
      </c>
    </row>
    <row r="4" spans="1:37" x14ac:dyDescent="0.2">
      <c r="I4" s="10"/>
      <c r="J4" s="10">
        <v>1</v>
      </c>
      <c r="K4" s="10"/>
      <c r="L4" s="10"/>
      <c r="M4" s="10">
        <v>1</v>
      </c>
      <c r="N4" s="10"/>
      <c r="O4" s="10"/>
      <c r="P4" s="10"/>
      <c r="Q4" s="12"/>
      <c r="S4">
        <v>48</v>
      </c>
      <c r="T4">
        <v>3010</v>
      </c>
      <c r="U4">
        <v>3937</v>
      </c>
      <c r="V4">
        <v>3954</v>
      </c>
      <c r="W4" t="s">
        <v>418</v>
      </c>
      <c r="X4" t="s">
        <v>397</v>
      </c>
      <c r="Y4">
        <v>2.19425880868279E+37</v>
      </c>
      <c r="Z4" t="s">
        <v>404</v>
      </c>
      <c r="AA4">
        <v>2.19414725542996E+37</v>
      </c>
      <c r="AB4" t="s">
        <v>394</v>
      </c>
      <c r="AH4" t="s">
        <v>395</v>
      </c>
    </row>
    <row r="5" spans="1:37" x14ac:dyDescent="0.2">
      <c r="A5" t="s">
        <v>83</v>
      </c>
      <c r="B5">
        <v>7508</v>
      </c>
      <c r="C5" t="s">
        <v>173</v>
      </c>
      <c r="D5" t="s">
        <v>373</v>
      </c>
      <c r="I5" s="10"/>
      <c r="J5" s="10">
        <v>1</v>
      </c>
      <c r="K5" s="10"/>
      <c r="L5" s="10"/>
      <c r="M5" s="10">
        <v>1</v>
      </c>
      <c r="N5" s="10"/>
      <c r="O5" s="10"/>
      <c r="P5" s="10"/>
      <c r="Q5" s="12"/>
      <c r="S5">
        <v>23</v>
      </c>
      <c r="T5">
        <v>7508</v>
      </c>
      <c r="U5">
        <v>833</v>
      </c>
      <c r="V5">
        <v>850</v>
      </c>
      <c r="W5" t="s">
        <v>414</v>
      </c>
      <c r="X5" t="s">
        <v>397</v>
      </c>
      <c r="Y5">
        <v>2.18715592468522E+37</v>
      </c>
      <c r="Z5" t="s">
        <v>401</v>
      </c>
      <c r="AA5">
        <v>2.1871462588493899E+37</v>
      </c>
      <c r="AB5" t="s">
        <v>394</v>
      </c>
      <c r="AH5" t="s">
        <v>395</v>
      </c>
    </row>
    <row r="6" spans="1:37" x14ac:dyDescent="0.2">
      <c r="A6" t="s">
        <v>10</v>
      </c>
      <c r="B6">
        <v>26293</v>
      </c>
      <c r="C6" s="7" t="s">
        <v>112</v>
      </c>
      <c r="D6" t="s">
        <v>373</v>
      </c>
      <c r="E6" s="7" t="s">
        <v>99</v>
      </c>
      <c r="F6" s="7"/>
      <c r="G6" s="7" t="s">
        <v>374</v>
      </c>
      <c r="I6" s="10"/>
      <c r="J6" s="10">
        <v>1</v>
      </c>
      <c r="K6" s="10"/>
      <c r="L6" s="11">
        <v>-1</v>
      </c>
      <c r="M6" s="10"/>
      <c r="N6" s="10">
        <v>1</v>
      </c>
      <c r="O6" s="10"/>
      <c r="P6" s="10"/>
      <c r="Q6" s="12"/>
      <c r="S6" s="2">
        <v>32</v>
      </c>
      <c r="T6" s="2">
        <v>26293</v>
      </c>
      <c r="U6" s="2">
        <v>406</v>
      </c>
      <c r="V6" s="2">
        <v>414</v>
      </c>
      <c r="W6" s="2" t="s">
        <v>412</v>
      </c>
      <c r="X6" s="2" t="s">
        <v>397</v>
      </c>
      <c r="Y6" s="2">
        <v>2.1897246601702598E+37</v>
      </c>
      <c r="Z6" s="2" t="s">
        <v>393</v>
      </c>
      <c r="AA6" s="2">
        <v>2.1895834755846598E+37</v>
      </c>
      <c r="AB6" s="2" t="s">
        <v>394</v>
      </c>
      <c r="AC6" s="2" t="s">
        <v>386</v>
      </c>
      <c r="AD6" s="2"/>
      <c r="AE6" s="2"/>
      <c r="AF6" s="2" t="s">
        <v>413</v>
      </c>
      <c r="AG6" s="2">
        <v>47</v>
      </c>
      <c r="AH6" s="2" t="s">
        <v>413</v>
      </c>
      <c r="AI6" s="2"/>
      <c r="AJ6" s="2"/>
      <c r="AK6" s="2" t="s">
        <v>386</v>
      </c>
    </row>
    <row r="7" spans="1:37" x14ac:dyDescent="0.2">
      <c r="C7" s="7"/>
      <c r="E7" s="7"/>
      <c r="F7" s="7"/>
      <c r="G7" s="7"/>
      <c r="I7" s="10"/>
      <c r="J7" s="10">
        <v>1</v>
      </c>
      <c r="K7" s="10"/>
      <c r="L7" s="10"/>
      <c r="M7" s="10">
        <v>1</v>
      </c>
      <c r="N7" s="11">
        <v>-1</v>
      </c>
      <c r="O7" s="10"/>
      <c r="P7" s="10"/>
      <c r="Q7" s="12"/>
      <c r="S7">
        <v>33</v>
      </c>
      <c r="T7">
        <v>26293</v>
      </c>
      <c r="U7">
        <v>3797</v>
      </c>
      <c r="V7">
        <v>3805</v>
      </c>
      <c r="W7" t="s">
        <v>412</v>
      </c>
      <c r="X7" t="s">
        <v>397</v>
      </c>
      <c r="Y7">
        <v>2.1897278292967599E+37</v>
      </c>
      <c r="Z7" t="s">
        <v>393</v>
      </c>
      <c r="AA7">
        <v>2.1895863277985099E+37</v>
      </c>
      <c r="AB7" t="s">
        <v>394</v>
      </c>
      <c r="AH7" t="s">
        <v>395</v>
      </c>
    </row>
    <row r="8" spans="1:37" x14ac:dyDescent="0.2">
      <c r="A8" t="s">
        <v>290</v>
      </c>
      <c r="B8">
        <v>85099</v>
      </c>
      <c r="C8" t="s">
        <v>94</v>
      </c>
      <c r="I8" s="10">
        <v>1</v>
      </c>
      <c r="J8" s="10"/>
      <c r="K8" s="10"/>
      <c r="L8" s="10"/>
      <c r="M8" s="10"/>
      <c r="N8" s="10"/>
      <c r="O8" s="10"/>
      <c r="P8" s="10"/>
      <c r="Q8" s="12"/>
    </row>
    <row r="9" spans="1:37" x14ac:dyDescent="0.2">
      <c r="A9" t="s">
        <v>243</v>
      </c>
      <c r="B9">
        <v>114118</v>
      </c>
      <c r="C9" t="s">
        <v>94</v>
      </c>
      <c r="I9" s="10">
        <v>1</v>
      </c>
      <c r="J9" s="10"/>
      <c r="K9" s="10"/>
      <c r="L9" s="10"/>
      <c r="M9" s="10"/>
      <c r="N9" s="10"/>
      <c r="O9" s="10"/>
      <c r="P9" s="10"/>
      <c r="Q9" s="12"/>
    </row>
    <row r="10" spans="1:37" x14ac:dyDescent="0.2">
      <c r="A10" t="s">
        <v>276</v>
      </c>
      <c r="B10">
        <v>290330</v>
      </c>
      <c r="C10" t="s">
        <v>94</v>
      </c>
      <c r="I10" s="10">
        <v>1</v>
      </c>
      <c r="J10" s="10"/>
      <c r="K10" s="10"/>
      <c r="L10" s="10"/>
      <c r="M10" s="10"/>
      <c r="N10" s="10"/>
      <c r="O10" s="10"/>
      <c r="P10" s="10"/>
      <c r="Q10" s="12"/>
    </row>
    <row r="11" spans="1:37" x14ac:dyDescent="0.2">
      <c r="A11" t="s">
        <v>277</v>
      </c>
      <c r="B11">
        <v>308865</v>
      </c>
      <c r="C11" t="s">
        <v>94</v>
      </c>
      <c r="I11" s="10">
        <v>1</v>
      </c>
      <c r="J11" s="10"/>
      <c r="K11" s="10"/>
      <c r="L11" s="10"/>
      <c r="M11" s="10"/>
      <c r="N11" s="10"/>
      <c r="O11" s="10"/>
      <c r="P11" s="10"/>
      <c r="Q11" s="12"/>
    </row>
    <row r="12" spans="1:37" x14ac:dyDescent="0.2">
      <c r="A12" t="s">
        <v>15</v>
      </c>
      <c r="B12">
        <v>328122</v>
      </c>
      <c r="C12" t="s">
        <v>118</v>
      </c>
      <c r="D12" t="s">
        <v>373</v>
      </c>
      <c r="E12" t="s">
        <v>115</v>
      </c>
      <c r="I12" s="10"/>
      <c r="J12" s="10">
        <v>1</v>
      </c>
      <c r="K12" s="11">
        <v>-1</v>
      </c>
      <c r="L12" s="10"/>
      <c r="M12" s="10"/>
      <c r="N12" s="10"/>
      <c r="O12" s="10"/>
      <c r="P12" s="10"/>
      <c r="Q12" s="12"/>
      <c r="S12">
        <v>40</v>
      </c>
      <c r="T12">
        <v>328122</v>
      </c>
      <c r="U12">
        <v>2485</v>
      </c>
      <c r="V12">
        <v>2493</v>
      </c>
      <c r="W12" t="s">
        <v>412</v>
      </c>
      <c r="X12" t="s">
        <v>397</v>
      </c>
      <c r="Y12">
        <v>2.19283357326732E+37</v>
      </c>
      <c r="Z12" t="s">
        <v>404</v>
      </c>
      <c r="AA12">
        <v>2.1927191678006499E+37</v>
      </c>
      <c r="AB12" t="s">
        <v>394</v>
      </c>
      <c r="AH12" t="s">
        <v>395</v>
      </c>
    </row>
    <row r="13" spans="1:37" x14ac:dyDescent="0.2">
      <c r="I13" s="10"/>
      <c r="J13" s="10">
        <v>1</v>
      </c>
      <c r="K13" s="11">
        <v>-1</v>
      </c>
      <c r="L13" s="10"/>
      <c r="M13" s="10"/>
      <c r="N13" s="10"/>
      <c r="O13" s="10"/>
      <c r="P13" s="10"/>
      <c r="Q13" s="12"/>
      <c r="S13">
        <v>41</v>
      </c>
      <c r="T13">
        <v>328122</v>
      </c>
      <c r="U13">
        <v>2739</v>
      </c>
      <c r="V13">
        <v>2741</v>
      </c>
      <c r="W13" t="s">
        <v>392</v>
      </c>
      <c r="X13" t="s">
        <v>392</v>
      </c>
      <c r="Y13">
        <v>2.1928399907484799E+37</v>
      </c>
      <c r="Z13" t="s">
        <v>404</v>
      </c>
      <c r="AA13">
        <v>2.1927191678006499E+37</v>
      </c>
      <c r="AB13" t="s">
        <v>394</v>
      </c>
      <c r="AH13" t="s">
        <v>395</v>
      </c>
    </row>
    <row r="14" spans="1:37" x14ac:dyDescent="0.2">
      <c r="A14" t="s">
        <v>16</v>
      </c>
      <c r="B14">
        <v>343158</v>
      </c>
      <c r="C14" t="s">
        <v>119</v>
      </c>
      <c r="D14" t="s">
        <v>373</v>
      </c>
      <c r="E14" t="s">
        <v>115</v>
      </c>
      <c r="I14" s="10"/>
      <c r="J14" s="10">
        <v>1</v>
      </c>
      <c r="K14" s="10">
        <v>1</v>
      </c>
      <c r="L14" s="10"/>
      <c r="M14" s="10"/>
      <c r="N14" s="10"/>
      <c r="O14" s="10"/>
      <c r="P14" s="10"/>
      <c r="Q14" s="12"/>
      <c r="S14">
        <v>24</v>
      </c>
      <c r="T14">
        <v>343158</v>
      </c>
      <c r="U14">
        <v>955</v>
      </c>
      <c r="V14">
        <v>972</v>
      </c>
      <c r="W14" t="s">
        <v>405</v>
      </c>
      <c r="X14" t="s">
        <v>397</v>
      </c>
      <c r="Y14">
        <v>2.1873069335629698E+37</v>
      </c>
      <c r="Z14" t="s">
        <v>404</v>
      </c>
      <c r="AA14">
        <v>2.18727342005023E+37</v>
      </c>
      <c r="AB14" t="s">
        <v>394</v>
      </c>
      <c r="AF14" t="s">
        <v>399</v>
      </c>
      <c r="AG14">
        <v>63</v>
      </c>
      <c r="AH14" t="s">
        <v>399</v>
      </c>
    </row>
    <row r="15" spans="1:37" x14ac:dyDescent="0.2">
      <c r="I15" s="10"/>
      <c r="J15" s="10">
        <v>1</v>
      </c>
      <c r="K15" s="11">
        <v>-1</v>
      </c>
      <c r="L15" s="10"/>
      <c r="M15" s="10"/>
      <c r="N15" s="10"/>
      <c r="O15" s="10"/>
      <c r="P15" s="10"/>
      <c r="Q15" s="12"/>
      <c r="S15">
        <v>25</v>
      </c>
      <c r="T15">
        <v>343158</v>
      </c>
      <c r="U15">
        <v>974</v>
      </c>
      <c r="V15">
        <v>976</v>
      </c>
      <c r="W15" t="s">
        <v>392</v>
      </c>
      <c r="X15" t="s">
        <v>392</v>
      </c>
      <c r="Y15">
        <v>2.18731271721883E+37</v>
      </c>
      <c r="Z15" t="s">
        <v>404</v>
      </c>
      <c r="AA15">
        <v>2.18727342005023E+37</v>
      </c>
      <c r="AB15" t="s">
        <v>394</v>
      </c>
      <c r="AH15" t="s">
        <v>395</v>
      </c>
    </row>
    <row r="16" spans="1:37" x14ac:dyDescent="0.2">
      <c r="A16" t="s">
        <v>17</v>
      </c>
      <c r="B16">
        <v>347437</v>
      </c>
      <c r="C16" t="s">
        <v>120</v>
      </c>
      <c r="D16" t="s">
        <v>373</v>
      </c>
      <c r="E16" t="s">
        <v>99</v>
      </c>
      <c r="I16" s="10"/>
      <c r="J16" s="10">
        <v>1</v>
      </c>
      <c r="K16" s="10"/>
      <c r="L16" s="11">
        <v>-1</v>
      </c>
      <c r="M16" s="10"/>
      <c r="N16" s="10"/>
      <c r="O16" s="10"/>
      <c r="P16" s="10"/>
      <c r="Q16" s="12"/>
      <c r="S16">
        <v>55</v>
      </c>
      <c r="T16">
        <v>347437</v>
      </c>
      <c r="U16">
        <v>52</v>
      </c>
      <c r="V16">
        <v>54</v>
      </c>
      <c r="W16" t="s">
        <v>392</v>
      </c>
      <c r="X16" t="s">
        <v>392</v>
      </c>
      <c r="Y16">
        <v>2.19725292017236E+37</v>
      </c>
      <c r="Z16" t="s">
        <v>404</v>
      </c>
      <c r="AA16">
        <v>2.1971450114150198E+37</v>
      </c>
      <c r="AB16" t="s">
        <v>394</v>
      </c>
      <c r="AH16" t="s">
        <v>395</v>
      </c>
    </row>
    <row r="17" spans="1:34" x14ac:dyDescent="0.2">
      <c r="I17" s="10"/>
      <c r="J17" s="10">
        <v>1</v>
      </c>
      <c r="K17" s="10"/>
      <c r="L17" s="10"/>
      <c r="M17" s="10">
        <v>1</v>
      </c>
      <c r="N17" s="10"/>
      <c r="O17" s="10"/>
      <c r="P17" s="10"/>
      <c r="Q17" s="12"/>
      <c r="S17">
        <v>56</v>
      </c>
      <c r="T17">
        <v>347437</v>
      </c>
      <c r="U17">
        <v>3763</v>
      </c>
      <c r="V17">
        <v>3780</v>
      </c>
      <c r="W17" t="s">
        <v>405</v>
      </c>
      <c r="X17" t="s">
        <v>397</v>
      </c>
      <c r="Y17">
        <v>2.1972509394683E+37</v>
      </c>
      <c r="Z17" t="s">
        <v>404</v>
      </c>
      <c r="AA17">
        <v>2.1971450114150198E+37</v>
      </c>
      <c r="AB17" t="s">
        <v>394</v>
      </c>
      <c r="AH17" t="s">
        <v>395</v>
      </c>
    </row>
    <row r="18" spans="1:34" x14ac:dyDescent="0.2">
      <c r="I18" s="10"/>
      <c r="J18" s="10">
        <v>1</v>
      </c>
      <c r="K18" s="10"/>
      <c r="L18" s="10"/>
      <c r="M18" s="10">
        <v>1</v>
      </c>
      <c r="N18" s="10"/>
      <c r="O18" s="10"/>
      <c r="P18" s="10"/>
      <c r="Q18" s="12"/>
      <c r="S18">
        <v>57</v>
      </c>
      <c r="T18">
        <v>347437</v>
      </c>
      <c r="U18">
        <v>3782</v>
      </c>
      <c r="V18">
        <v>3784</v>
      </c>
      <c r="W18" t="s">
        <v>392</v>
      </c>
      <c r="X18" t="s">
        <v>392</v>
      </c>
      <c r="Y18">
        <v>2.19725799077476E+37</v>
      </c>
      <c r="Z18" t="s">
        <v>404</v>
      </c>
      <c r="AA18">
        <v>2.1971450114150198E+37</v>
      </c>
      <c r="AB18" t="s">
        <v>394</v>
      </c>
      <c r="AH18" t="s">
        <v>395</v>
      </c>
    </row>
    <row r="19" spans="1:34" x14ac:dyDescent="0.2">
      <c r="A19" t="s">
        <v>21</v>
      </c>
      <c r="B19">
        <v>386607</v>
      </c>
      <c r="C19" t="s">
        <v>94</v>
      </c>
      <c r="I19" s="10">
        <v>1</v>
      </c>
      <c r="J19" s="10"/>
      <c r="K19" s="10"/>
      <c r="L19" s="10"/>
      <c r="M19" s="10"/>
      <c r="N19" s="10"/>
      <c r="O19" s="10"/>
      <c r="P19" s="10"/>
      <c r="Q19" s="12"/>
    </row>
    <row r="20" spans="1:34" x14ac:dyDescent="0.2">
      <c r="A20" t="s">
        <v>22</v>
      </c>
      <c r="B20">
        <v>387102</v>
      </c>
      <c r="C20" t="s">
        <v>123</v>
      </c>
      <c r="D20" t="s">
        <v>373</v>
      </c>
      <c r="E20" t="s">
        <v>115</v>
      </c>
      <c r="I20" s="10"/>
      <c r="J20" s="10">
        <v>1</v>
      </c>
      <c r="K20" s="10">
        <v>1</v>
      </c>
      <c r="L20" s="10"/>
      <c r="M20" s="10"/>
      <c r="N20" s="10"/>
      <c r="O20" s="10"/>
      <c r="P20" s="10"/>
      <c r="Q20" s="12"/>
      <c r="S20">
        <v>49</v>
      </c>
      <c r="T20">
        <v>387102</v>
      </c>
      <c r="U20">
        <v>41</v>
      </c>
      <c r="V20">
        <v>58</v>
      </c>
      <c r="W20" t="s">
        <v>402</v>
      </c>
      <c r="X20" t="s">
        <v>397</v>
      </c>
      <c r="Y20">
        <v>2.1946307849057898E+37</v>
      </c>
      <c r="Z20" t="s">
        <v>393</v>
      </c>
      <c r="AA20">
        <v>2.1945639163366301E+37</v>
      </c>
      <c r="AB20" t="s">
        <v>394</v>
      </c>
      <c r="AF20" t="s">
        <v>399</v>
      </c>
      <c r="AG20">
        <v>1</v>
      </c>
      <c r="AH20" t="s">
        <v>399</v>
      </c>
    </row>
    <row r="21" spans="1:34" x14ac:dyDescent="0.2">
      <c r="A21" t="s">
        <v>23</v>
      </c>
      <c r="B21">
        <v>388955</v>
      </c>
      <c r="C21" t="s">
        <v>124</v>
      </c>
      <c r="I21" s="10">
        <v>1</v>
      </c>
      <c r="J21" s="10"/>
      <c r="K21" s="10"/>
      <c r="L21" s="10"/>
      <c r="M21" s="10"/>
      <c r="N21" s="10"/>
      <c r="O21" s="10"/>
      <c r="P21" s="10"/>
      <c r="Q21" s="12"/>
    </row>
    <row r="22" spans="1:34" x14ac:dyDescent="0.2">
      <c r="A22" t="s">
        <v>25</v>
      </c>
      <c r="B22">
        <v>404629</v>
      </c>
      <c r="C22" t="s">
        <v>128</v>
      </c>
      <c r="I22" s="10">
        <v>1</v>
      </c>
      <c r="J22" s="10"/>
      <c r="K22" s="10"/>
      <c r="L22" s="10"/>
      <c r="M22" s="10"/>
      <c r="N22" s="10"/>
      <c r="O22" s="10"/>
      <c r="P22" s="10"/>
      <c r="Q22" s="12"/>
    </row>
    <row r="23" spans="1:34" x14ac:dyDescent="0.2">
      <c r="A23" t="s">
        <v>26</v>
      </c>
      <c r="B23">
        <v>405628</v>
      </c>
      <c r="C23" t="s">
        <v>439</v>
      </c>
      <c r="D23" t="s">
        <v>373</v>
      </c>
      <c r="E23" t="s">
        <v>99</v>
      </c>
      <c r="I23" s="10"/>
      <c r="J23" s="10">
        <v>1</v>
      </c>
      <c r="K23" s="10">
        <v>1</v>
      </c>
      <c r="L23" s="10"/>
      <c r="M23" s="10"/>
      <c r="N23" s="10"/>
      <c r="O23" s="10"/>
      <c r="P23" s="10"/>
      <c r="Q23" s="12"/>
      <c r="S23">
        <v>42</v>
      </c>
      <c r="T23">
        <v>405628</v>
      </c>
      <c r="U23">
        <v>195</v>
      </c>
      <c r="V23">
        <v>200</v>
      </c>
      <c r="W23" t="s">
        <v>398</v>
      </c>
      <c r="X23" t="s">
        <v>398</v>
      </c>
      <c r="Y23">
        <v>2.1934486214929102E+37</v>
      </c>
      <c r="Z23" t="s">
        <v>404</v>
      </c>
      <c r="AA23">
        <v>2.1932741610790599E+37</v>
      </c>
      <c r="AB23" t="s">
        <v>394</v>
      </c>
      <c r="AH23" t="s">
        <v>399</v>
      </c>
    </row>
    <row r="24" spans="1:34" x14ac:dyDescent="0.2">
      <c r="I24" s="10"/>
      <c r="J24" s="10">
        <v>1</v>
      </c>
      <c r="K24" s="10"/>
      <c r="L24" s="11">
        <v>-1</v>
      </c>
      <c r="M24" s="10"/>
      <c r="N24" s="10"/>
      <c r="O24" s="10"/>
      <c r="P24" s="10"/>
      <c r="Q24" s="12"/>
      <c r="S24">
        <v>43</v>
      </c>
      <c r="T24">
        <v>405628</v>
      </c>
      <c r="U24">
        <v>3008</v>
      </c>
      <c r="V24">
        <v>3025</v>
      </c>
      <c r="W24" t="s">
        <v>418</v>
      </c>
      <c r="X24" t="s">
        <v>397</v>
      </c>
      <c r="Y24">
        <v>2.1933881704049199E+37</v>
      </c>
      <c r="Z24" t="s">
        <v>404</v>
      </c>
      <c r="AA24">
        <v>2.1932741610790599E+37</v>
      </c>
      <c r="AB24" t="s">
        <v>394</v>
      </c>
      <c r="AH24" t="s">
        <v>395</v>
      </c>
    </row>
    <row r="25" spans="1:34" x14ac:dyDescent="0.2">
      <c r="I25" s="10"/>
      <c r="J25" s="10">
        <v>1</v>
      </c>
      <c r="K25" s="10"/>
      <c r="L25" s="10"/>
      <c r="M25" s="10">
        <v>1</v>
      </c>
      <c r="N25" s="10"/>
      <c r="O25" s="10"/>
      <c r="P25" s="10"/>
      <c r="Q25" s="12"/>
      <c r="S25">
        <v>44</v>
      </c>
      <c r="T25">
        <v>405628</v>
      </c>
      <c r="U25">
        <v>3027</v>
      </c>
      <c r="V25">
        <v>3029</v>
      </c>
      <c r="W25" t="s">
        <v>392</v>
      </c>
      <c r="X25" t="s">
        <v>392</v>
      </c>
      <c r="Y25">
        <v>2.1933950632550501E+37</v>
      </c>
      <c r="Z25" t="s">
        <v>404</v>
      </c>
      <c r="AA25">
        <v>2.1932741610790599E+37</v>
      </c>
      <c r="AB25" t="s">
        <v>394</v>
      </c>
      <c r="AH25" t="s">
        <v>395</v>
      </c>
    </row>
    <row r="26" spans="1:34" x14ac:dyDescent="0.2">
      <c r="A26" t="s">
        <v>28</v>
      </c>
      <c r="B26">
        <v>408874</v>
      </c>
      <c r="C26" t="s">
        <v>131</v>
      </c>
      <c r="I26" s="10">
        <v>1</v>
      </c>
      <c r="J26" s="10"/>
      <c r="K26" s="10"/>
      <c r="L26" s="10"/>
      <c r="M26" s="10"/>
      <c r="N26" s="10"/>
      <c r="O26" s="10"/>
      <c r="P26" s="10"/>
      <c r="Q26" s="12"/>
    </row>
    <row r="27" spans="1:34" x14ac:dyDescent="0.2">
      <c r="A27" t="s">
        <v>29</v>
      </c>
      <c r="B27">
        <v>410226</v>
      </c>
      <c r="C27" t="s">
        <v>132</v>
      </c>
      <c r="D27" t="s">
        <v>373</v>
      </c>
      <c r="E27" t="s">
        <v>115</v>
      </c>
      <c r="I27" s="10"/>
      <c r="J27" s="10">
        <v>1</v>
      </c>
      <c r="K27" s="10">
        <v>1</v>
      </c>
      <c r="L27" s="10"/>
      <c r="M27" s="10"/>
      <c r="N27" s="10"/>
      <c r="O27" s="10"/>
      <c r="P27" s="10"/>
      <c r="Q27" s="12"/>
      <c r="S27">
        <v>45</v>
      </c>
      <c r="T27">
        <v>410226</v>
      </c>
      <c r="U27">
        <v>532</v>
      </c>
      <c r="V27">
        <v>549</v>
      </c>
      <c r="W27" t="s">
        <v>414</v>
      </c>
      <c r="X27" t="s">
        <v>397</v>
      </c>
      <c r="Y27">
        <v>2.19379968148101E+37</v>
      </c>
      <c r="Z27" t="s">
        <v>415</v>
      </c>
      <c r="AA27">
        <v>2.1937511938455602E+37</v>
      </c>
      <c r="AB27" t="s">
        <v>394</v>
      </c>
      <c r="AF27" t="s">
        <v>399</v>
      </c>
      <c r="AG27">
        <v>1</v>
      </c>
      <c r="AH27" t="s">
        <v>399</v>
      </c>
    </row>
    <row r="28" spans="1:34" x14ac:dyDescent="0.2">
      <c r="A28" t="s">
        <v>31</v>
      </c>
      <c r="B28">
        <v>420089</v>
      </c>
      <c r="C28" t="s">
        <v>133</v>
      </c>
      <c r="I28" s="10">
        <v>1</v>
      </c>
      <c r="J28" s="10"/>
      <c r="K28" s="10"/>
      <c r="L28" s="10"/>
      <c r="M28" s="10"/>
      <c r="N28" s="10"/>
      <c r="O28" s="10"/>
      <c r="P28" s="10"/>
      <c r="Q28" s="12"/>
    </row>
    <row r="29" spans="1:34" x14ac:dyDescent="0.2">
      <c r="A29" t="s">
        <v>32</v>
      </c>
      <c r="B29">
        <v>448983</v>
      </c>
      <c r="C29" t="s">
        <v>440</v>
      </c>
      <c r="I29" s="10"/>
      <c r="J29" s="10">
        <v>1</v>
      </c>
      <c r="K29" s="10">
        <v>1</v>
      </c>
      <c r="L29" s="10"/>
      <c r="M29" s="10"/>
      <c r="N29" s="10"/>
      <c r="O29" s="10"/>
      <c r="P29" s="10"/>
      <c r="Q29" s="12"/>
      <c r="S29">
        <v>51</v>
      </c>
      <c r="T29">
        <v>448983</v>
      </c>
      <c r="U29">
        <v>180</v>
      </c>
      <c r="V29">
        <v>185</v>
      </c>
      <c r="W29" t="s">
        <v>398</v>
      </c>
      <c r="X29" t="s">
        <v>398</v>
      </c>
      <c r="Y29">
        <v>2.19618999514407E+37</v>
      </c>
      <c r="Z29" t="s">
        <v>404</v>
      </c>
      <c r="AA29">
        <v>2.1960455622038098E+37</v>
      </c>
      <c r="AB29" t="s">
        <v>394</v>
      </c>
      <c r="AH29" t="s">
        <v>399</v>
      </c>
    </row>
    <row r="30" spans="1:34" x14ac:dyDescent="0.2">
      <c r="I30" s="10"/>
      <c r="J30" s="10">
        <v>1</v>
      </c>
      <c r="K30" s="10"/>
      <c r="L30" s="10"/>
      <c r="M30" s="10">
        <v>1</v>
      </c>
      <c r="N30" s="10"/>
      <c r="O30" s="10"/>
      <c r="P30" s="10"/>
      <c r="Q30" s="12"/>
      <c r="S30">
        <v>52</v>
      </c>
      <c r="T30">
        <v>448983</v>
      </c>
      <c r="U30">
        <v>3369</v>
      </c>
      <c r="V30">
        <v>3371</v>
      </c>
      <c r="W30" t="s">
        <v>392</v>
      </c>
      <c r="X30" t="s">
        <v>392</v>
      </c>
      <c r="Y30">
        <v>2.19614752884896E+37</v>
      </c>
      <c r="Z30" t="s">
        <v>404</v>
      </c>
      <c r="AA30">
        <v>2.19605808025348E+37</v>
      </c>
      <c r="AB30" t="s">
        <v>394</v>
      </c>
      <c r="AH30" t="s">
        <v>395</v>
      </c>
    </row>
    <row r="31" spans="1:34" x14ac:dyDescent="0.2">
      <c r="A31" t="s">
        <v>34</v>
      </c>
      <c r="B31">
        <v>460197</v>
      </c>
      <c r="C31" t="s">
        <v>135</v>
      </c>
      <c r="I31" s="10">
        <v>1</v>
      </c>
      <c r="J31" s="10"/>
      <c r="K31" s="10"/>
      <c r="L31" s="10"/>
      <c r="M31" s="10"/>
      <c r="N31" s="10"/>
      <c r="O31" s="10"/>
      <c r="P31" s="10"/>
      <c r="Q31" s="12"/>
    </row>
    <row r="32" spans="1:34" x14ac:dyDescent="0.2">
      <c r="A32" t="s">
        <v>36</v>
      </c>
      <c r="B32">
        <v>472998</v>
      </c>
      <c r="C32" t="s">
        <v>441</v>
      </c>
      <c r="D32" t="s">
        <v>373</v>
      </c>
      <c r="E32" t="s">
        <v>115</v>
      </c>
      <c r="I32" s="10"/>
      <c r="J32" s="10">
        <v>1</v>
      </c>
      <c r="K32" s="10">
        <v>1</v>
      </c>
      <c r="L32" s="10"/>
      <c r="M32" s="10"/>
      <c r="N32" s="10"/>
      <c r="O32" s="10"/>
      <c r="P32" s="10"/>
      <c r="Q32" s="12"/>
      <c r="S32">
        <v>16</v>
      </c>
      <c r="T32">
        <v>472998</v>
      </c>
      <c r="U32">
        <v>1561</v>
      </c>
      <c r="V32">
        <v>1564</v>
      </c>
      <c r="W32" t="s">
        <v>417</v>
      </c>
      <c r="X32" t="s">
        <v>417</v>
      </c>
      <c r="Y32">
        <v>2.1842424674650801E+37</v>
      </c>
      <c r="Z32" t="s">
        <v>393</v>
      </c>
      <c r="AA32">
        <v>2.1841064327100398E+37</v>
      </c>
      <c r="AB32" t="s">
        <v>394</v>
      </c>
      <c r="AH32" t="s">
        <v>399</v>
      </c>
    </row>
    <row r="33" spans="1:36" x14ac:dyDescent="0.2">
      <c r="I33" s="10"/>
      <c r="J33" s="10">
        <v>1</v>
      </c>
      <c r="K33" s="10">
        <v>1</v>
      </c>
      <c r="L33" s="10"/>
      <c r="M33" s="10"/>
      <c r="N33" s="10"/>
      <c r="O33" s="10"/>
      <c r="P33" s="10"/>
      <c r="Q33" s="12"/>
      <c r="S33">
        <v>17</v>
      </c>
      <c r="T33">
        <v>472998</v>
      </c>
      <c r="U33">
        <v>2058</v>
      </c>
      <c r="V33">
        <v>2061</v>
      </c>
      <c r="W33" t="s">
        <v>417</v>
      </c>
      <c r="X33" t="s">
        <v>417</v>
      </c>
      <c r="Y33">
        <v>2.1842440520283299E+37</v>
      </c>
      <c r="Z33" t="s">
        <v>393</v>
      </c>
      <c r="AA33">
        <v>2.1841064327100398E+37</v>
      </c>
      <c r="AB33" t="s">
        <v>394</v>
      </c>
      <c r="AH33" t="s">
        <v>399</v>
      </c>
    </row>
    <row r="34" spans="1:36" x14ac:dyDescent="0.2">
      <c r="A34" t="s">
        <v>38</v>
      </c>
      <c r="B34">
        <v>499708</v>
      </c>
      <c r="C34" t="s">
        <v>442</v>
      </c>
      <c r="I34" s="10"/>
      <c r="J34" s="10">
        <v>1</v>
      </c>
      <c r="K34" s="10"/>
      <c r="L34" s="10"/>
      <c r="M34" s="10">
        <v>1</v>
      </c>
      <c r="N34" s="10"/>
      <c r="O34" s="11">
        <v>-1</v>
      </c>
      <c r="P34" s="10"/>
      <c r="Q34" s="12"/>
      <c r="S34" s="2">
        <v>10</v>
      </c>
      <c r="T34" s="2">
        <v>499708</v>
      </c>
      <c r="U34" s="2">
        <v>2636</v>
      </c>
      <c r="V34" s="2">
        <v>2644</v>
      </c>
      <c r="W34" s="2" t="s">
        <v>396</v>
      </c>
      <c r="X34" s="2" t="s">
        <v>397</v>
      </c>
      <c r="Y34" s="2">
        <v>2.1808515813376302E+37</v>
      </c>
      <c r="Z34" s="2" t="s">
        <v>393</v>
      </c>
      <c r="AA34" s="2">
        <v>2.1804964807132398E+37</v>
      </c>
      <c r="AB34" s="2" t="s">
        <v>394</v>
      </c>
      <c r="AC34" s="2"/>
      <c r="AD34" s="2" t="s">
        <v>390</v>
      </c>
      <c r="AE34" s="2"/>
      <c r="AF34" s="2" t="s">
        <v>410</v>
      </c>
      <c r="AG34" s="2">
        <v>11</v>
      </c>
      <c r="AH34" s="2" t="s">
        <v>395</v>
      </c>
      <c r="AI34" s="2"/>
      <c r="AJ34" s="2" t="s">
        <v>390</v>
      </c>
    </row>
    <row r="35" spans="1:36" x14ac:dyDescent="0.2">
      <c r="A35" t="s">
        <v>40</v>
      </c>
      <c r="B35">
        <v>502100</v>
      </c>
      <c r="C35" t="s">
        <v>443</v>
      </c>
      <c r="D35" t="s">
        <v>373</v>
      </c>
      <c r="E35" t="s">
        <v>99</v>
      </c>
      <c r="I35" s="10"/>
      <c r="J35" s="10">
        <v>1</v>
      </c>
      <c r="K35" s="10"/>
      <c r="L35" s="10">
        <v>1</v>
      </c>
      <c r="M35" s="10"/>
      <c r="N35" s="10"/>
      <c r="O35" s="10"/>
      <c r="P35" s="10"/>
      <c r="Q35" s="12"/>
      <c r="S35">
        <v>0</v>
      </c>
      <c r="T35">
        <v>502100</v>
      </c>
      <c r="U35">
        <v>5026</v>
      </c>
      <c r="V35">
        <v>5028</v>
      </c>
      <c r="W35" t="s">
        <v>392</v>
      </c>
      <c r="X35" t="s">
        <v>392</v>
      </c>
      <c r="Y35">
        <v>2.1787241467178E+37</v>
      </c>
      <c r="Z35" t="s">
        <v>404</v>
      </c>
      <c r="AA35">
        <v>2.1785327314771698E+37</v>
      </c>
      <c r="AB35" t="s">
        <v>394</v>
      </c>
      <c r="AF35" t="s">
        <v>408</v>
      </c>
      <c r="AG35">
        <v>51</v>
      </c>
      <c r="AH35" t="s">
        <v>408</v>
      </c>
    </row>
    <row r="36" spans="1:36" x14ac:dyDescent="0.2">
      <c r="I36" s="10"/>
      <c r="J36" s="10">
        <v>1</v>
      </c>
      <c r="K36" s="10"/>
      <c r="L36" s="11">
        <v>-1</v>
      </c>
      <c r="M36" s="10"/>
      <c r="N36" s="10"/>
      <c r="O36" s="10"/>
      <c r="P36" s="10"/>
      <c r="Q36" s="12"/>
      <c r="S36">
        <v>1</v>
      </c>
      <c r="T36">
        <v>502100</v>
      </c>
      <c r="U36">
        <v>5030</v>
      </c>
      <c r="V36">
        <v>5034</v>
      </c>
      <c r="W36" t="s">
        <v>411</v>
      </c>
      <c r="X36" t="s">
        <v>411</v>
      </c>
      <c r="Y36">
        <v>2.1788184282311901E+37</v>
      </c>
      <c r="Z36" t="s">
        <v>404</v>
      </c>
      <c r="AA36">
        <v>2.1785327314771698E+37</v>
      </c>
      <c r="AB36" t="s">
        <v>394</v>
      </c>
      <c r="AH36" t="s">
        <v>408</v>
      </c>
    </row>
    <row r="37" spans="1:36" x14ac:dyDescent="0.2">
      <c r="I37" s="10"/>
      <c r="J37" s="10">
        <v>1</v>
      </c>
      <c r="K37" s="10"/>
      <c r="L37" s="10"/>
      <c r="M37" s="10">
        <v>1</v>
      </c>
      <c r="N37" s="10"/>
      <c r="O37" s="10"/>
      <c r="P37" s="10"/>
      <c r="Q37" s="12"/>
      <c r="S37">
        <v>2</v>
      </c>
      <c r="T37">
        <v>502100</v>
      </c>
      <c r="U37">
        <v>5398</v>
      </c>
      <c r="V37">
        <v>5406</v>
      </c>
      <c r="W37" t="s">
        <v>412</v>
      </c>
      <c r="X37" t="s">
        <v>397</v>
      </c>
      <c r="Y37">
        <v>2.1787144016538098E+37</v>
      </c>
      <c r="Z37" t="s">
        <v>404</v>
      </c>
      <c r="AA37">
        <v>2.1785327314771698E+37</v>
      </c>
      <c r="AB37" t="s">
        <v>394</v>
      </c>
      <c r="AH37" t="s">
        <v>395</v>
      </c>
    </row>
    <row r="38" spans="1:36" x14ac:dyDescent="0.2">
      <c r="A38" s="8" t="s">
        <v>280</v>
      </c>
      <c r="B38" s="8">
        <v>511491</v>
      </c>
      <c r="C38" s="8" t="s">
        <v>94</v>
      </c>
      <c r="D38" s="8"/>
      <c r="E38" s="8"/>
      <c r="F38" s="8"/>
      <c r="G38" s="8"/>
      <c r="I38" s="10">
        <v>1</v>
      </c>
      <c r="J38" s="10"/>
      <c r="K38" s="10"/>
      <c r="L38" s="10"/>
      <c r="M38" s="10"/>
      <c r="N38" s="10"/>
      <c r="O38" s="10"/>
      <c r="P38" s="10"/>
      <c r="Q38" s="12"/>
    </row>
    <row r="39" spans="1:36" x14ac:dyDescent="0.2">
      <c r="A39" t="s">
        <v>41</v>
      </c>
      <c r="B39">
        <v>520096</v>
      </c>
      <c r="C39" t="s">
        <v>444</v>
      </c>
      <c r="I39" s="10"/>
      <c r="J39" s="10">
        <v>1</v>
      </c>
      <c r="K39" s="10"/>
      <c r="L39" s="10">
        <v>1</v>
      </c>
      <c r="M39" s="10"/>
      <c r="N39" s="10"/>
      <c r="O39" s="10"/>
      <c r="P39" s="10"/>
      <c r="Q39" s="12"/>
      <c r="S39">
        <v>38</v>
      </c>
      <c r="T39">
        <v>520096</v>
      </c>
      <c r="U39">
        <v>1564</v>
      </c>
      <c r="V39">
        <v>1568</v>
      </c>
      <c r="W39" t="s">
        <v>411</v>
      </c>
      <c r="X39" t="s">
        <v>411</v>
      </c>
      <c r="Y39">
        <v>2.1917994080620199E+37</v>
      </c>
      <c r="Z39" t="s">
        <v>401</v>
      </c>
      <c r="AA39">
        <v>2.1917673206562002E+37</v>
      </c>
      <c r="AB39" t="s">
        <v>394</v>
      </c>
      <c r="AH39" t="s">
        <v>408</v>
      </c>
    </row>
    <row r="40" spans="1:36" x14ac:dyDescent="0.2">
      <c r="A40" t="s">
        <v>42</v>
      </c>
      <c r="B40">
        <v>521462</v>
      </c>
      <c r="C40" t="s">
        <v>119</v>
      </c>
      <c r="D40" t="s">
        <v>373</v>
      </c>
      <c r="E40" t="s">
        <v>115</v>
      </c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2"/>
      <c r="S40">
        <v>53</v>
      </c>
      <c r="T40">
        <v>521462</v>
      </c>
      <c r="U40">
        <v>934</v>
      </c>
      <c r="V40">
        <v>951</v>
      </c>
      <c r="W40" t="s">
        <v>405</v>
      </c>
      <c r="X40" t="s">
        <v>397</v>
      </c>
      <c r="Y40">
        <v>2.1968948881059599E+37</v>
      </c>
      <c r="Z40" t="s">
        <v>404</v>
      </c>
      <c r="AA40">
        <v>2.1968197798079002E+37</v>
      </c>
      <c r="AB40" t="s">
        <v>394</v>
      </c>
      <c r="AF40" t="s">
        <v>399</v>
      </c>
      <c r="AG40">
        <v>7</v>
      </c>
      <c r="AH40" t="s">
        <v>399</v>
      </c>
    </row>
    <row r="41" spans="1:36" x14ac:dyDescent="0.2">
      <c r="I41" s="10"/>
      <c r="J41" s="10">
        <v>1</v>
      </c>
      <c r="K41" s="10"/>
      <c r="L41" s="10">
        <v>1</v>
      </c>
      <c r="M41" s="10"/>
      <c r="N41" s="10"/>
      <c r="O41" s="10"/>
      <c r="P41" s="10"/>
      <c r="Q41" s="12"/>
      <c r="S41">
        <v>54</v>
      </c>
      <c r="T41">
        <v>521462</v>
      </c>
      <c r="U41">
        <v>953</v>
      </c>
      <c r="V41">
        <v>955</v>
      </c>
      <c r="W41" t="s">
        <v>392</v>
      </c>
      <c r="X41" t="s">
        <v>392</v>
      </c>
      <c r="Y41">
        <v>2.1968992456549001E+37</v>
      </c>
      <c r="Z41" t="s">
        <v>404</v>
      </c>
      <c r="AA41">
        <v>2.1968197798079002E+37</v>
      </c>
      <c r="AB41" t="s">
        <v>394</v>
      </c>
      <c r="AH41" t="s">
        <v>395</v>
      </c>
    </row>
    <row r="42" spans="1:36" x14ac:dyDescent="0.2">
      <c r="A42" t="s">
        <v>43</v>
      </c>
      <c r="B42">
        <v>523996</v>
      </c>
      <c r="C42" t="s">
        <v>94</v>
      </c>
      <c r="I42" s="10">
        <v>1</v>
      </c>
      <c r="J42" s="10"/>
      <c r="K42" s="10"/>
      <c r="L42" s="10"/>
      <c r="M42" s="10"/>
      <c r="N42" s="10"/>
      <c r="O42" s="10"/>
      <c r="P42" s="10"/>
      <c r="Q42" s="12"/>
    </row>
    <row r="43" spans="1:36" x14ac:dyDescent="0.2">
      <c r="A43" t="s">
        <v>44</v>
      </c>
      <c r="B43">
        <v>537156</v>
      </c>
      <c r="C43" t="s">
        <v>140</v>
      </c>
      <c r="D43" t="s">
        <v>373</v>
      </c>
      <c r="E43" t="s">
        <v>99</v>
      </c>
      <c r="I43" s="10"/>
      <c r="J43" s="10">
        <v>1</v>
      </c>
      <c r="K43" s="10"/>
      <c r="L43" s="10">
        <v>1</v>
      </c>
      <c r="M43" s="10"/>
      <c r="N43" s="10"/>
      <c r="O43" s="10"/>
      <c r="P43" s="10"/>
      <c r="Q43" s="12"/>
      <c r="S43">
        <v>12</v>
      </c>
      <c r="T43">
        <v>537156</v>
      </c>
      <c r="U43">
        <v>29</v>
      </c>
      <c r="V43">
        <v>31</v>
      </c>
      <c r="W43" t="s">
        <v>392</v>
      </c>
      <c r="X43" t="s">
        <v>392</v>
      </c>
      <c r="Y43">
        <v>2.1831896044134299E+37</v>
      </c>
      <c r="Z43" t="s">
        <v>393</v>
      </c>
      <c r="AA43">
        <v>2.1830239383256102E+37</v>
      </c>
      <c r="AB43" t="s">
        <v>394</v>
      </c>
      <c r="AF43" t="s">
        <v>408</v>
      </c>
      <c r="AG43">
        <v>1</v>
      </c>
      <c r="AH43" t="s">
        <v>408</v>
      </c>
    </row>
    <row r="44" spans="1:36" x14ac:dyDescent="0.2">
      <c r="I44" s="10"/>
      <c r="J44" s="10">
        <v>1</v>
      </c>
      <c r="K44" s="10"/>
      <c r="L44" s="11">
        <v>-1</v>
      </c>
      <c r="M44" s="10"/>
      <c r="N44" s="10"/>
      <c r="O44" s="10"/>
      <c r="P44" s="10"/>
      <c r="Q44" s="12"/>
      <c r="S44">
        <v>13</v>
      </c>
      <c r="T44">
        <v>537156</v>
      </c>
      <c r="U44">
        <v>2758</v>
      </c>
      <c r="V44">
        <v>2775</v>
      </c>
      <c r="W44" t="s">
        <v>405</v>
      </c>
      <c r="X44" t="s">
        <v>397</v>
      </c>
      <c r="Y44">
        <v>2.1831871483403901E+37</v>
      </c>
      <c r="Z44" t="s">
        <v>393</v>
      </c>
      <c r="AA44">
        <v>2.1830341587585802E+37</v>
      </c>
      <c r="AB44" t="s">
        <v>394</v>
      </c>
      <c r="AH44" t="s">
        <v>395</v>
      </c>
    </row>
    <row r="45" spans="1:36" x14ac:dyDescent="0.2">
      <c r="I45" s="10"/>
      <c r="J45" s="10">
        <v>1</v>
      </c>
      <c r="K45" s="10"/>
      <c r="L45" s="10"/>
      <c r="M45" s="10">
        <v>1</v>
      </c>
      <c r="N45" s="10"/>
      <c r="O45" s="10"/>
      <c r="P45" s="10"/>
      <c r="Q45" s="12"/>
      <c r="S45">
        <v>14</v>
      </c>
      <c r="T45">
        <v>537156</v>
      </c>
      <c r="U45">
        <v>2777</v>
      </c>
      <c r="V45">
        <v>2779</v>
      </c>
      <c r="W45" t="s">
        <v>392</v>
      </c>
      <c r="X45" t="s">
        <v>392</v>
      </c>
      <c r="Y45">
        <v>2.1831940411905298E+37</v>
      </c>
      <c r="Z45" t="s">
        <v>393</v>
      </c>
      <c r="AA45">
        <v>2.1830341587585802E+37</v>
      </c>
      <c r="AB45" t="s">
        <v>394</v>
      </c>
      <c r="AH45" t="s">
        <v>395</v>
      </c>
    </row>
    <row r="46" spans="1:36" x14ac:dyDescent="0.2">
      <c r="I46" s="10"/>
      <c r="J46" s="10">
        <v>1</v>
      </c>
      <c r="K46" s="10"/>
      <c r="L46" s="10"/>
      <c r="M46" s="10">
        <v>1</v>
      </c>
      <c r="N46" s="10"/>
      <c r="O46" s="10"/>
      <c r="P46" s="10"/>
      <c r="Q46" s="12"/>
      <c r="S46">
        <v>15</v>
      </c>
      <c r="T46">
        <v>537156</v>
      </c>
      <c r="U46">
        <v>2804</v>
      </c>
      <c r="V46">
        <v>2806</v>
      </c>
      <c r="W46" t="s">
        <v>392</v>
      </c>
      <c r="X46" t="s">
        <v>392</v>
      </c>
      <c r="Y46">
        <v>2.1831945957876702E+37</v>
      </c>
      <c r="Z46" t="s">
        <v>393</v>
      </c>
      <c r="AA46">
        <v>2.1830341587585802E+37</v>
      </c>
      <c r="AB46" t="s">
        <v>394</v>
      </c>
      <c r="AH46" t="s">
        <v>395</v>
      </c>
    </row>
    <row r="47" spans="1:36" x14ac:dyDescent="0.2">
      <c r="A47" t="s">
        <v>45</v>
      </c>
      <c r="B47">
        <v>542040</v>
      </c>
      <c r="C47" t="s">
        <v>117</v>
      </c>
      <c r="D47" t="s">
        <v>373</v>
      </c>
      <c r="E47" t="s">
        <v>115</v>
      </c>
      <c r="I47" s="10"/>
      <c r="J47" s="10">
        <v>1</v>
      </c>
      <c r="K47" s="10">
        <v>1</v>
      </c>
      <c r="L47" s="10"/>
      <c r="M47" s="10"/>
      <c r="N47" s="10"/>
      <c r="O47" s="10"/>
      <c r="P47" s="10"/>
      <c r="Q47" s="12"/>
      <c r="S47">
        <v>3</v>
      </c>
      <c r="T47">
        <v>542040</v>
      </c>
      <c r="U47">
        <v>880</v>
      </c>
      <c r="V47">
        <v>897</v>
      </c>
      <c r="W47" t="s">
        <v>403</v>
      </c>
      <c r="X47" t="s">
        <v>397</v>
      </c>
      <c r="Y47">
        <v>2.17912971568171E+37</v>
      </c>
      <c r="Z47" t="s">
        <v>415</v>
      </c>
      <c r="AA47">
        <v>2.17909881669833E+37</v>
      </c>
      <c r="AB47" t="s">
        <v>394</v>
      </c>
      <c r="AF47" t="s">
        <v>399</v>
      </c>
      <c r="AG47">
        <v>7</v>
      </c>
      <c r="AH47" t="s">
        <v>399</v>
      </c>
    </row>
    <row r="48" spans="1:36" x14ac:dyDescent="0.2">
      <c r="I48" s="10"/>
      <c r="J48" s="10">
        <v>1</v>
      </c>
      <c r="K48" s="10"/>
      <c r="L48" s="10"/>
      <c r="M48" s="10">
        <v>1</v>
      </c>
      <c r="N48" s="10"/>
      <c r="O48" s="10"/>
      <c r="P48" s="10"/>
      <c r="Q48" s="12"/>
      <c r="S48">
        <v>4</v>
      </c>
      <c r="T48">
        <v>542040</v>
      </c>
      <c r="U48">
        <v>899</v>
      </c>
      <c r="V48">
        <v>901</v>
      </c>
      <c r="W48" t="s">
        <v>392</v>
      </c>
      <c r="X48" t="s">
        <v>392</v>
      </c>
      <c r="Y48">
        <v>2.1791331224927E+37</v>
      </c>
      <c r="Z48" t="s">
        <v>415</v>
      </c>
      <c r="AA48">
        <v>2.17909881669833E+37</v>
      </c>
      <c r="AB48" t="s">
        <v>394</v>
      </c>
      <c r="AH48" t="s">
        <v>395</v>
      </c>
    </row>
    <row r="49" spans="1:34" x14ac:dyDescent="0.2">
      <c r="A49" t="s">
        <v>46</v>
      </c>
      <c r="B49">
        <v>556185</v>
      </c>
      <c r="C49" t="s">
        <v>445</v>
      </c>
      <c r="D49" t="s">
        <v>373</v>
      </c>
      <c r="E49" t="s">
        <v>115</v>
      </c>
      <c r="I49" s="10"/>
      <c r="J49" s="10">
        <v>1</v>
      </c>
      <c r="K49" s="10"/>
      <c r="L49" s="10"/>
      <c r="M49" s="11">
        <v>-1</v>
      </c>
      <c r="N49" s="10"/>
      <c r="O49" s="10"/>
      <c r="P49" s="10"/>
      <c r="Q49" s="12"/>
      <c r="S49">
        <v>20</v>
      </c>
      <c r="T49">
        <v>556185</v>
      </c>
      <c r="U49">
        <v>2098</v>
      </c>
      <c r="V49">
        <v>2100</v>
      </c>
      <c r="W49" t="s">
        <v>392</v>
      </c>
      <c r="X49" t="s">
        <v>392</v>
      </c>
      <c r="Y49">
        <v>2.1861233440431701E+37</v>
      </c>
      <c r="Z49" t="s">
        <v>393</v>
      </c>
      <c r="AA49">
        <v>2.1859484082603401E+37</v>
      </c>
      <c r="AB49" t="s">
        <v>394</v>
      </c>
      <c r="AH49" t="s">
        <v>395</v>
      </c>
    </row>
    <row r="50" spans="1:34" x14ac:dyDescent="0.2">
      <c r="I50" s="10"/>
      <c r="J50" s="10">
        <v>1</v>
      </c>
      <c r="K50" s="10"/>
      <c r="L50" s="10"/>
      <c r="M50" s="11">
        <v>-1</v>
      </c>
      <c r="N50" s="10"/>
      <c r="O50" s="10"/>
      <c r="P50" s="10"/>
      <c r="Q50" s="12"/>
      <c r="S50">
        <v>21</v>
      </c>
      <c r="T50">
        <v>556185</v>
      </c>
      <c r="U50">
        <v>3683</v>
      </c>
      <c r="V50">
        <v>3691</v>
      </c>
      <c r="W50" t="s">
        <v>412</v>
      </c>
      <c r="X50" t="s">
        <v>397</v>
      </c>
      <c r="Y50">
        <v>2.1861162135085401E+37</v>
      </c>
      <c r="Z50" t="s">
        <v>393</v>
      </c>
      <c r="AA50">
        <v>2.1859484082603401E+37</v>
      </c>
      <c r="AB50" t="s">
        <v>394</v>
      </c>
      <c r="AH50" t="s">
        <v>395</v>
      </c>
    </row>
    <row r="51" spans="1:34" x14ac:dyDescent="0.2">
      <c r="I51" s="10"/>
      <c r="J51" s="10">
        <v>1</v>
      </c>
      <c r="K51" s="10"/>
      <c r="L51" s="10"/>
      <c r="M51" s="10">
        <v>1</v>
      </c>
      <c r="N51" s="10"/>
      <c r="O51" s="10"/>
      <c r="P51" s="10"/>
      <c r="Q51" s="12"/>
      <c r="S51">
        <v>22</v>
      </c>
      <c r="T51">
        <v>556185</v>
      </c>
      <c r="U51">
        <v>4398</v>
      </c>
      <c r="V51">
        <v>4400</v>
      </c>
      <c r="W51" t="s">
        <v>392</v>
      </c>
      <c r="X51" t="s">
        <v>392</v>
      </c>
      <c r="Y51">
        <v>2.1861270677668102E+37</v>
      </c>
      <c r="Z51" t="s">
        <v>393</v>
      </c>
      <c r="AA51">
        <v>2.1859484082603401E+37</v>
      </c>
      <c r="AB51" t="s">
        <v>394</v>
      </c>
      <c r="AH51" t="s">
        <v>395</v>
      </c>
    </row>
    <row r="52" spans="1:34" x14ac:dyDescent="0.2">
      <c r="A52" t="s">
        <v>48</v>
      </c>
      <c r="B52">
        <v>558451</v>
      </c>
      <c r="C52" t="s">
        <v>446</v>
      </c>
      <c r="I52" s="10"/>
      <c r="J52" s="10">
        <v>1</v>
      </c>
      <c r="K52" s="10"/>
      <c r="L52" s="10"/>
      <c r="M52" s="10">
        <v>1</v>
      </c>
      <c r="N52" s="10"/>
      <c r="O52" s="10"/>
      <c r="P52" s="10"/>
      <c r="Q52" s="12"/>
      <c r="S52">
        <v>34</v>
      </c>
      <c r="T52">
        <v>558451</v>
      </c>
      <c r="U52">
        <v>3390</v>
      </c>
      <c r="V52">
        <v>3398</v>
      </c>
      <c r="W52" t="s">
        <v>412</v>
      </c>
      <c r="X52" t="s">
        <v>397</v>
      </c>
      <c r="Y52">
        <v>2.1905008584784102E+37</v>
      </c>
      <c r="Z52" t="s">
        <v>404</v>
      </c>
      <c r="AA52">
        <v>2.1903918405267901E+37</v>
      </c>
      <c r="AB52" t="s">
        <v>394</v>
      </c>
      <c r="AH52" t="s">
        <v>395</v>
      </c>
    </row>
    <row r="53" spans="1:34" x14ac:dyDescent="0.2">
      <c r="I53" s="10"/>
      <c r="J53" s="10">
        <v>1</v>
      </c>
      <c r="K53" s="10"/>
      <c r="L53" s="10"/>
      <c r="M53" s="10">
        <v>1</v>
      </c>
      <c r="N53" s="10"/>
      <c r="O53" s="10"/>
      <c r="P53" s="10"/>
      <c r="Q53" s="12"/>
      <c r="S53">
        <v>35</v>
      </c>
      <c r="T53">
        <v>558451</v>
      </c>
      <c r="U53">
        <v>3448</v>
      </c>
      <c r="V53">
        <v>3456</v>
      </c>
      <c r="W53" t="s">
        <v>412</v>
      </c>
      <c r="X53" t="s">
        <v>397</v>
      </c>
      <c r="Y53">
        <v>2.1905015715318699E+37</v>
      </c>
      <c r="Z53" t="s">
        <v>404</v>
      </c>
      <c r="AA53">
        <v>2.1903918405267901E+37</v>
      </c>
      <c r="AB53" t="s">
        <v>394</v>
      </c>
      <c r="AH53" t="s">
        <v>395</v>
      </c>
    </row>
    <row r="54" spans="1:34" x14ac:dyDescent="0.2">
      <c r="I54" s="10"/>
      <c r="J54" s="10">
        <v>1</v>
      </c>
      <c r="K54" s="10"/>
      <c r="L54" s="10"/>
      <c r="M54" s="10">
        <v>1</v>
      </c>
      <c r="N54" s="10"/>
      <c r="O54" s="10"/>
      <c r="P54" s="10"/>
      <c r="Q54" s="12"/>
      <c r="S54">
        <v>36</v>
      </c>
      <c r="T54">
        <v>558451</v>
      </c>
      <c r="U54">
        <v>3814</v>
      </c>
      <c r="V54">
        <v>3822</v>
      </c>
      <c r="W54" t="s">
        <v>412</v>
      </c>
      <c r="X54" t="s">
        <v>397</v>
      </c>
      <c r="Y54">
        <v>2.1905023638134998E+37</v>
      </c>
      <c r="Z54" t="s">
        <v>404</v>
      </c>
      <c r="AA54">
        <v>2.1903918405267901E+37</v>
      </c>
      <c r="AB54" t="s">
        <v>394</v>
      </c>
      <c r="AH54" t="s">
        <v>395</v>
      </c>
    </row>
    <row r="55" spans="1:34" x14ac:dyDescent="0.2">
      <c r="A55" s="8" t="s">
        <v>282</v>
      </c>
      <c r="B55" s="8">
        <v>560238</v>
      </c>
      <c r="C55" s="8" t="s">
        <v>94</v>
      </c>
      <c r="D55" s="8"/>
      <c r="E55" s="8"/>
      <c r="F55" s="8"/>
      <c r="G55" s="8"/>
      <c r="I55" s="10">
        <v>1</v>
      </c>
      <c r="J55" s="10"/>
      <c r="K55" s="10"/>
      <c r="L55" s="10"/>
      <c r="M55" s="10"/>
      <c r="N55" s="10"/>
      <c r="O55" s="10"/>
      <c r="P55" s="10"/>
      <c r="Q55" s="12"/>
    </row>
    <row r="56" spans="1:34" x14ac:dyDescent="0.2">
      <c r="A56" t="s">
        <v>50</v>
      </c>
      <c r="B56">
        <v>574823</v>
      </c>
      <c r="C56" t="s">
        <v>145</v>
      </c>
      <c r="D56" t="s">
        <v>373</v>
      </c>
      <c r="I56" s="10"/>
      <c r="J56" s="10">
        <v>1</v>
      </c>
      <c r="K56" s="10"/>
      <c r="L56" s="10"/>
      <c r="M56" s="10">
        <v>1</v>
      </c>
      <c r="N56" s="10"/>
      <c r="O56" s="10"/>
      <c r="P56" s="10"/>
      <c r="Q56" s="12"/>
      <c r="S56">
        <v>39</v>
      </c>
      <c r="T56">
        <v>574823</v>
      </c>
      <c r="U56">
        <v>143</v>
      </c>
      <c r="V56">
        <v>145</v>
      </c>
      <c r="W56" t="s">
        <v>392</v>
      </c>
      <c r="X56" t="s">
        <v>392</v>
      </c>
      <c r="Y56">
        <v>2.19250303337331E+37</v>
      </c>
      <c r="Z56" t="s">
        <v>404</v>
      </c>
      <c r="AA56">
        <v>2.1923956792130999E+37</v>
      </c>
      <c r="AB56" t="s">
        <v>394</v>
      </c>
      <c r="AH56" t="s">
        <v>395</v>
      </c>
    </row>
    <row r="57" spans="1:34" x14ac:dyDescent="0.2">
      <c r="A57" t="s">
        <v>56</v>
      </c>
      <c r="B57">
        <v>604879</v>
      </c>
      <c r="C57" t="s">
        <v>151</v>
      </c>
      <c r="D57" t="s">
        <v>373</v>
      </c>
      <c r="E57" t="s">
        <v>115</v>
      </c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2"/>
      <c r="S57">
        <v>50</v>
      </c>
      <c r="T57">
        <v>604879</v>
      </c>
      <c r="U57">
        <v>487</v>
      </c>
      <c r="V57">
        <v>495</v>
      </c>
      <c r="W57" t="s">
        <v>396</v>
      </c>
      <c r="X57" t="s">
        <v>397</v>
      </c>
      <c r="Y57">
        <v>2.1951997223408E+37</v>
      </c>
      <c r="Z57" t="s">
        <v>415</v>
      </c>
      <c r="AA57">
        <v>2.1951435495735802E+37</v>
      </c>
      <c r="AB57" t="s">
        <v>394</v>
      </c>
      <c r="AF57" t="s">
        <v>399</v>
      </c>
      <c r="AG57">
        <v>1</v>
      </c>
      <c r="AH57" t="s">
        <v>399</v>
      </c>
    </row>
    <row r="58" spans="1:34" x14ac:dyDescent="0.2">
      <c r="A58" t="s">
        <v>58</v>
      </c>
      <c r="B58">
        <v>607400</v>
      </c>
      <c r="C58" t="s">
        <v>447</v>
      </c>
      <c r="D58" t="s">
        <v>373</v>
      </c>
      <c r="I58" s="10"/>
      <c r="J58" s="10">
        <v>1</v>
      </c>
      <c r="K58" s="10"/>
      <c r="L58" s="10"/>
      <c r="M58" s="10">
        <v>1</v>
      </c>
      <c r="N58" s="10"/>
      <c r="O58" s="10"/>
      <c r="P58" s="10"/>
      <c r="Q58" s="12"/>
      <c r="S58">
        <v>18</v>
      </c>
      <c r="T58">
        <v>607400</v>
      </c>
      <c r="U58">
        <v>3064</v>
      </c>
      <c r="V58">
        <v>3072</v>
      </c>
      <c r="W58" t="s">
        <v>400</v>
      </c>
      <c r="X58" t="s">
        <v>397</v>
      </c>
      <c r="Y58">
        <v>2.1854507761715898E+37</v>
      </c>
      <c r="Z58" t="s">
        <v>401</v>
      </c>
      <c r="AA58">
        <v>2.1854155988674302E+37</v>
      </c>
      <c r="AB58" t="s">
        <v>394</v>
      </c>
      <c r="AH58" t="s">
        <v>395</v>
      </c>
    </row>
    <row r="59" spans="1:34" x14ac:dyDescent="0.2">
      <c r="I59" s="10"/>
      <c r="J59" s="10">
        <v>1</v>
      </c>
      <c r="K59" s="10"/>
      <c r="L59" s="10"/>
      <c r="M59" s="10">
        <v>1</v>
      </c>
      <c r="N59" s="10"/>
      <c r="O59" s="10"/>
      <c r="P59" s="10"/>
      <c r="Q59" s="12"/>
      <c r="S59">
        <v>19</v>
      </c>
      <c r="T59">
        <v>607400</v>
      </c>
      <c r="U59">
        <v>4557</v>
      </c>
      <c r="V59">
        <v>4565</v>
      </c>
      <c r="W59" t="s">
        <v>396</v>
      </c>
      <c r="X59" t="s">
        <v>397</v>
      </c>
      <c r="Y59">
        <v>2.1854529153319702E+37</v>
      </c>
      <c r="Z59" t="s">
        <v>401</v>
      </c>
      <c r="AA59">
        <v>2.1854223332612401E+37</v>
      </c>
      <c r="AB59" t="s">
        <v>394</v>
      </c>
      <c r="AH59" t="s">
        <v>395</v>
      </c>
    </row>
    <row r="60" spans="1:34" x14ac:dyDescent="0.2">
      <c r="A60" t="s">
        <v>59</v>
      </c>
      <c r="B60">
        <v>608452</v>
      </c>
      <c r="C60" t="s">
        <v>152</v>
      </c>
      <c r="I60" s="10">
        <v>1</v>
      </c>
      <c r="J60" s="10"/>
      <c r="K60" s="10"/>
      <c r="L60" s="10"/>
      <c r="M60" s="10"/>
      <c r="N60" s="10"/>
      <c r="O60" s="10"/>
      <c r="P60" s="10"/>
      <c r="Q60" s="12"/>
    </row>
    <row r="61" spans="1:34" x14ac:dyDescent="0.2">
      <c r="A61" t="s">
        <v>60</v>
      </c>
      <c r="B61">
        <v>612341</v>
      </c>
      <c r="C61" t="s">
        <v>153</v>
      </c>
      <c r="D61" t="s">
        <v>373</v>
      </c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2"/>
      <c r="S61">
        <v>5</v>
      </c>
      <c r="T61">
        <v>612341</v>
      </c>
      <c r="U61">
        <v>205</v>
      </c>
      <c r="V61">
        <v>210</v>
      </c>
      <c r="W61" t="s">
        <v>398</v>
      </c>
      <c r="X61" t="s">
        <v>398</v>
      </c>
      <c r="Y61">
        <v>2.1800834643020601E+37</v>
      </c>
      <c r="Z61" t="s">
        <v>404</v>
      </c>
      <c r="AA61">
        <v>2.1799194620056499E+37</v>
      </c>
      <c r="AB61" t="s">
        <v>394</v>
      </c>
      <c r="AH61" t="s">
        <v>399</v>
      </c>
    </row>
    <row r="62" spans="1:34" x14ac:dyDescent="0.2">
      <c r="I62" s="10"/>
      <c r="J62" s="10">
        <v>1</v>
      </c>
      <c r="K62" s="11">
        <v>-1</v>
      </c>
      <c r="L62" s="10"/>
      <c r="M62" s="10"/>
      <c r="N62" s="10"/>
      <c r="O62" s="10"/>
      <c r="P62" s="10"/>
      <c r="Q62" s="12"/>
      <c r="S62">
        <v>6</v>
      </c>
      <c r="T62">
        <v>612341</v>
      </c>
      <c r="U62">
        <v>2652</v>
      </c>
      <c r="V62">
        <v>2669</v>
      </c>
      <c r="W62" t="s">
        <v>405</v>
      </c>
      <c r="X62" t="s">
        <v>397</v>
      </c>
      <c r="Y62">
        <v>2.1800177841553301E+37</v>
      </c>
      <c r="Z62" t="s">
        <v>404</v>
      </c>
      <c r="AA62">
        <v>2.1799194620056499E+37</v>
      </c>
      <c r="AB62" t="s">
        <v>394</v>
      </c>
      <c r="AH62" t="s">
        <v>395</v>
      </c>
    </row>
    <row r="63" spans="1:34" x14ac:dyDescent="0.2">
      <c r="I63" s="10"/>
      <c r="J63" s="10">
        <v>1</v>
      </c>
      <c r="K63" s="10"/>
      <c r="L63" s="10"/>
      <c r="M63" s="10"/>
      <c r="N63" s="10"/>
      <c r="O63" s="10"/>
      <c r="P63" s="10"/>
      <c r="Q63" s="12"/>
      <c r="S63">
        <v>7</v>
      </c>
      <c r="T63">
        <v>612341</v>
      </c>
      <c r="U63">
        <v>2671</v>
      </c>
      <c r="V63">
        <v>2673</v>
      </c>
      <c r="W63" t="s">
        <v>392</v>
      </c>
      <c r="X63" t="s">
        <v>392</v>
      </c>
      <c r="Y63">
        <v>2.1800263407968901E+37</v>
      </c>
      <c r="Z63" t="s">
        <v>404</v>
      </c>
      <c r="AA63">
        <v>2.1799194620056499E+37</v>
      </c>
      <c r="AB63" t="s">
        <v>394</v>
      </c>
      <c r="AH63" t="s">
        <v>395</v>
      </c>
    </row>
    <row r="64" spans="1:34" x14ac:dyDescent="0.2">
      <c r="I64" s="10"/>
      <c r="J64" s="10">
        <v>1</v>
      </c>
      <c r="K64" s="10"/>
      <c r="L64" s="10"/>
      <c r="M64" s="10"/>
      <c r="N64" s="10"/>
      <c r="O64" s="10"/>
      <c r="P64" s="10"/>
      <c r="Q64" s="12"/>
      <c r="S64">
        <v>8</v>
      </c>
      <c r="T64">
        <v>612341</v>
      </c>
      <c r="U64">
        <v>2704</v>
      </c>
      <c r="V64">
        <v>2706</v>
      </c>
      <c r="W64" t="s">
        <v>406</v>
      </c>
      <c r="X64" t="s">
        <v>392</v>
      </c>
      <c r="Y64">
        <v>2.1800272123066702E+37</v>
      </c>
      <c r="Z64" t="s">
        <v>404</v>
      </c>
      <c r="AA64">
        <v>2.1799194620056499E+37</v>
      </c>
      <c r="AB64" t="s">
        <v>394</v>
      </c>
      <c r="AH64" t="s">
        <v>395</v>
      </c>
    </row>
    <row r="65" spans="1:37" x14ac:dyDescent="0.2">
      <c r="I65" s="10"/>
      <c r="J65" s="10">
        <v>1</v>
      </c>
      <c r="K65" s="10"/>
      <c r="L65" s="10"/>
      <c r="M65" s="10"/>
      <c r="N65" s="10"/>
      <c r="O65" s="10"/>
      <c r="P65" s="10"/>
      <c r="Q65" s="12"/>
      <c r="S65">
        <v>9</v>
      </c>
      <c r="T65">
        <v>612341</v>
      </c>
      <c r="U65">
        <v>3147</v>
      </c>
      <c r="V65">
        <v>3155</v>
      </c>
      <c r="W65" t="s">
        <v>412</v>
      </c>
      <c r="X65" t="s">
        <v>397</v>
      </c>
      <c r="Y65">
        <v>2.1800197648594E+37</v>
      </c>
      <c r="Z65" t="s">
        <v>404</v>
      </c>
      <c r="AA65">
        <v>2.1799212050252299E+37</v>
      </c>
      <c r="AB65" t="s">
        <v>394</v>
      </c>
      <c r="AH65" t="s">
        <v>395</v>
      </c>
    </row>
    <row r="66" spans="1:37" x14ac:dyDescent="0.2">
      <c r="A66" t="s">
        <v>284</v>
      </c>
      <c r="B66">
        <v>615868</v>
      </c>
      <c r="C66" t="s">
        <v>94</v>
      </c>
      <c r="I66" s="10">
        <v>1</v>
      </c>
      <c r="J66" s="10"/>
      <c r="K66" s="10"/>
      <c r="L66" s="10"/>
      <c r="M66" s="10"/>
      <c r="N66" s="10"/>
      <c r="O66" s="10"/>
      <c r="P66" s="10"/>
      <c r="Q66" s="12"/>
    </row>
    <row r="67" spans="1:37" x14ac:dyDescent="0.2">
      <c r="A67" t="s">
        <v>61</v>
      </c>
      <c r="B67">
        <v>618406</v>
      </c>
      <c r="C67" t="s">
        <v>154</v>
      </c>
      <c r="I67" s="10">
        <v>1</v>
      </c>
      <c r="J67" s="10"/>
      <c r="K67" s="10"/>
      <c r="L67" s="10"/>
      <c r="M67" s="10"/>
      <c r="N67" s="10"/>
      <c r="O67" s="10"/>
      <c r="P67" s="10"/>
      <c r="Q67" s="12"/>
    </row>
    <row r="68" spans="1:37" x14ac:dyDescent="0.2">
      <c r="A68" t="s">
        <v>69</v>
      </c>
      <c r="B68">
        <v>660548</v>
      </c>
      <c r="C68" t="s">
        <v>163</v>
      </c>
      <c r="D68" t="s">
        <v>373</v>
      </c>
      <c r="I68" s="10"/>
      <c r="J68" s="10">
        <v>1</v>
      </c>
      <c r="K68" s="10"/>
      <c r="L68" s="10"/>
      <c r="M68" s="10">
        <v>1</v>
      </c>
      <c r="N68" s="10"/>
      <c r="O68" s="10"/>
      <c r="P68" s="10"/>
      <c r="Q68" s="12"/>
      <c r="S68">
        <v>26</v>
      </c>
      <c r="T68">
        <v>660548</v>
      </c>
      <c r="U68">
        <v>241</v>
      </c>
      <c r="V68">
        <v>243</v>
      </c>
      <c r="W68" t="s">
        <v>392</v>
      </c>
      <c r="X68" t="s">
        <v>392</v>
      </c>
      <c r="Y68">
        <v>2.1876182210134902E+37</v>
      </c>
      <c r="Z68" t="s">
        <v>404</v>
      </c>
      <c r="AA68">
        <v>2.18750801463943E+37</v>
      </c>
      <c r="AB68" t="s">
        <v>394</v>
      </c>
      <c r="AH68" t="s">
        <v>395</v>
      </c>
    </row>
    <row r="69" spans="1:37" x14ac:dyDescent="0.2">
      <c r="A69" t="s">
        <v>71</v>
      </c>
      <c r="B69">
        <v>665189</v>
      </c>
      <c r="C69" s="2" t="s">
        <v>165</v>
      </c>
      <c r="D69" s="2" t="s">
        <v>373</v>
      </c>
      <c r="E69" s="2"/>
      <c r="F69" s="2" t="s">
        <v>364</v>
      </c>
      <c r="G69" s="2"/>
      <c r="H69" s="2"/>
      <c r="I69" s="10"/>
      <c r="J69" s="10">
        <v>1</v>
      </c>
      <c r="K69" s="10"/>
      <c r="L69" s="10"/>
      <c r="M69" s="10">
        <v>1</v>
      </c>
      <c r="N69" s="10"/>
      <c r="O69" s="10"/>
      <c r="P69" s="10"/>
      <c r="Q69" s="12">
        <v>1</v>
      </c>
      <c r="S69" s="2">
        <v>37</v>
      </c>
      <c r="T69" s="2">
        <v>665189</v>
      </c>
      <c r="U69" s="2">
        <v>3108</v>
      </c>
      <c r="V69" s="2">
        <v>3116</v>
      </c>
      <c r="W69" s="2" t="s">
        <v>400</v>
      </c>
      <c r="X69" s="2" t="s">
        <v>397</v>
      </c>
      <c r="Y69" s="2">
        <v>2.1911357929727999E+37</v>
      </c>
      <c r="Z69" s="2" t="s">
        <v>409</v>
      </c>
      <c r="AA69" s="2">
        <v>2.19109506969727E+37</v>
      </c>
      <c r="AB69" s="2" t="s">
        <v>394</v>
      </c>
      <c r="AC69" s="2"/>
      <c r="AD69" s="2"/>
      <c r="AE69" s="2" t="s">
        <v>438</v>
      </c>
      <c r="AF69" s="2" t="s">
        <v>410</v>
      </c>
      <c r="AG69" s="2">
        <v>7</v>
      </c>
      <c r="AH69" s="2" t="s">
        <v>395</v>
      </c>
      <c r="AI69" s="2" t="s">
        <v>438</v>
      </c>
      <c r="AK69" s="8"/>
    </row>
    <row r="70" spans="1:37" x14ac:dyDescent="0.2">
      <c r="A70" t="s">
        <v>72</v>
      </c>
      <c r="B70">
        <v>675930</v>
      </c>
      <c r="C70" t="s">
        <v>167</v>
      </c>
      <c r="I70" s="10">
        <v>1</v>
      </c>
      <c r="J70" s="10"/>
      <c r="K70" s="10"/>
      <c r="L70" s="10"/>
      <c r="M70" s="10"/>
      <c r="N70" s="10"/>
      <c r="O70" s="10"/>
      <c r="P70" s="10"/>
      <c r="Q70" s="12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">
      <c r="A71" t="s">
        <v>79</v>
      </c>
      <c r="B71">
        <v>710598</v>
      </c>
      <c r="C71" t="s">
        <v>137</v>
      </c>
      <c r="I71" s="10">
        <v>1</v>
      </c>
      <c r="J71" s="10"/>
      <c r="K71" s="10"/>
      <c r="L71" s="10"/>
      <c r="M71" s="10"/>
      <c r="N71" s="10"/>
      <c r="O71" s="10"/>
      <c r="P71" s="10"/>
      <c r="Q71" s="12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">
      <c r="A72" t="s">
        <v>286</v>
      </c>
      <c r="B72">
        <v>750400</v>
      </c>
      <c r="C72" t="s">
        <v>94</v>
      </c>
      <c r="I72" s="10">
        <v>1</v>
      </c>
      <c r="J72" s="10"/>
      <c r="K72" s="10"/>
      <c r="L72" s="10"/>
      <c r="M72" s="10"/>
      <c r="N72" s="10"/>
      <c r="O72" s="10"/>
      <c r="P72" s="10"/>
      <c r="Q72" s="12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2">
      <c r="A73" t="s">
        <v>289</v>
      </c>
      <c r="B73">
        <v>769010</v>
      </c>
      <c r="C73" t="s">
        <v>94</v>
      </c>
      <c r="I73" s="10">
        <v>1</v>
      </c>
      <c r="J73" s="10"/>
      <c r="K73" s="10"/>
      <c r="L73" s="10"/>
      <c r="M73" s="10"/>
      <c r="N73" s="10"/>
      <c r="O73" s="10"/>
      <c r="P73" s="10"/>
      <c r="Q73" s="12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x14ac:dyDescent="0.2">
      <c r="A74" t="s">
        <v>87</v>
      </c>
      <c r="B74">
        <v>810192</v>
      </c>
      <c r="C74" t="s">
        <v>94</v>
      </c>
      <c r="I74" s="10">
        <v>1</v>
      </c>
      <c r="J74" s="10"/>
      <c r="K74" s="10"/>
      <c r="L74" s="10"/>
      <c r="M74" s="10"/>
      <c r="N74" s="10"/>
      <c r="O74" s="10"/>
      <c r="P74" s="10"/>
      <c r="Q74" s="12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x14ac:dyDescent="0.2">
      <c r="A75" t="s">
        <v>89</v>
      </c>
      <c r="B75">
        <v>838186</v>
      </c>
      <c r="C75" t="s">
        <v>94</v>
      </c>
      <c r="I75" s="10">
        <v>1</v>
      </c>
      <c r="J75" s="10"/>
      <c r="K75" s="10"/>
      <c r="L75" s="10"/>
      <c r="M75" s="10"/>
      <c r="N75" s="10"/>
      <c r="O75" s="10"/>
      <c r="P75" s="10"/>
      <c r="Q75" s="12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x14ac:dyDescent="0.2">
      <c r="A76" t="s">
        <v>293</v>
      </c>
      <c r="B76">
        <v>960026</v>
      </c>
      <c r="C76" t="s">
        <v>94</v>
      </c>
      <c r="I76" s="10">
        <v>1</v>
      </c>
      <c r="J76" s="10"/>
      <c r="K76" s="10"/>
      <c r="L76" s="10"/>
      <c r="M76" s="10"/>
      <c r="N76" s="10"/>
      <c r="O76" s="10"/>
      <c r="P76" s="10"/>
      <c r="Q76" s="12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x14ac:dyDescent="0.2">
      <c r="A77" t="s">
        <v>294</v>
      </c>
      <c r="B77">
        <v>981983</v>
      </c>
      <c r="C77" t="s">
        <v>94</v>
      </c>
      <c r="I77" s="10">
        <v>1</v>
      </c>
      <c r="J77" s="10"/>
      <c r="K77" s="10"/>
      <c r="L77" s="10"/>
      <c r="M77" s="10"/>
      <c r="N77" s="10"/>
      <c r="O77" s="10"/>
      <c r="P77" s="10"/>
      <c r="Q77" s="12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x14ac:dyDescent="0.2">
      <c r="A78" t="s">
        <v>237</v>
      </c>
      <c r="B78">
        <v>1028562</v>
      </c>
      <c r="C78" t="s">
        <v>94</v>
      </c>
      <c r="I78" s="10">
        <v>1</v>
      </c>
      <c r="J78" s="10"/>
      <c r="K78" s="10"/>
      <c r="L78" s="10"/>
      <c r="M78" s="10"/>
      <c r="N78" s="10"/>
      <c r="O78" s="10"/>
      <c r="P78" s="10"/>
      <c r="Q78" s="12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">
      <c r="A79" t="s">
        <v>238</v>
      </c>
      <c r="B79">
        <v>1032480</v>
      </c>
      <c r="C79" t="s">
        <v>94</v>
      </c>
      <c r="I79" s="10">
        <v>1</v>
      </c>
      <c r="J79" s="10"/>
      <c r="K79" s="10"/>
      <c r="L79" s="10"/>
      <c r="M79" s="10"/>
      <c r="N79" s="10"/>
      <c r="O79" s="10"/>
      <c r="P79" s="10"/>
      <c r="Q79" s="12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x14ac:dyDescent="0.2">
      <c r="A80" t="s">
        <v>240</v>
      </c>
      <c r="B80">
        <v>1037568</v>
      </c>
      <c r="C80" t="s">
        <v>94</v>
      </c>
      <c r="I80" s="10">
        <v>1</v>
      </c>
      <c r="J80" s="10"/>
      <c r="K80" s="10"/>
      <c r="L80" s="10"/>
      <c r="M80" s="10"/>
      <c r="N80" s="10"/>
      <c r="O80" s="10"/>
      <c r="P80" s="10"/>
      <c r="Q80" s="12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x14ac:dyDescent="0.2">
      <c r="A81" t="s">
        <v>242</v>
      </c>
      <c r="B81">
        <v>1129782</v>
      </c>
      <c r="C81" t="s">
        <v>94</v>
      </c>
      <c r="I81" s="10">
        <v>1</v>
      </c>
      <c r="J81" s="10"/>
      <c r="K81" s="10"/>
      <c r="L81" s="10"/>
      <c r="M81" s="10"/>
      <c r="N81" s="10"/>
      <c r="O81" s="10"/>
      <c r="P81" s="10"/>
      <c r="Q81" s="12"/>
    </row>
    <row r="82" spans="1:37" x14ac:dyDescent="0.2">
      <c r="A82" t="s">
        <v>244</v>
      </c>
      <c r="B82">
        <v>1156963</v>
      </c>
      <c r="C82" t="s">
        <v>94</v>
      </c>
      <c r="I82" s="10">
        <v>1</v>
      </c>
      <c r="J82" s="10"/>
      <c r="K82" s="10"/>
      <c r="L82" s="10"/>
      <c r="M82" s="10"/>
      <c r="N82" s="10"/>
      <c r="O82" s="10"/>
      <c r="P82" s="10"/>
      <c r="Q82" s="12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x14ac:dyDescent="0.2">
      <c r="A83" t="s">
        <v>245</v>
      </c>
      <c r="B83">
        <v>1185261</v>
      </c>
      <c r="C83" t="s">
        <v>94</v>
      </c>
      <c r="I83" s="10">
        <v>1</v>
      </c>
      <c r="J83" s="10"/>
      <c r="K83" s="10"/>
      <c r="L83" s="10"/>
      <c r="M83" s="10"/>
      <c r="N83" s="10"/>
      <c r="O83" s="10"/>
      <c r="P83" s="10"/>
      <c r="Q83" s="12"/>
    </row>
    <row r="84" spans="1:37" x14ac:dyDescent="0.2">
      <c r="A84" t="s">
        <v>0</v>
      </c>
      <c r="B84">
        <v>1245072</v>
      </c>
      <c r="C84" t="s">
        <v>95</v>
      </c>
      <c r="D84" t="s">
        <v>373</v>
      </c>
      <c r="E84" t="s">
        <v>99</v>
      </c>
      <c r="I84" s="10"/>
      <c r="J84" s="10">
        <v>1</v>
      </c>
      <c r="K84" s="10"/>
      <c r="L84" s="10">
        <v>1</v>
      </c>
      <c r="M84" s="10"/>
      <c r="N84" s="10"/>
      <c r="O84" s="10"/>
      <c r="P84" s="10"/>
      <c r="Q84" s="12"/>
      <c r="S84">
        <v>58</v>
      </c>
      <c r="T84">
        <v>1245072</v>
      </c>
      <c r="U84">
        <v>271</v>
      </c>
      <c r="V84">
        <v>279</v>
      </c>
      <c r="W84" t="s">
        <v>400</v>
      </c>
      <c r="X84" t="s">
        <v>397</v>
      </c>
      <c r="Y84">
        <v>2.19776568484015E+37</v>
      </c>
      <c r="Z84" t="s">
        <v>404</v>
      </c>
      <c r="AA84">
        <v>2.19773375589066E+37</v>
      </c>
      <c r="AB84" t="s">
        <v>394</v>
      </c>
      <c r="AF84" t="s">
        <v>408</v>
      </c>
      <c r="AG84">
        <v>11</v>
      </c>
      <c r="AH84" t="s">
        <v>408</v>
      </c>
    </row>
    <row r="85" spans="1:37" x14ac:dyDescent="0.2">
      <c r="A85" t="s">
        <v>247</v>
      </c>
      <c r="B85">
        <v>1250338</v>
      </c>
      <c r="C85" t="s">
        <v>94</v>
      </c>
      <c r="I85" s="10">
        <v>1</v>
      </c>
      <c r="J85" s="10"/>
      <c r="K85" s="10"/>
      <c r="L85" s="10"/>
      <c r="M85" s="10"/>
      <c r="N85" s="10"/>
      <c r="O85" s="10"/>
      <c r="P85" s="10"/>
      <c r="Q85" s="12"/>
    </row>
    <row r="86" spans="1:37" x14ac:dyDescent="0.2">
      <c r="A86" t="s">
        <v>249</v>
      </c>
      <c r="B86">
        <v>1335685</v>
      </c>
      <c r="C86" t="s">
        <v>94</v>
      </c>
      <c r="I86" s="10">
        <v>1</v>
      </c>
      <c r="J86" s="10"/>
      <c r="K86" s="10"/>
      <c r="L86" s="10"/>
      <c r="M86" s="10"/>
      <c r="N86" s="10"/>
      <c r="O86" s="10"/>
      <c r="P86" s="10"/>
      <c r="Q86" s="12"/>
    </row>
    <row r="87" spans="1:37" x14ac:dyDescent="0.2">
      <c r="A87" t="s">
        <v>250</v>
      </c>
      <c r="B87">
        <v>1423205</v>
      </c>
      <c r="C87" t="s">
        <v>94</v>
      </c>
      <c r="I87" s="10">
        <v>1</v>
      </c>
      <c r="J87" s="10"/>
      <c r="K87" s="10"/>
      <c r="L87" s="10"/>
      <c r="M87" s="10"/>
      <c r="N87" s="10"/>
      <c r="O87" s="10"/>
      <c r="P87" s="10"/>
      <c r="Q87" s="12"/>
    </row>
    <row r="88" spans="1:37" x14ac:dyDescent="0.2">
      <c r="A88" t="s">
        <v>254</v>
      </c>
      <c r="B88">
        <v>1474351</v>
      </c>
      <c r="C88" t="s">
        <v>94</v>
      </c>
      <c r="I88" s="10">
        <v>1</v>
      </c>
      <c r="J88" s="10"/>
      <c r="K88" s="10"/>
      <c r="L88" s="10"/>
      <c r="M88" s="10"/>
      <c r="N88" s="10"/>
      <c r="O88" s="10"/>
      <c r="P88" s="10"/>
      <c r="Q88" s="12"/>
    </row>
    <row r="89" spans="1:37" x14ac:dyDescent="0.2">
      <c r="A89" t="s">
        <v>2</v>
      </c>
      <c r="B89">
        <v>1489918</v>
      </c>
      <c r="C89" t="s">
        <v>448</v>
      </c>
      <c r="D89" t="s">
        <v>373</v>
      </c>
      <c r="I89" s="10"/>
      <c r="J89" s="10">
        <v>1</v>
      </c>
      <c r="K89" s="10"/>
      <c r="L89" s="10"/>
      <c r="M89" s="10">
        <v>1</v>
      </c>
      <c r="N89" s="10"/>
      <c r="O89" s="10"/>
      <c r="P89" s="10"/>
      <c r="Q89" s="12"/>
      <c r="S89">
        <v>29</v>
      </c>
      <c r="T89">
        <v>1489918</v>
      </c>
      <c r="U89">
        <v>166</v>
      </c>
      <c r="V89">
        <v>174</v>
      </c>
      <c r="W89" t="s">
        <v>437</v>
      </c>
      <c r="X89" t="s">
        <v>397</v>
      </c>
      <c r="Y89">
        <v>2.1891424916320998E+37</v>
      </c>
      <c r="Z89" t="s">
        <v>404</v>
      </c>
      <c r="AA89">
        <v>2.18911349412462E+37</v>
      </c>
      <c r="AB89" t="s">
        <v>394</v>
      </c>
      <c r="AH89" t="s">
        <v>395</v>
      </c>
    </row>
    <row r="90" spans="1:37" x14ac:dyDescent="0.2">
      <c r="I90" s="10"/>
      <c r="J90" s="10">
        <v>1</v>
      </c>
      <c r="K90" s="10"/>
      <c r="L90" s="10"/>
      <c r="M90" s="10">
        <v>1</v>
      </c>
      <c r="N90" s="10"/>
      <c r="O90" s="10"/>
      <c r="P90" s="10"/>
      <c r="Q90" s="12"/>
      <c r="S90">
        <v>30</v>
      </c>
      <c r="T90">
        <v>1489918</v>
      </c>
      <c r="U90">
        <v>522</v>
      </c>
      <c r="V90">
        <v>530</v>
      </c>
      <c r="W90" t="s">
        <v>437</v>
      </c>
      <c r="X90" t="s">
        <v>397</v>
      </c>
      <c r="Y90">
        <v>2.1891435215982101E+37</v>
      </c>
      <c r="Z90" t="s">
        <v>404</v>
      </c>
      <c r="AA90">
        <v>2.18911349412462E+37</v>
      </c>
      <c r="AB90" t="s">
        <v>394</v>
      </c>
      <c r="AH90" t="s">
        <v>395</v>
      </c>
    </row>
    <row r="91" spans="1:37" x14ac:dyDescent="0.2">
      <c r="I91" s="10"/>
      <c r="J91" s="10">
        <v>1</v>
      </c>
      <c r="K91" s="10"/>
      <c r="L91" s="10"/>
      <c r="M91" s="10">
        <v>1</v>
      </c>
      <c r="N91" s="10"/>
      <c r="O91" s="10"/>
      <c r="P91" s="10"/>
      <c r="Q91" s="12"/>
      <c r="S91">
        <v>31</v>
      </c>
      <c r="T91">
        <v>1489918</v>
      </c>
      <c r="U91">
        <v>589</v>
      </c>
      <c r="V91">
        <v>597</v>
      </c>
      <c r="W91" t="s">
        <v>437</v>
      </c>
      <c r="X91" t="s">
        <v>397</v>
      </c>
      <c r="Y91">
        <v>2.1891441554235102E+37</v>
      </c>
      <c r="Z91" t="s">
        <v>404</v>
      </c>
      <c r="AA91">
        <v>2.18911349412462E+37</v>
      </c>
      <c r="AB91" t="s">
        <v>394</v>
      </c>
      <c r="AH91" t="s">
        <v>395</v>
      </c>
    </row>
    <row r="92" spans="1:37" x14ac:dyDescent="0.2">
      <c r="A92" t="s">
        <v>258</v>
      </c>
      <c r="B92">
        <v>1520872</v>
      </c>
      <c r="C92" t="s">
        <v>94</v>
      </c>
      <c r="I92" s="10">
        <v>1</v>
      </c>
      <c r="J92" s="10"/>
      <c r="K92" s="10"/>
      <c r="L92" s="10"/>
      <c r="M92" s="10"/>
      <c r="N92" s="10"/>
      <c r="O92" s="10"/>
      <c r="P92" s="10"/>
      <c r="Q92" s="12"/>
    </row>
    <row r="93" spans="1:37" x14ac:dyDescent="0.2">
      <c r="A93" t="s">
        <v>3</v>
      </c>
      <c r="B93">
        <v>1557914</v>
      </c>
      <c r="C93" t="s">
        <v>94</v>
      </c>
      <c r="I93" s="10">
        <v>1</v>
      </c>
      <c r="J93" s="10"/>
      <c r="K93" s="10"/>
      <c r="L93" s="10"/>
      <c r="M93" s="10"/>
      <c r="N93" s="10"/>
      <c r="O93" s="10"/>
      <c r="P93" s="10"/>
      <c r="Q93" s="12"/>
    </row>
    <row r="94" spans="1:37" x14ac:dyDescent="0.2">
      <c r="A94" t="s">
        <v>259</v>
      </c>
      <c r="B94">
        <v>1637214</v>
      </c>
      <c r="C94" t="s">
        <v>94</v>
      </c>
      <c r="I94" s="10">
        <v>1</v>
      </c>
      <c r="J94" s="10"/>
      <c r="K94" s="10"/>
      <c r="L94" s="10"/>
      <c r="M94" s="10"/>
      <c r="N94" s="10"/>
      <c r="O94" s="10"/>
      <c r="P94" s="10"/>
      <c r="Q94" s="12"/>
    </row>
    <row r="95" spans="1:37" x14ac:dyDescent="0.2">
      <c r="A95" t="s">
        <v>261</v>
      </c>
      <c r="B95">
        <v>1671892</v>
      </c>
      <c r="C95" t="s">
        <v>94</v>
      </c>
      <c r="I95" s="10">
        <v>1</v>
      </c>
      <c r="J95" s="10"/>
      <c r="K95" s="10"/>
      <c r="L95" s="10"/>
      <c r="M95" s="10"/>
      <c r="N95" s="10"/>
      <c r="O95" s="10"/>
      <c r="P95" s="10"/>
      <c r="Q95" s="12"/>
    </row>
    <row r="96" spans="1:37" x14ac:dyDescent="0.2">
      <c r="A96" t="s">
        <v>262</v>
      </c>
      <c r="B96">
        <v>1702257</v>
      </c>
      <c r="C96" t="s">
        <v>94</v>
      </c>
      <c r="I96" s="10">
        <v>1</v>
      </c>
      <c r="J96" s="10"/>
      <c r="K96" s="10"/>
      <c r="L96" s="10"/>
      <c r="M96" s="10"/>
      <c r="N96" s="10"/>
      <c r="O96" s="10"/>
      <c r="P96" s="10"/>
      <c r="Q96" s="12"/>
    </row>
    <row r="97" spans="1:37" x14ac:dyDescent="0.2">
      <c r="A97" t="s">
        <v>263</v>
      </c>
      <c r="B97">
        <v>1713519</v>
      </c>
      <c r="C97" t="s">
        <v>94</v>
      </c>
      <c r="I97" s="10">
        <v>1</v>
      </c>
      <c r="J97" s="10"/>
      <c r="K97" s="10"/>
      <c r="L97" s="10"/>
      <c r="M97" s="10"/>
      <c r="N97" s="10"/>
      <c r="O97" s="10"/>
      <c r="P97" s="10"/>
      <c r="Q97" s="12"/>
    </row>
    <row r="98" spans="1:37" x14ac:dyDescent="0.2">
      <c r="A98" t="s">
        <v>4</v>
      </c>
      <c r="B98">
        <v>1802534</v>
      </c>
      <c r="C98" t="s">
        <v>102</v>
      </c>
      <c r="D98" t="s">
        <v>373</v>
      </c>
      <c r="I98" s="10"/>
      <c r="J98" s="10">
        <v>1</v>
      </c>
      <c r="K98" s="10"/>
      <c r="L98" s="10"/>
      <c r="M98" s="10">
        <v>1</v>
      </c>
      <c r="N98" s="10"/>
      <c r="O98" s="10"/>
      <c r="P98" s="10"/>
      <c r="Q98" s="12"/>
      <c r="S98">
        <v>11</v>
      </c>
      <c r="T98">
        <v>1802534</v>
      </c>
      <c r="U98">
        <v>66</v>
      </c>
      <c r="V98">
        <v>74</v>
      </c>
      <c r="W98" t="s">
        <v>412</v>
      </c>
      <c r="X98" t="s">
        <v>397</v>
      </c>
      <c r="Y98">
        <v>2.1828219065111998E+37</v>
      </c>
      <c r="Z98" t="s">
        <v>404</v>
      </c>
      <c r="AA98">
        <v>2.1827681898170198E+37</v>
      </c>
      <c r="AB98" t="s">
        <v>394</v>
      </c>
      <c r="AH98" t="s">
        <v>395</v>
      </c>
    </row>
    <row r="99" spans="1:37" x14ac:dyDescent="0.2">
      <c r="A99" t="s">
        <v>265</v>
      </c>
      <c r="B99">
        <v>1818168</v>
      </c>
      <c r="C99" t="s">
        <v>94</v>
      </c>
      <c r="I99" s="10">
        <v>1</v>
      </c>
      <c r="J99" s="10"/>
      <c r="K99" s="10"/>
      <c r="L99" s="10"/>
      <c r="M99" s="10"/>
      <c r="N99" s="10"/>
      <c r="O99" s="10"/>
      <c r="P99" s="10"/>
      <c r="Q99" s="12"/>
    </row>
    <row r="100" spans="1:37" x14ac:dyDescent="0.2">
      <c r="A100" t="s">
        <v>5</v>
      </c>
      <c r="B100">
        <v>1828632</v>
      </c>
      <c r="C100" s="7" t="s">
        <v>105</v>
      </c>
      <c r="D100" t="s">
        <v>373</v>
      </c>
      <c r="E100" s="7"/>
      <c r="F100" s="7"/>
      <c r="G100" s="7" t="s">
        <v>374</v>
      </c>
      <c r="I100" s="10"/>
      <c r="J100" s="10">
        <v>1</v>
      </c>
      <c r="K100" s="10"/>
      <c r="L100" s="10">
        <v>1</v>
      </c>
      <c r="M100" s="10"/>
      <c r="N100" s="10">
        <v>1</v>
      </c>
      <c r="O100" s="10"/>
      <c r="P100" s="10"/>
      <c r="Q100" s="12"/>
      <c r="S100" s="2">
        <v>27</v>
      </c>
      <c r="T100" s="2">
        <v>1828632</v>
      </c>
      <c r="U100" s="2">
        <v>117</v>
      </c>
      <c r="V100" s="2">
        <v>121</v>
      </c>
      <c r="W100" s="2" t="s">
        <v>411</v>
      </c>
      <c r="X100" s="2" t="s">
        <v>411</v>
      </c>
      <c r="Y100" s="2">
        <v>2.1889088477808499E+37</v>
      </c>
      <c r="Z100" s="2" t="s">
        <v>393</v>
      </c>
      <c r="AA100" s="2">
        <v>2.1888324718321801E+37</v>
      </c>
      <c r="AB100" s="2" t="s">
        <v>394</v>
      </c>
      <c r="AC100" s="2" t="s">
        <v>386</v>
      </c>
      <c r="AD100" s="2"/>
      <c r="AE100" s="2"/>
      <c r="AF100" s="2" t="s">
        <v>413</v>
      </c>
      <c r="AG100" s="2">
        <v>21</v>
      </c>
      <c r="AH100" s="2" t="s">
        <v>408</v>
      </c>
      <c r="AI100" s="2"/>
      <c r="AJ100" s="2"/>
      <c r="AK100" s="2" t="s">
        <v>386</v>
      </c>
    </row>
    <row r="101" spans="1:37" x14ac:dyDescent="0.2">
      <c r="C101" s="7"/>
      <c r="E101" s="7"/>
      <c r="F101" s="7"/>
      <c r="G101" s="7"/>
      <c r="I101" s="10"/>
      <c r="J101" s="10">
        <v>1</v>
      </c>
      <c r="K101" s="10"/>
      <c r="L101" s="10"/>
      <c r="M101" s="10">
        <v>1</v>
      </c>
      <c r="N101" s="11">
        <v>-1</v>
      </c>
      <c r="O101" s="10"/>
      <c r="P101" s="10"/>
      <c r="Q101" s="12"/>
      <c r="S101">
        <v>28</v>
      </c>
      <c r="T101">
        <v>1828632</v>
      </c>
      <c r="U101">
        <v>857</v>
      </c>
      <c r="V101">
        <v>865</v>
      </c>
      <c r="W101" t="s">
        <v>400</v>
      </c>
      <c r="X101" t="s">
        <v>397</v>
      </c>
      <c r="Y101">
        <v>2.1888838909096499E+37</v>
      </c>
      <c r="Z101" t="s">
        <v>393</v>
      </c>
      <c r="AA101">
        <v>2.1888376216627501E+37</v>
      </c>
      <c r="AB101" t="s">
        <v>394</v>
      </c>
      <c r="AH101" t="s">
        <v>395</v>
      </c>
    </row>
    <row r="102" spans="1:37" x14ac:dyDescent="0.2">
      <c r="A102" t="s">
        <v>266</v>
      </c>
      <c r="B102">
        <v>1829861</v>
      </c>
      <c r="C102" t="s">
        <v>94</v>
      </c>
      <c r="I102" s="10">
        <v>1</v>
      </c>
      <c r="J102" s="10"/>
      <c r="K102" s="10"/>
      <c r="L102" s="10"/>
      <c r="M102" s="10"/>
      <c r="N102" s="10"/>
      <c r="O102" s="10"/>
      <c r="P102" s="10"/>
      <c r="Q102" s="12"/>
    </row>
    <row r="103" spans="1:37" x14ac:dyDescent="0.2">
      <c r="A103" t="s">
        <v>268</v>
      </c>
      <c r="B103">
        <v>1874098</v>
      </c>
      <c r="C103" t="s">
        <v>94</v>
      </c>
      <c r="I103" s="10">
        <v>1</v>
      </c>
      <c r="J103" s="10"/>
      <c r="K103" s="10"/>
      <c r="L103" s="10"/>
      <c r="M103" s="10"/>
      <c r="N103" s="10"/>
      <c r="O103" s="10"/>
      <c r="P103" s="10"/>
      <c r="Q103" s="12"/>
    </row>
    <row r="104" spans="1:37" x14ac:dyDescent="0.2">
      <c r="A104" t="s">
        <v>270</v>
      </c>
      <c r="B104">
        <v>1946065</v>
      </c>
      <c r="C104" t="s">
        <v>94</v>
      </c>
      <c r="I104" s="10">
        <v>1</v>
      </c>
      <c r="J104" s="10"/>
      <c r="K104" s="10"/>
      <c r="L104" s="10"/>
      <c r="M104" s="10"/>
      <c r="N104" s="10"/>
      <c r="O104" s="10"/>
      <c r="P104" s="10"/>
      <c r="Q104" s="12"/>
    </row>
    <row r="105" spans="1:37" x14ac:dyDescent="0.2">
      <c r="A105" t="s">
        <v>272</v>
      </c>
      <c r="B105">
        <v>2016228</v>
      </c>
      <c r="C105" t="s">
        <v>94</v>
      </c>
      <c r="I105" s="10">
        <v>1</v>
      </c>
      <c r="J105" s="10"/>
      <c r="K105" s="10"/>
      <c r="L105" s="10"/>
      <c r="M105" s="10"/>
      <c r="N105" s="10"/>
      <c r="O105" s="10"/>
      <c r="P105" s="10"/>
      <c r="Q105" s="12"/>
    </row>
    <row r="106" spans="1:37" x14ac:dyDescent="0.2">
      <c r="A106" t="s">
        <v>274</v>
      </c>
      <c r="B106">
        <v>2078319</v>
      </c>
      <c r="C106" t="s">
        <v>94</v>
      </c>
      <c r="I106" s="10">
        <v>1</v>
      </c>
      <c r="J106" s="10"/>
      <c r="K106" s="10"/>
      <c r="L106" s="10"/>
      <c r="M106" s="10"/>
      <c r="N106" s="10"/>
      <c r="O106" s="10"/>
      <c r="P106" s="10"/>
      <c r="Q106" s="12"/>
    </row>
    <row r="107" spans="1:37" x14ac:dyDescent="0.2">
      <c r="I107" s="10">
        <v>1</v>
      </c>
      <c r="J107" s="10"/>
      <c r="K107" s="10"/>
      <c r="L107" s="10"/>
      <c r="M107" s="10"/>
      <c r="N107" s="10"/>
      <c r="O107" s="10"/>
      <c r="P107" s="10"/>
      <c r="Q107" s="12"/>
    </row>
  </sheetData>
  <sortState xmlns:xlrd2="http://schemas.microsoft.com/office/spreadsheetml/2017/richdata2" ref="A2:P134">
    <sortCondition ref="B2:B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Train</vt:lpstr>
      <vt:lpstr>Train Results</vt:lpstr>
      <vt:lpstr>Test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2019-04-20T00:18:21Z</dcterms:created>
  <dcterms:modified xsi:type="dcterms:W3CDTF">2019-05-01T20:45:18Z</dcterms:modified>
</cp:coreProperties>
</file>