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K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DEVITASARI</t>
        </r>
      </text>
    </comment>
    <comment ref="K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ULIN NIKMAH</t>
        </r>
      </text>
    </comment>
    <comment ref="O5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TIARA RAHMADONA</t>
        </r>
      </text>
    </comment>
    <comment ref="O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YULI VIRANDA ELSA</t>
        </r>
      </text>
    </comment>
    <comment ref="S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NAILA DIANA S</t>
        </r>
      </text>
    </comment>
    <comment ref="W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NAILA DIANA S</t>
        </r>
      </text>
    </comment>
    <comment ref="O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NUROTUS SAADAH</t>
        </r>
      </text>
    </comment>
    <comment ref="O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</t>
        </r>
      </text>
    </comment>
    <comment ref="O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HASANAH
ROHAMAL TRI WAHYUNI</t>
        </r>
      </text>
    </comment>
    <comment ref="O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IKA MAYZAHRA</t>
        </r>
      </text>
    </comment>
    <comment ref="K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ZAHROTUL HIDAYAH</t>
        </r>
      </text>
    </comment>
    <comment ref="O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KUSMIYATI</t>
        </r>
      </text>
    </comment>
    <comment ref="K1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FISKA NUR</t>
        </r>
      </text>
    </comment>
    <comment ref="O1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WIDYA RISA N</t>
        </r>
      </text>
    </comment>
    <comment ref="W1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SULIMAH</t>
        </r>
      </text>
    </comment>
    <comment ref="S12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SULIMAH</t>
        </r>
      </text>
    </comment>
    <comment ref="K1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MARFUAH</t>
        </r>
      </text>
    </comment>
    <comment ref="N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FATHUR ROZAK</t>
        </r>
      </text>
    </comment>
    <comment ref="N1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MOH MUHTAROM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LISA PUJI HASTUTI</t>
        </r>
      </text>
    </comment>
    <comment ref="O14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RAHAYU PENI</t>
        </r>
      </text>
    </comment>
    <comment ref="O1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NANIK ASIYATI</t>
        </r>
      </text>
    </comment>
    <comment ref="K14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ZULIA F</t>
        </r>
      </text>
    </comment>
    <comment ref="O1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ANTIKA VALENTINA</t>
        </r>
      </text>
    </comment>
    <comment ref="K16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GAYUH ARIYANI</t>
        </r>
      </text>
    </comment>
    <comment ref="O17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LAILATUL K</t>
        </r>
      </text>
    </comment>
    <comment ref="N1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IRFAN S</t>
        </r>
      </text>
    </comment>
    <comment ref="J20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BUSTOMY</t>
        </r>
      </text>
    </comment>
    <comment ref="O2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NADIA SULISTYOASIH</t>
        </r>
      </text>
    </comment>
    <comment ref="K2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FARIDA ZULIYANA</t>
        </r>
      </text>
    </comment>
    <comment ref="J2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M.REZA ARYA</t>
        </r>
      </text>
    </comment>
    <comment ref="O2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IDA SILFIANA Z</t>
        </r>
      </text>
    </comment>
    <comment ref="O2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IRAWATI SEPTI
PUSPITA DWI Y</t>
        </r>
      </text>
    </comment>
    <comment ref="K2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PURWATI</t>
        </r>
      </text>
    </comment>
    <comment ref="J2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FUAT YAKIYUS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N2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NASTAIN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FINA A
RIDHO N</t>
        </r>
      </text>
    </comment>
    <comment ref="N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DAVID BENHUR MEDAH</t>
        </r>
      </text>
    </comment>
    <comment ref="W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R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S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K2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APRILIA M
NATASYA A</t>
        </r>
      </text>
    </comment>
    <comment ref="V295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W295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O3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KHASANAH</t>
        </r>
      </text>
    </comment>
    <comment ref="O3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USWATUN HASANAH</t>
        </r>
      </text>
    </comment>
    <comment ref="O30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AULIA NURUL 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<sst xmlns="http://schemas.openxmlformats.org/spreadsheetml/2006/main" count="7306" uniqueCount="1744">
  <si>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</si>
  <si>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</si>
  <si>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</si>
  <si>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</si>
  <si>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</si>
  <si>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</si>
  <si>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</si>
  <si>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</si>
  <si>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</si>
  <si>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</si>
  <si>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</si>
  <si>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</si>
  <si>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</si>
  <si>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</si>
  <si>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</si>
  <si>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</si>
  <si>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</si>
  <si>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</si>
  <si>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</si>
  <si>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</si>
  <si>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</si>
  <si>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</si>
  <si>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</si>
  <si>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</si>
  <si>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</si>
  <si>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</si>
  <si>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</si>
  <si>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</si>
  <si>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</si>
  <si>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</si>
  <si>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</si>
  <si>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</si>
  <si>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</si>
  <si>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</si>
  <si>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</si>
  <si>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</si>
  <si>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</si>
  <si>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</si>
  <si>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</si>
  <si>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</si>
  <si>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</si>
  <si>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</si>
  <si>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</si>
  <si>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</si>
  <si>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</si>
  <si>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</si>
  <si>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</si>
  <si>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</si>
  <si>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</si>
  <si>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</si>
  <si>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</si>
  <si>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</si>
  <si>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</si>
  <si>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</si>
  <si>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</si>
  <si>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</si>
  <si>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</si>
  <si>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</si>
  <si>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</si>
  <si>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</si>
  <si>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</si>
  <si>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</si>
  <si>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</si>
  <si>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</si>
  <si>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</si>
  <si>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</si>
  <si>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</si>
  <si>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</si>
  <si>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</si>
  <si>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</si>
  <si>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</si>
  <si>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</si>
  <si>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</si>
  <si>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</si>
  <si>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</si>
  <si>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</si>
  <si>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</si>
  <si>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</si>
  <si>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</si>
  <si>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</si>
  <si>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</si>
  <si>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</si>
  <si>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</si>
  <si>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</si>
  <si>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</si>
  <si>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</si>
  <si>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</si>
  <si>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</si>
  <si>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</si>
  <si>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</si>
  <si>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</si>
  <si>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</si>
  <si>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</si>
  <si>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</si>
  <si>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</si>
  <si>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</si>
  <si>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</si>
  <si>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</si>
  <si>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</si>
  <si>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</si>
  <si>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</si>
  <si>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</si>
  <si>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</si>
  <si>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</si>
  <si>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</si>
  <si>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</si>
  <si>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</si>
  <si>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</si>
  <si>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</si>
  <si>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</si>
  <si>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</si>
  <si>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</si>
  <si>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</si>
  <si>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</si>
  <si>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</si>
  <si>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</si>
  <si>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</si>
  <si>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</si>
  <si>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</si>
  <si>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</si>
  <si>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</si>
  <si>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</si>
  <si>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</si>
  <si>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</si>
  <si>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</si>
  <si>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</si>
  <si>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</si>
  <si>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</si>
  <si>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</si>
  <si>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</si>
  <si>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</si>
  <si>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</si>
  <si>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</si>
  <si>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</si>
  <si>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</si>
  <si>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</si>
  <si>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</si>
  <si>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</si>
  <si>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</si>
  <si>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</si>
  <si>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</si>
  <si>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</si>
  <si>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</si>
  <si>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</si>
  <si>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</si>
  <si>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</si>
  <si>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</si>
  <si>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</si>
  <si>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</si>
  <si>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</si>
  <si>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</si>
  <si>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</si>
  <si>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</si>
  <si>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</si>
  <si>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</si>
  <si>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</si>
  <si>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</si>
  <si>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</si>
  <si>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</si>
  <si>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</si>
  <si>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</si>
  <si>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</si>
  <si>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</si>
  <si>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</si>
  <si>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</si>
  <si>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</si>
  <si>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</si>
  <si>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</si>
  <si>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</si>
  <si>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</si>
  <si>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</si>
  <si>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</si>
  <si>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</si>
  <si>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</si>
  <si>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</si>
  <si>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</si>
  <si>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</si>
  <si>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</si>
  <si>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</si>
  <si>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</si>
  <si>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</si>
  <si>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</si>
  <si>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</si>
  <si>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</si>
  <si>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</si>
  <si>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</si>
  <si>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</si>
  <si>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</si>
  <si>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</si>
  <si>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</si>
  <si>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</si>
  <si>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</si>
  <si>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</si>
  <si>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</si>
  <si>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</si>
  <si>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</si>
  <si>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</si>
  <si>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</si>
  <si>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</si>
  <si>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</si>
  <si>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</si>
  <si>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</si>
  <si>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</si>
  <si>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</si>
  <si>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</si>
  <si>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</si>
  <si>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</si>
  <si>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</si>
  <si>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</si>
  <si>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</si>
  <si>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</si>
  <si>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</si>
  <si>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</si>
  <si>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</si>
  <si>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</si>
  <si>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</si>
  <si>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</si>
  <si>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</si>
  <si>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</si>
  <si>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</si>
  <si>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</si>
  <si>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</si>
  <si>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</si>
  <si>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</si>
  <si>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</si>
  <si>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</si>
  <si>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</si>
  <si>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</si>
  <si>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</si>
  <si>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</si>
  <si>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</si>
  <si>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</si>
  <si>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</si>
  <si>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</si>
  <si>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</si>
  <si>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</si>
  <si>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</si>
  <si>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</si>
  <si>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</si>
  <si>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</si>
  <si>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</si>
  <si>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</si>
  <si>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</si>
  <si>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</si>
  <si>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</si>
  <si>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</si>
  <si>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</si>
  <si>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</si>
  <si>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</si>
  <si>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</si>
  <si>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</si>
  <si>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</si>
  <si>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</si>
  <si>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</si>
  <si>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</si>
  <si>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</si>
  <si>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</si>
  <si>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</si>
  <si>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</si>
  <si>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</si>
  <si>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</si>
  <si>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</si>
  <si>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</si>
  <si>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</si>
  <si>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</si>
  <si>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</si>
  <si>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</si>
  <si>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</si>
  <si>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</si>
  <si>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</si>
  <si>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</si>
  <si>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</si>
  <si>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</si>
  <si>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</si>
  <si>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</si>
  <si>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</si>
  <si>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</si>
  <si>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</si>
  <si>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</si>
  <si>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</si>
  <si>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</si>
  <si>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</si>
  <si>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</si>
  <si>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</si>
  <si>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</si>
  <si>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</si>
  <si>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</si>
  <si>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</si>
  <si>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</si>
  <si>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</si>
  <si>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</si>
  <si>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</si>
  <si>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</si>
  <si>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</si>
  <si>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</si>
  <si>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</si>
  <si>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</si>
  <si>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</si>
  <si>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</si>
  <si>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</si>
  <si>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</si>
  <si>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</si>
  <si>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</si>
  <si>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</si>
  <si>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</si>
  <si>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</si>
  <si>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</si>
  <si>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</si>
  <si>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</si>
  <si>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</si>
  <si>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</si>
  <si>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</si>
  <si>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</si>
  <si>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</si>
  <si>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</si>
  <si>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</si>
  <si>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</si>
  <si>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</si>
  <si>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</si>
  <si>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</si>
  <si>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</si>
  <si>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</si>
  <si>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</si>
  <si>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</si>
  <si>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</si>
  <si>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</si>
  <si>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</si>
  <si>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</si>
  <si>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</si>
  <si>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</si>
  <si>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</si>
  <si>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</si>
  <si>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</si>
  <si>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</si>
  <si>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</si>
  <si>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</si>
  <si>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</si>
  <si>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</si>
  <si>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</si>
  <si>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</si>
  <si>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</si>
  <si>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</si>
  <si>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</si>
  <si>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</si>
  <si>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</si>
  <si>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</si>
  <si>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</si>
  <si>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</si>
  <si>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</si>
  <si>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</si>
  <si>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</si>
  <si>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</si>
  <si>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</si>
  <si>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</si>
  <si>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</si>
  <si>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</si>
  <si>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</si>
  <si>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</si>
  <si>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</si>
  <si>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</si>
  <si>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</si>
  <si>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</si>
  <si>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</si>
  <si>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</si>
  <si>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</si>
  <si>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</si>
  <si>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</si>
  <si>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</si>
  <si>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</si>
  <si>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</si>
  <si>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</si>
  <si>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</si>
  <si>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</si>
  <si>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</si>
  <si>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</si>
  <si>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</si>
  <si>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</si>
  <si>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</si>
  <si>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</si>
  <si>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</si>
  <si>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</si>
  <si>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</si>
  <si>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</si>
  <si>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</si>
  <si>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</si>
  <si>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</si>
  <si>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</si>
  <si>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</si>
  <si>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</si>
  <si>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</si>
  <si>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</si>
  <si>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</si>
  <si>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</si>
  <si>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</si>
  <si>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</si>
  <si>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</si>
  <si>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</si>
  <si>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</si>
  <si>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</si>
  <si>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</si>
  <si>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</si>
  <si>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</si>
  <si>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</si>
  <si>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</si>
  <si>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</si>
  <si>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</si>
  <si>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</si>
  <si>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</si>
  <si>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</si>
  <si>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</si>
  <si>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</si>
  <si>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</si>
  <si>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</si>
  <si>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</si>
  <si>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</si>
  <si>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</si>
  <si>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</si>
  <si>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</si>
  <si>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</si>
  <si>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</si>
  <si>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</si>
  <si>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</si>
  <si>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</si>
  <si>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</si>
  <si>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</si>
  <si>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</si>
  <si>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</si>
  <si>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</si>
  <si>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</si>
  <si>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</si>
  <si>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</si>
  <si>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</si>
  <si>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</si>
  <si>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</si>
  <si>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</si>
  <si>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</si>
  <si>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</si>
  <si>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</si>
  <si>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</si>
  <si>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</si>
  <si>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</si>
  <si>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</si>
  <si>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</si>
  <si>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</si>
  <si>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</si>
  <si>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</si>
  <si>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</si>
  <si>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</si>
  <si>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</si>
  <si>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</si>
  <si>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</si>
  <si>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</si>
  <si>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</si>
  <si>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</si>
  <si>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</si>
  <si>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</si>
  <si>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</si>
  <si>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</si>
  <si>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</si>
  <si>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</si>
  <si>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</si>
  <si>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</si>
  <si>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</si>
  <si>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</si>
  <si>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</si>
  <si>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</si>
  <si>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</si>
  <si>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</si>
  <si>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</si>
  <si>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</si>
  <si>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</si>
  <si>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</si>
  <si>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</si>
  <si>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</si>
  <si>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</si>
  <si>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</si>
  <si>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</si>
  <si>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</si>
  <si>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</si>
  <si>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</si>
  <si>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</si>
  <si>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</si>
  <si>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</si>
  <si>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</si>
  <si>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</si>
  <si>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</si>
  <si>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</si>
  <si>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</si>
  <si>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</si>
  <si>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</si>
  <si>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</si>
  <si>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</si>
  <si>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</si>
  <si>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</si>
  <si>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</si>
  <si>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</si>
  <si>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</si>
  <si>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</si>
  <si>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</si>
  <si>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</si>
  <si>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</si>
  <si>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</si>
  <si>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</si>
  <si>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</si>
  <si>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</si>
  <si>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</si>
  <si>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</si>
  <si>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</si>
  <si>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</si>
  <si>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</si>
  <si>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</si>
  <si>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</si>
  <si>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</si>
  <si>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</si>
  <si>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</si>
  <si>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</si>
  <si>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</si>
  <si>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</si>
  <si>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</si>
  <si>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</si>
  <si>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</si>
  <si>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</si>
  <si>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</si>
  <si>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</si>
  <si>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</si>
  <si>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</si>
  <si>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</si>
  <si>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</si>
  <si>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</si>
  <si>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</si>
  <si>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</si>
  <si>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</si>
  <si>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</si>
  <si>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</si>
  <si>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</si>
  <si>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</si>
  <si>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</si>
  <si>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</si>
  <si>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</si>
  <si>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</si>
  <si>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</si>
  <si>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</si>
  <si>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</si>
  <si>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</si>
  <si>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</si>
  <si>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</si>
  <si>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</si>
  <si>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</si>
  <si>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</si>
  <si>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</si>
  <si>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</si>
  <si>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</si>
  <si>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</si>
  <si>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</si>
  <si>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</si>
  <si>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</si>
  <si>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</si>
  <si>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</si>
  <si>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</si>
  <si>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</si>
  <si>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</si>
  <si>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</si>
  <si>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</si>
  <si>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</si>
  <si>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</si>
  <si>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</si>
  <si>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</si>
  <si>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</si>
  <si>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</si>
  <si>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</si>
  <si>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</si>
  <si>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</si>
  <si>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</si>
  <si>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</si>
  <si>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</si>
  <si>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</si>
  <si>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</si>
  <si>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</si>
  <si>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</si>
  <si>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</si>
  <si>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</si>
  <si>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</si>
  <si>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</si>
  <si>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</si>
  <si>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</si>
  <si>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</si>
  <si>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</si>
  <si>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</si>
  <si>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</si>
  <si>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</si>
  <si>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</si>
  <si>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</si>
  <si>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</si>
  <si>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</si>
  <si>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</si>
  <si>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</si>
  <si>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</si>
  <si>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</si>
  <si>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</si>
  <si>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</si>
  <si>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</si>
  <si>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</si>
  <si>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</si>
  <si>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</si>
  <si>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</si>
  <si>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</si>
  <si>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</si>
  <si>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</si>
  <si>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</si>
  <si>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</si>
  <si>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</si>
  <si>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</si>
  <si>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</si>
  <si>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</si>
  <si>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</si>
  <si>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</si>
  <si>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</si>
  <si>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</si>
  <si>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</si>
  <si>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</si>
  <si>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</si>
  <si>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</si>
  <si>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</si>
  <si>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</si>
  <si>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</si>
  <si>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</si>
  <si>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</si>
  <si>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</si>
  <si>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</si>
  <si>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</si>
  <si>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</si>
  <si>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</si>
  <si>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</si>
  <si>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</si>
  <si>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</si>
  <si>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</si>
  <si>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</si>
  <si>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</si>
  <si>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</si>
  <si>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</si>
  <si>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</si>
  <si>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</si>
  <si>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</si>
  <si>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</si>
  <si>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</si>
  <si>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</si>
  <si>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</si>
  <si>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</si>
  <si>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</si>
  <si>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</si>
  <si>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</si>
  <si>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</si>
  <si>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</si>
  <si>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</si>
  <si>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</si>
  <si>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</si>
  <si>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</si>
  <si>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</si>
  <si>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</si>
  <si>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</si>
  <si>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</si>
  <si>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</si>
  <si>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</si>
  <si>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</si>
  <si>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</si>
  <si>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</si>
  <si>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</si>
  <si>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</si>
  <si>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</si>
  <si>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</si>
  <si>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</si>
  <si>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</si>
  <si>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</si>
  <si>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</si>
  <si>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</si>
  <si>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</si>
  <si>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</si>
  <si>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</si>
  <si>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</si>
  <si>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</si>
  <si>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</si>
  <si>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</si>
  <si>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</si>
  <si>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</si>
  <si>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</si>
  <si>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</si>
  <si>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</si>
  <si>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</si>
  <si>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</si>
  <si>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</si>
  <si>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</si>
  <si>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</si>
  <si>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</si>
  <si>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</si>
  <si>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</si>
  <si>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</si>
  <si>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</si>
  <si>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</si>
  <si>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</si>
  <si>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</si>
  <si>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</si>
  <si>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</si>
  <si>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</si>
  <si>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</si>
  <si>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</si>
  <si>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</si>
  <si>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</si>
  <si>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</si>
  <si>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</si>
  <si>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</si>
  <si>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</si>
  <si>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</si>
  <si>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</si>
  <si>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</si>
  <si>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</si>
  <si>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</si>
  <si>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</si>
  <si>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</si>
  <si>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</si>
  <si>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</si>
  <si>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</si>
  <si>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</si>
  <si>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</si>
  <si>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</si>
  <si>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</si>
  <si>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</si>
  <si>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</si>
  <si>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</si>
  <si>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</si>
  <si>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</si>
  <si>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</si>
  <si>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</si>
  <si>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</si>
  <si>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</si>
  <si>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</si>
  <si>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</si>
  <si>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</si>
  <si>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</si>
  <si>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</si>
  <si>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</si>
  <si>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</si>
  <si>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</si>
  <si>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</si>
  <si>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</si>
  <si>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</si>
  <si>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</si>
  <si>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</si>
  <si>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</si>
  <si>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</si>
  <si>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</si>
  <si>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</si>
  <si>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</si>
  <si>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</si>
  <si>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</si>
  <si>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</si>
  <si>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</si>
  <si>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</si>
  <si>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</si>
  <si>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</si>
  <si>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</si>
  <si>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</si>
  <si>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</si>
  <si>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</si>
  <si>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</si>
  <si>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</si>
  <si>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</si>
  <si>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</si>
  <si>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</si>
  <si>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</si>
  <si>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</si>
  <si>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</si>
  <si>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</si>
  <si>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</si>
  <si>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</si>
  <si>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</si>
  <si>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</si>
  <si>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</si>
  <si>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</si>
  <si>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</si>
  <si>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</si>
  <si>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</si>
  <si>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</si>
  <si>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</si>
  <si>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</si>
  <si>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</si>
  <si>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</si>
  <si>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</si>
  <si>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</si>
  <si>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</si>
  <si>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</si>
  <si>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</si>
  <si>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</si>
  <si>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</si>
  <si>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</si>
  <si>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</si>
  <si>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</si>
  <si>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</si>
  <si>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</si>
  <si>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</si>
  <si>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</si>
  <si>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</si>
  <si>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</si>
  <si>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</si>
  <si>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</si>
  <si>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</si>
  <si>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</si>
  <si>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</si>
  <si>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</si>
  <si>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</si>
  <si>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</si>
  <si>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</si>
  <si>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</si>
  <si>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</si>
  <si>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</si>
  <si>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</si>
  <si>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</si>
  <si>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</si>
  <si>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</si>
  <si>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</si>
  <si>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</si>
  <si>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</si>
  <si>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</si>
  <si>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</si>
  <si>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</si>
  <si>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</si>
  <si>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</si>
  <si>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</si>
  <si>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</si>
  <si>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</si>
  <si>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</si>
  <si>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</si>
  <si>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</si>
  <si>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</si>
  <si>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</si>
  <si>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</si>
  <si>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</si>
  <si>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</si>
  <si>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</si>
  <si>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</si>
  <si>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</si>
  <si>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</si>
  <si>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</si>
  <si>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</si>
  <si>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</si>
  <si>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</si>
  <si>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</si>
  <si>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</si>
  <si>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</si>
  <si>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</si>
  <si>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</si>
  <si>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</si>
  <si>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</si>
  <si>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</si>
  <si>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</si>
  <si>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</si>
  <si>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</si>
  <si>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</si>
  <si>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</si>
  <si>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</si>
  <si>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</si>
  <si>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</si>
  <si>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</si>
  <si>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</si>
  <si>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</si>
  <si>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</si>
  <si>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</si>
  <si>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</si>
  <si>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</si>
  <si>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</si>
  <si>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</si>
  <si>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</si>
  <si>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</si>
  <si>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</si>
  <si>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</si>
  <si>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</si>
  <si>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</si>
  <si>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</si>
  <si>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</si>
  <si>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</si>
  <si>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</si>
  <si>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</si>
  <si>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</si>
  <si>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</si>
  <si>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</si>
  <si>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</si>
  <si>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</si>
  <si>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</si>
  <si>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</si>
  <si>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</si>
  <si>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</si>
  <si>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</si>
  <si>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</si>
  <si>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</si>
  <si>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</si>
  <si>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</si>
  <si>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</si>
  <si>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</si>
  <si>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</si>
  <si>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</si>
  <si>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</si>
  <si>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</si>
  <si>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</si>
  <si>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</si>
  <si>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</si>
  <si>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</si>
  <si>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</si>
  <si>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</si>
  <si>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</si>
  <si>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</si>
  <si>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</si>
  <si>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</si>
  <si>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</si>
  <si>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</si>
  <si>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</si>
  <si>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</si>
  <si>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</si>
  <si>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</si>
  <si>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</si>
  <si>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</si>
  <si>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</si>
  <si>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</si>
  <si>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</si>
  <si>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</si>
  <si>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</si>
  <si>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</si>
  <si>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</si>
  <si>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</si>
  <si>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</si>
  <si>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</si>
  <si>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</si>
  <si>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</si>
  <si>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</si>
  <si>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</si>
  <si>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</si>
  <si>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</si>
  <si>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</si>
  <si>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</si>
  <si>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</si>
  <si>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</si>
  <si>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</si>
  <si>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</si>
  <si>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</si>
  <si>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</si>
  <si>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</si>
  <si>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</si>
  <si>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</si>
  <si>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</si>
  <si>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</si>
  <si>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</si>
  <si>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</si>
  <si>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</si>
  <si>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</si>
  <si>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</si>
  <si>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</si>
  <si>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</si>
  <si>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</si>
  <si>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</si>
  <si>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</si>
  <si>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</si>
  <si>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</si>
  <si>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</si>
  <si>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</si>
  <si>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</si>
  <si>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</si>
  <si>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</si>
  <si>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</si>
  <si>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</si>
  <si>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</si>
  <si>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</si>
  <si>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</si>
  <si>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</si>
  <si>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</si>
  <si>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</si>
  <si>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</si>
  <si>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</si>
  <si>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</si>
  <si>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</si>
  <si>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</si>
  <si>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</si>
  <si>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</si>
  <si>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</si>
  <si>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</si>
  <si>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</si>
  <si>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</si>
  <si>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</si>
  <si>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</si>
  <si>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</si>
  <si>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</si>
  <si>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</si>
  <si>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</si>
  <si>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</si>
  <si>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</si>
  <si>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</si>
  <si>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</si>
  <si>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</si>
  <si>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</si>
  <si>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</si>
  <si>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</si>
  <si>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</si>
  <si>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</si>
  <si>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</si>
  <si>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</si>
  <si>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</si>
  <si>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</si>
  <si>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</si>
  <si>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</si>
  <si>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</si>
  <si>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</si>
  <si>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</si>
  <si>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</si>
  <si>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</si>
  <si>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</si>
  <si>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</si>
  <si>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</si>
  <si>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</si>
  <si>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</si>
  <si>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</si>
  <si>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</si>
  <si>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</si>
  <si>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</si>
  <si>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</si>
  <si>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</si>
  <si>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</si>
  <si>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</si>
  <si>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</si>
  <si>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</si>
  <si>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</si>
  <si>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</si>
  <si>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</si>
  <si>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</si>
  <si>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</si>
  <si>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</si>
  <si>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</si>
  <si>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</si>
  <si>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</si>
  <si>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</si>
  <si>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</si>
  <si>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</si>
  <si>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</si>
  <si>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</si>
  <si>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</si>
  <si>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</si>
  <si>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</si>
  <si>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</si>
  <si>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</si>
  <si>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</si>
  <si>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</si>
  <si>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</si>
  <si>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</si>
  <si>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</si>
  <si>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</si>
  <si>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</si>
  <si>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</si>
  <si>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</si>
  <si>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</si>
  <si>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</si>
  <si>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</si>
  <si>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</si>
  <si>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</si>
  <si>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</si>
  <si>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</si>
  <si>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</si>
  <si>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</si>
  <si>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</si>
  <si>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</si>
  <si>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</si>
  <si>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</si>
  <si>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</si>
  <si>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</si>
  <si>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</si>
  <si>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</si>
  <si>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</si>
  <si>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</si>
  <si>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</si>
  <si>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</si>
  <si>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</si>
  <si>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</si>
  <si>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</si>
  <si>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</si>
  <si>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</si>
  <si>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</si>
  <si>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</si>
  <si>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</si>
  <si>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</si>
  <si>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</si>
  <si>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</si>
  <si>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</si>
  <si>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</si>
  <si>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</si>
  <si>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</si>
  <si>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</si>
  <si>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</si>
  <si>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</si>
  <si>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</si>
  <si>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</si>
  <si>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</si>
  <si>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</si>
  <si>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</si>
  <si>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</si>
  <si>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</si>
  <si>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</si>
  <si>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</si>
  <si>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</si>
  <si>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</si>
  <si>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</si>
  <si>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</si>
  <si>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</si>
  <si>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</si>
  <si>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</si>
  <si>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</si>
  <si>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</si>
  <si>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</si>
  <si>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</si>
  <si>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</si>
  <si>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</si>
  <si>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</si>
  <si>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</si>
  <si>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</si>
  <si>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</si>
  <si>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</si>
  <si>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</si>
  <si>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</si>
  <si>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</si>
  <si>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</si>
  <si>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</si>
  <si>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</si>
  <si>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</si>
  <si>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</si>
  <si>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</si>
  <si>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</si>
  <si>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</si>
  <si>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</si>
  <si>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</si>
  <si>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</si>
  <si>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</si>
  <si>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</si>
  <si>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</si>
  <si>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</si>
  <si>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</si>
  <si>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</si>
  <si>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</si>
  <si>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</si>
  <si>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</si>
  <si>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</si>
  <si>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</si>
  <si>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</si>
  <si>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</si>
  <si>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</si>
  <si>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</si>
  <si>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</si>
  <si>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</si>
  <si>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</si>
  <si>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</si>
  <si>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</si>
  <si>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</si>
  <si>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</si>
  <si>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</si>
  <si>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</si>
  <si>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</si>
  <si>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</si>
  <si>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</si>
  <si>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</si>
  <si>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</si>
  <si>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</si>
  <si>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</si>
  <si>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</si>
  <si>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</si>
  <si>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</si>
  <si>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</si>
  <si>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</si>
  <si>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</si>
  <si>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</si>
  <si>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</si>
  <si>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</si>
  <si>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</si>
  <si>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</si>
  <si>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</si>
  <si>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</si>
  <si>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</si>
  <si>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</si>
  <si>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</si>
  <si>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</si>
  <si>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</si>
  <si>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</si>
  <si>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</si>
  <si>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</si>
  <si>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</si>
  <si>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</si>
  <si>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</si>
  <si>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</si>
  <si>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</si>
  <si>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</si>
  <si>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</si>
  <si>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</si>
  <si>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</si>
  <si>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</si>
  <si>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</si>
  <si>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</si>
  <si>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</si>
  <si>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</si>
  <si>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</si>
  <si>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</si>
  <si>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</si>
  <si>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</si>
  <si>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</si>
  <si>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</si>
  <si>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</si>
  <si>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</si>
  <si>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</si>
  <si>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</si>
  <si>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</si>
  <si>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</si>
  <si>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</si>
  <si>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</si>
  <si>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</si>
  <si>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</si>
  <si>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</si>
  <si>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</si>
  <si>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</si>
  <si>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</si>
  <si>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</si>
  <si>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</si>
  <si>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</si>
  <si>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</si>
  <si>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</si>
  <si>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</si>
  <si>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</si>
  <si>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</si>
  <si>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</si>
  <si>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</si>
  <si>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</si>
  <si>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</si>
  <si>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</si>
  <si>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</si>
  <si>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</si>
  <si>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</si>
  <si>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</si>
  <si>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</si>
  <si>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</si>
  <si>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</si>
  <si>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</si>
  <si>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</si>
  <si>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</si>
  <si>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</si>
  <si>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</si>
  <si>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</si>
  <si>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</si>
  <si>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</si>
  <si>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</si>
  <si>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</si>
  <si>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</si>
  <si>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</si>
  <si>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</si>
  <si>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</si>
  <si>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</si>
  <si>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</si>
  <si>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</si>
  <si>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</si>
  <si>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</si>
  <si>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</si>
  <si>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</si>
  <si>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</si>
  <si>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</si>
  <si>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</si>
  <si>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</si>
  <si>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</si>
  <si>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</si>
  <si>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</si>
  <si>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</si>
  <si>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</si>
  <si>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</si>
  <si>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</si>
  <si>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</si>
  <si>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</si>
  <si>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</si>
  <si>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</si>
  <si>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</si>
  <si>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</si>
  <si>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</si>
  <si>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</si>
  <si>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</si>
  <si>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</si>
  <si>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</si>
  <si>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</si>
  <si>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</si>
  <si>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</si>
  <si>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</si>
  <si>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</si>
  <si>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</si>
  <si>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</si>
  <si>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</si>
  <si>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</si>
  <si>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</si>
  <si>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</si>
  <si>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</si>
  <si>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</si>
  <si>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</si>
  <si>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</si>
  <si>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</si>
  <si>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</si>
  <si>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</si>
  <si>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</si>
  <si>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</si>
  <si>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</si>
  <si>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</si>
  <si>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</si>
  <si>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</si>
  <si>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</si>
  <si>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</si>
  <si>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</si>
  <si>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</si>
  <si>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</si>
  <si>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</si>
  <si>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</si>
  <si>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</si>
  <si>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</si>
  <si>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</si>
  <si>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</si>
  <si>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</si>
  <si>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</si>
  <si>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</si>
  <si>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</si>
  <si>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</si>
  <si>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</si>
  <si>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</si>
  <si>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</si>
  <si>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</si>
  <si>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</si>
  <si>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</si>
  <si>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</si>
  <si>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</si>
  <si>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</si>
  <si>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</si>
  <si>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</si>
  <si>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</si>
  <si>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</si>
  <si>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</si>
  <si>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</si>
  <si>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</si>
  <si>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</si>
  <si>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</si>
  <si>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</si>
  <si>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</si>
  <si>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</si>
  <si>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</si>
  <si>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</si>
  <si>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</si>
  <si>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</si>
  <si>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</si>
  <si>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</si>
  <si>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</si>
  <si>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</si>
  <si>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</si>
  <si>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</si>
  <si>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</si>
  <si>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</si>
  <si>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</si>
  <si>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</si>
  <si>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</si>
  <si>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</si>
  <si>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</si>
  <si>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</si>
  <si>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</si>
  <si>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</si>
  <si>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</si>
  <si>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</si>
  <si>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</si>
  <si>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</si>
  <si>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</si>
  <si>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</si>
  <si>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</si>
  <si>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</si>
  <si>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</si>
  <si>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</si>
  <si>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</si>
  <si>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</si>
  <si>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</si>
  <si>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</si>
  <si>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</si>
  <si>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</si>
  <si>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</si>
  <si>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</si>
  <si>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</si>
  <si>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</si>
  <si>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</si>
  <si>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</si>
  <si>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</si>
  <si>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</si>
  <si>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</si>
  <si>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</si>
  <si>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</si>
  <si>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</si>
  <si>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</si>
  <si>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</si>
  <si>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</si>
  <si>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</si>
  <si>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</si>
  <si>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</si>
  <si>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</si>
  <si>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</si>
  <si>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</si>
  <si>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</si>
  <si>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</si>
  <si>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</si>
  <si>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</si>
  <si>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</si>
  <si>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</si>
  <si>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</si>
  <si>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</si>
  <si>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</si>
  <si>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</si>
  <si>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</si>
  <si>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</si>
  <si>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</si>
  <si>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</si>
  <si>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</si>
  <si>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</si>
  <si>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</si>
  <si>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</si>
  <si>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</si>
  <si>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</si>
  <si>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</si>
  <si>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</si>
  <si>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</si>
  <si>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</si>
  <si>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</si>
  <si>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</si>
  <si>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</si>
  <si>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</si>
  <si>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</si>
  <si>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</si>
  <si>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</si>
  <si>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</si>
  <si>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</si>
  <si>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</si>
  <si>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</si>
  <si>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</si>
  <si>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</si>
  <si>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</si>
  <si>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</si>
  <si>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</si>
  <si>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</si>
  <si>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</si>
  <si>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</si>
  <si>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</si>
  <si>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</si>
  <si>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</si>
  <si>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</si>
  <si>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</si>
  <si>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</si>
  <si>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</si>
  <si>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</si>
  <si>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</si>
  <si>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</si>
  <si>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</si>
  <si>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</si>
  <si>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</si>
  <si>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</si>
  <si>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</si>
  <si>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</si>
  <si>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</si>
  <si>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</si>
  <si>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</si>
  <si>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</si>
  <si>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</si>
  <si>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</si>
  <si>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</si>
  <si>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</si>
  <si>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</si>
  <si>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</si>
  <si>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</si>
  <si>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</si>
  <si>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</si>
  <si>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</si>
  <si>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</si>
  <si>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</si>
  <si>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</si>
  <si>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</si>
  <si>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</si>
  <si>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</si>
  <si>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</si>
  <si>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</si>
  <si>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</si>
  <si>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</si>
  <si>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</si>
  <si>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</si>
  <si>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</si>
  <si>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</si>
  <si>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</si>
  <si>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</si>
  <si>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</si>
  <si>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</si>
  <si>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</si>
  <si>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</si>
  <si>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</si>
  <si>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</si>
  <si>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</si>
  <si>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</si>
  <si>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</si>
  <si>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</si>
  <si>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</si>
  <si>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</si>
  <si>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</si>
  <si>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</si>
  <si>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</si>
  <si>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</si>
  <si>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</si>
  <si>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</si>
  <si>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</si>
  <si>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</si>
  <si>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</si>
  <si>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</si>
  <si>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</si>
  <si>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</si>
  <si>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</si>
  <si>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</si>
  <si>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</si>
  <si>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</si>
  <si>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</si>
  <si>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</si>
  <si>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</si>
  <si>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</si>
  <si>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</si>
  <si>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</si>
  <si>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</si>
  <si>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</si>
  <si>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</si>
  <si>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</si>
  <si>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</si>
  <si>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</si>
  <si>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</si>
  <si>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</si>
  <si>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</si>
  <si>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</si>
  <si>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</si>
  <si>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</si>
  <si>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</si>
  <si>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</si>
  <si>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</si>
  <si>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</si>
  <si>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</si>
  <si>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</si>
  <si>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</si>
  <si>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</si>
  <si>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</si>
  <si>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</si>
  <si>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</si>
  <si>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</si>
  <si>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</si>
  <si>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</si>
  <si>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</si>
  <si>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</si>
  <si>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</si>
  <si>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</si>
  <si>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</si>
  <si>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</si>
  <si>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</si>
  <si>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</si>
  <si>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</si>
  <si>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</si>
  <si>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</si>
  <si>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</si>
  <si>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</si>
  <si>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</si>
  <si>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</si>
  <si>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</si>
  <si>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</si>
  <si>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</si>
  <si>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</si>
  <si>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</si>
  <si>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</si>
  <si>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</si>
  <si>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</si>
  <si>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</si>
  <si>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</si>
  <si>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</si>
  <si>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</si>
  <si>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</si>
  <si>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</si>
  <si>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</si>
  <si>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</si>
  <si>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</si>
  <si>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</si>
  <si>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</si>
  <si>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</si>
  <si>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</si>
  <si>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</si>
  <si>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</si>
  <si>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</si>
  <si>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</si>
  <si>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</si>
  <si>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</si>
  <si>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</si>
  <si>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</si>
  <si>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</si>
  <si>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</si>
  <si>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</si>
  <si>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</si>
  <si>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</si>
  <si>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</si>
  <si>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</si>
  <si>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</si>
  <si>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</si>
  <si>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</si>
  <si>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</si>
  <si>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</si>
  <si>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</si>
  <si>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</si>
  <si>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</si>
  <si>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</si>
  <si>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</si>
  <si>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</si>
  <si>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</si>
  <si>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</si>
  <si>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</si>
  <si>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</si>
  <si>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</si>
  <si>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</si>
  <si>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</si>
  <si>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</si>
  <si>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</si>
  <si>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</si>
  <si>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</si>
  <si>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</si>
  <si>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</si>
  <si>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</si>
  <si>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</si>
  <si>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</si>
  <si>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 xml:space="preserve"> SRI HANDAYANI. IKA SAFITRI  (CM), </t>
  </si>
  <si>
    <t>SITI DAMILIA (CM)</t>
  </si>
  <si>
    <t>NUR CHASANAH (CM),</t>
  </si>
  <si>
    <t>NUR (WN)</t>
  </si>
  <si>
    <t xml:space="preserve">NADA SILVIA (CM), </t>
  </si>
  <si>
    <t xml:space="preserve">SITI ROIFAH (CM), </t>
  </si>
  <si>
    <t>DINA PUJI LESTARI(CM),</t>
  </si>
  <si>
    <t>MARYANI DWI UTAMI (CM)</t>
  </si>
  <si>
    <t>SITI AMINAH (CM)</t>
  </si>
  <si>
    <t>ANIS CHOLIFAH, SRI WAHYUNI (CM),</t>
  </si>
  <si>
    <t xml:space="preserve">KHOIRUN NISA'(CM), </t>
  </si>
  <si>
    <t>LULUK CHOIRIYAH  (CM),</t>
  </si>
  <si>
    <t>PUJI ASTUTI (CM),</t>
  </si>
  <si>
    <t>RIBUT WINARTI (CM)</t>
  </si>
  <si>
    <t>SRI EKO SUSILOWATI (CM)</t>
  </si>
  <si>
    <t>MUAKHIROH (CM),</t>
  </si>
  <si>
    <t xml:space="preserve">SITI MAROH (CM), </t>
  </si>
  <si>
    <t>TRI HARJANTI (CM)</t>
  </si>
  <si>
    <t xml:space="preserve">ANJAR FITRIANA (CM), </t>
  </si>
  <si>
    <t xml:space="preserve">SEPTI MALA AMELIA (CM), </t>
  </si>
  <si>
    <t>YATUL M (CM),</t>
  </si>
  <si>
    <t>PURWATI (CM).</t>
  </si>
  <si>
    <t>VINNA YUNITA (CM),</t>
  </si>
  <si>
    <t>RISA (WN)</t>
  </si>
  <si>
    <t>Total Permanent Employee =17.4%</t>
  </si>
  <si>
    <t>Total Contract Employee=82.6%</t>
  </si>
  <si>
    <t>Total Absence = 3 Persons</t>
  </si>
  <si>
    <t>NURUL, SITI, TRISYANI(WN)</t>
  </si>
  <si>
    <t>SITI (WN)</t>
  </si>
  <si>
    <t>FAISAL (WN)</t>
  </si>
  <si>
    <t>ADI (WN)</t>
  </si>
  <si>
    <t>DWI (S)</t>
  </si>
  <si>
    <t>INDARWATI (WN)</t>
  </si>
  <si>
    <t>SITI (S)</t>
  </si>
  <si>
    <t>RADIKA (P)</t>
  </si>
  <si>
    <t>LEILA WAHYU TRIYANTI , SAPUTRI HANDAYANI  (CM)</t>
  </si>
  <si>
    <t>DATE : September  18, 2026</t>
  </si>
  <si>
    <t>MAKIRAH (S), FAUZI (Wn)</t>
  </si>
  <si>
    <t>RINI OKTAFIYAH (CM), ISTIKHOMAH, ISTICHOMAH (WN)</t>
  </si>
  <si>
    <t>ANDIKA (OL)</t>
  </si>
  <si>
    <t>HARTADI  (OL), ABDUL, ANDHINA (WN)</t>
  </si>
  <si>
    <t>ANIK (CN)</t>
  </si>
  <si>
    <t>IIS (OL), NAZILUL, TRI (Wn)</t>
  </si>
  <si>
    <t>YUSWOKO (WN)</t>
  </si>
  <si>
    <t>JUMIATUN (S), ERNANA (OL)</t>
  </si>
  <si>
    <t>MAHMUDAH (WN)</t>
  </si>
  <si>
    <t>KENIA, JAFAR, RIZKA (WN)</t>
  </si>
  <si>
    <t>RAFI (WN)</t>
  </si>
  <si>
    <t>LESTARI(CN)</t>
  </si>
  <si>
    <t>NURUL, TUTIK (WN), WAHYU (OL)</t>
  </si>
  <si>
    <t>NANANG (WN), SADM (OL)</t>
  </si>
  <si>
    <t>EKO, ENIZ (WN)</t>
  </si>
  <si>
    <t>ULUM, NAILI, NOR, NOVIANI (WN)</t>
  </si>
  <si>
    <t>UMAR (WN), DWI, LILIS (OL)</t>
  </si>
  <si>
    <t>RETNOWATI (WN)</t>
  </si>
  <si>
    <t>BUDI, (WN), MURIDAH (OL)</t>
  </si>
  <si>
    <t>MURIDAH (OL)</t>
  </si>
  <si>
    <t>IYATUL (WN)</t>
  </si>
  <si>
    <t>HANIK (OL), TEMU (WN)</t>
  </si>
  <si>
    <t>FATHIR (WN)</t>
  </si>
  <si>
    <t>DEWI, MUSTAKIM (WN)</t>
  </si>
  <si>
    <t>LATIFAH, LISA (WN)</t>
  </si>
  <si>
    <t>SITI, (WN)</t>
  </si>
  <si>
    <t>AHMAD, MUHAJIR (WN)</t>
  </si>
  <si>
    <t>NISWATUN (WN)</t>
  </si>
  <si>
    <t>AINUL, PUTRI, RIZKA, SEKTI (WN)</t>
  </si>
  <si>
    <t>SITI, WAHYU (WN)</t>
  </si>
  <si>
    <t>WIJI, ULIL (WN)</t>
  </si>
  <si>
    <t>IBAD, SURYA (WN)</t>
  </si>
  <si>
    <t>SURYA (WN)</t>
  </si>
  <si>
    <t>FUADATUL, LELA, NOVA (WN)</t>
  </si>
  <si>
    <t>NURUL, MOH (WN)</t>
  </si>
  <si>
    <t>JUMIATUN (WN)</t>
  </si>
  <si>
    <t>DWI, MASRUFAH (Wn)</t>
  </si>
  <si>
    <t>DESY (Wn), ISTIKOMAH, MAEFA (S)</t>
  </si>
  <si>
    <t>SUGIYARTI (WN)</t>
  </si>
  <si>
    <t>MUNA (Wn)</t>
  </si>
  <si>
    <t>HERLIN (WN)</t>
  </si>
  <si>
    <t>SITI(OL)</t>
  </si>
  <si>
    <t>TAUFIQUL (Wn)</t>
  </si>
  <si>
    <t>VIDIYA (WN)</t>
  </si>
  <si>
    <t>EKA (WN)</t>
  </si>
  <si>
    <t>MARYATI (P)</t>
  </si>
  <si>
    <t>SITI, KALIMAH (WN)</t>
  </si>
  <si>
    <t>RINJANI OKTAFIA H (CM), CHOLISATUL (WN)</t>
  </si>
  <si>
    <t>MALIKAH (Wn)</t>
  </si>
  <si>
    <t>AGUSTINA DEWI (CM), MASMUAH (OL)</t>
  </si>
  <si>
    <t>NOVI ISMA, ZULFA HIMMATUL (CM), ZAIROTUL (S)</t>
  </si>
  <si>
    <t>NURUL (WN)</t>
  </si>
  <si>
    <t>WAHYU INDRI HAPSARI (CM),</t>
  </si>
  <si>
    <t>MARDHIYAH (CM), NURUL (WN)</t>
  </si>
  <si>
    <t xml:space="preserve"> NUR EVIYANA  (CM),  </t>
  </si>
  <si>
    <t>KHUMAEROH (CM),, MUCHSIN (WN)</t>
  </si>
  <si>
    <t>NUR (OL), PATONAH (P)</t>
  </si>
  <si>
    <t xml:space="preserve">KHOTIMATUS SA'DIYAH , SITI MARYAM (CM), </t>
  </si>
  <si>
    <t>ANGGRENI SUSILOWATI, SITI MAGHFIROH (CM), JATMIKO (Wn)</t>
  </si>
  <si>
    <t>FAJAR ANDRI (CM), FITRIANI, PURWANTI (WN)</t>
  </si>
  <si>
    <t>NGASRIAH (P), LEGIMAH, MUNAFIAH (WN)</t>
  </si>
  <si>
    <t xml:space="preserve"> ANNA (WN)</t>
  </si>
  <si>
    <t>TRI (WN)</t>
  </si>
  <si>
    <t>FENTI, SUNDARI (WN), ANIK, ASROFAH, INAROTUL (Ol)</t>
  </si>
  <si>
    <t>LAILA, SUWARNI, ZULIANAH (WN)</t>
  </si>
  <si>
    <t>ALFI, SITI, UMAEROH (WN)</t>
  </si>
  <si>
    <t>CHOIRO (OL), SRI (S)</t>
  </si>
  <si>
    <t>SITI NURUL ULYA (CM), SETYA (WN)</t>
  </si>
  <si>
    <t>DWI, RORO (Wn)</t>
  </si>
  <si>
    <t>CIKITA MEISA. UMI KULSU, NUR AULIA   (CM)</t>
  </si>
  <si>
    <t>AGENG (WN)</t>
  </si>
  <si>
    <t>Total Out = 26 Persons</t>
  </si>
  <si>
    <t>Total In =  16 Persons</t>
  </si>
  <si>
    <r>
      <t xml:space="preserve">2026/09/18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</si>
  <si>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217 Persons</t>
  </si>
  <si>
    <t>Total Absence = 59 Persons</t>
  </si>
  <si>
    <t>Total Persen Absence = 3.3 %</t>
  </si>
  <si>
    <t>Total Absence = 279 Persons</t>
  </si>
  <si>
    <t>Total Persen Hadir = 96.7 %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</si>
</sst>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1459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1460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1473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1466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1568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1474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1472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1475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1482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1483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1476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1495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1496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1513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1518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1524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1562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1514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1516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1517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1540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1546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1550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1541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1542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1551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1545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1544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1548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1543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1547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1552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1563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1564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1565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1574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1575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1576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1596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1589</v>
      </c>
      <c r="T315" s="645" t="s">
        <v>755</v>
      </c>
      <c r="U315" s="645" t="s">
        <v>572</v>
      </c>
      <c r="X315" s="241"/>
    </row>
    <row r="316" spans="19:27" hidden="1">
      <c r="S316" s="647" t="s">
        <v>1590</v>
      </c>
      <c r="T316" s="645" t="s">
        <v>755</v>
      </c>
      <c r="U316" s="645" t="s">
        <v>572</v>
      </c>
      <c r="X316" s="241"/>
    </row>
    <row r="317" spans="19:27" hidden="1">
      <c r="S317" s="651" t="s">
        <v>1594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1591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1592</v>
      </c>
      <c r="T334" s="645" t="s">
        <v>755</v>
      </c>
      <c r="U334" s="645" t="s">
        <v>572</v>
      </c>
      <c r="X334" s="241"/>
    </row>
    <row r="335" spans="19:24" hidden="1">
      <c r="S335" s="651" t="s">
        <v>1597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1469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1519</v>
      </c>
      <c r="T411" s="645" t="s">
        <v>800</v>
      </c>
      <c r="U411" s="645" t="s">
        <v>294</v>
      </c>
      <c r="X411" s="241"/>
    </row>
    <row r="412" spans="19:24" hidden="1">
      <c r="S412" s="651" t="s">
        <v>1521</v>
      </c>
      <c r="T412" s="645" t="s">
        <v>800</v>
      </c>
      <c r="U412" s="645" t="s">
        <v>936</v>
      </c>
      <c r="X412" s="241"/>
    </row>
    <row r="413" spans="19:24" hidden="1">
      <c r="S413" s="645" t="s">
        <v>1522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1525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1611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1484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1527</v>
      </c>
      <c r="T445" s="645" t="s">
        <v>800</v>
      </c>
      <c r="U445" s="645" t="s">
        <v>936</v>
      </c>
      <c r="X445" s="241"/>
    </row>
    <row r="446" spans="19:24" hidden="1">
      <c r="S446" s="645" t="s">
        <v>1528</v>
      </c>
      <c r="T446" s="645" t="s">
        <v>800</v>
      </c>
      <c r="U446" s="645" t="s">
        <v>936</v>
      </c>
      <c r="X446" s="241"/>
    </row>
    <row r="447" spans="19:24" hidden="1">
      <c r="S447" s="645" t="s">
        <v>1608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1582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1486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1581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1604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1487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1498</v>
      </c>
      <c r="T495" s="645" t="s">
        <v>755</v>
      </c>
      <c r="U495" s="645" t="s">
        <v>737</v>
      </c>
    </row>
    <row r="496" spans="19:24" hidden="1">
      <c r="S496" s="645" t="s">
        <v>1501</v>
      </c>
      <c r="T496" s="645" t="s">
        <v>755</v>
      </c>
      <c r="U496" s="645" t="s">
        <v>737</v>
      </c>
    </row>
    <row r="497" spans="19:22" hidden="1">
      <c r="S497" s="645" t="s">
        <v>1499</v>
      </c>
      <c r="T497" s="645" t="s">
        <v>755</v>
      </c>
      <c r="U497" s="645" t="s">
        <v>737</v>
      </c>
    </row>
    <row r="498" spans="19:22" hidden="1">
      <c r="S498" s="645" t="s">
        <v>1502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1515</v>
      </c>
      <c r="T500" s="645" t="s">
        <v>755</v>
      </c>
      <c r="U500" s="645" t="s">
        <v>793</v>
      </c>
    </row>
    <row r="501" spans="19:22" hidden="1">
      <c r="S501" s="645" t="s">
        <v>1520</v>
      </c>
      <c r="T501" s="645" t="s">
        <v>755</v>
      </c>
      <c r="U501" s="645" t="s">
        <v>793</v>
      </c>
    </row>
    <row r="502" spans="19:22" hidden="1">
      <c r="S502" s="654" t="s">
        <v>1526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1497</v>
      </c>
      <c r="T504" s="645" t="s">
        <v>755</v>
      </c>
      <c r="U504" s="645" t="s">
        <v>737</v>
      </c>
    </row>
    <row r="505" spans="19:22" hidden="1">
      <c r="S505" s="645" t="s">
        <v>1500</v>
      </c>
      <c r="T505" s="645" t="s">
        <v>755</v>
      </c>
      <c r="U505" s="645" t="s">
        <v>737</v>
      </c>
    </row>
    <row r="506" spans="19:22" hidden="1">
      <c r="S506" s="645" t="s">
        <v>1503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1609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1504</v>
      </c>
      <c r="T513" s="645" t="s">
        <v>755</v>
      </c>
      <c r="U513" s="645" t="s">
        <v>737</v>
      </c>
    </row>
    <row r="514" spans="19:22" hidden="1">
      <c r="S514" s="645" t="s">
        <v>1505</v>
      </c>
      <c r="T514" s="645" t="s">
        <v>755</v>
      </c>
      <c r="U514" s="645" t="s">
        <v>737</v>
      </c>
    </row>
    <row r="515" spans="19:22" hidden="1">
      <c r="S515" s="645" t="s">
        <v>1530</v>
      </c>
      <c r="T515" s="645" t="s">
        <v>800</v>
      </c>
      <c r="U515" s="645" t="s">
        <v>294</v>
      </c>
    </row>
    <row r="516" spans="19:22" hidden="1">
      <c r="S516" s="645" t="s">
        <v>1556</v>
      </c>
      <c r="T516" s="645" t="s">
        <v>755</v>
      </c>
      <c r="U516" s="645" t="s">
        <v>855</v>
      </c>
    </row>
    <row r="517" spans="19:22" hidden="1">
      <c r="S517" s="645" t="s">
        <v>1557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1580</v>
      </c>
      <c r="T521" s="645" t="s">
        <v>755</v>
      </c>
      <c r="U521" s="645" t="s">
        <v>742</v>
      </c>
    </row>
    <row r="522" spans="19:22" hidden="1">
      <c r="S522" s="645" t="s">
        <v>1584</v>
      </c>
      <c r="T522" s="645" t="s">
        <v>755</v>
      </c>
      <c r="U522" s="645" t="s">
        <v>742</v>
      </c>
    </row>
    <row r="523" spans="19:22" hidden="1">
      <c r="S523" s="645" t="s">
        <v>1533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1485</v>
      </c>
      <c r="T525" s="645" t="s">
        <v>806</v>
      </c>
      <c r="U525" s="645" t="s">
        <v>807</v>
      </c>
    </row>
    <row r="526" spans="19:22" hidden="1">
      <c r="S526" s="645" t="s">
        <v>1488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1566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1555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1490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1615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1529</v>
      </c>
      <c r="T553" s="645" t="s">
        <v>755</v>
      </c>
      <c r="U553" s="653" t="s">
        <v>797</v>
      </c>
    </row>
    <row r="554" spans="19:22" hidden="1">
      <c r="S554" s="645" t="s">
        <v>1585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1506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1553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1583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1617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1549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1601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1532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1531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1538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1508</v>
      </c>
      <c r="T874" s="675" t="s">
        <v>755</v>
      </c>
      <c r="U874" s="645" t="s">
        <v>1307</v>
      </c>
    </row>
    <row r="875" spans="19:22" hidden="1">
      <c r="S875" s="645" t="s">
        <v>1507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1623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1535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1491</v>
      </c>
      <c r="T894" s="645" t="s">
        <v>800</v>
      </c>
      <c r="U894" s="645" t="s">
        <v>1192</v>
      </c>
    </row>
    <row r="895" spans="19:22" hidden="1">
      <c r="S895" s="677" t="s">
        <v>1509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1537</v>
      </c>
      <c r="T900" s="675" t="s">
        <v>755</v>
      </c>
      <c r="U900" s="645" t="s">
        <v>797</v>
      </c>
      <c r="V900" s="684"/>
    </row>
    <row r="901" spans="19:22" hidden="1">
      <c r="S901" s="676" t="s">
        <v>1567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1560</v>
      </c>
      <c r="T906" s="675" t="s">
        <v>755</v>
      </c>
      <c r="U906" s="645" t="s">
        <v>855</v>
      </c>
      <c r="V906" s="660"/>
    </row>
    <row r="907" spans="19:22" hidden="1">
      <c r="S907" s="679" t="s">
        <v>1586</v>
      </c>
      <c r="T907" s="675" t="s">
        <v>755</v>
      </c>
      <c r="U907" s="645" t="s">
        <v>742</v>
      </c>
      <c r="V907" s="660"/>
    </row>
    <row r="908" spans="19:22" hidden="1">
      <c r="S908" s="679" t="s">
        <v>1588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1492</v>
      </c>
      <c r="T912" s="645" t="s">
        <v>755</v>
      </c>
      <c r="U912" s="645" t="s">
        <v>1317</v>
      </c>
    </row>
    <row r="913" spans="19:22" hidden="1">
      <c r="S913" s="686" t="s">
        <v>1536</v>
      </c>
      <c r="T913" s="645" t="s">
        <v>800</v>
      </c>
      <c r="U913" s="645" t="s">
        <v>936</v>
      </c>
    </row>
    <row r="914" spans="19:22" hidden="1">
      <c r="S914" s="679" t="s">
        <v>1561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1558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1621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1534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1587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1479</v>
      </c>
      <c r="T971" s="645" t="s">
        <v>800</v>
      </c>
      <c r="U971" s="645" t="s">
        <v>72</v>
      </c>
      <c r="V971" s="654"/>
    </row>
    <row r="972" spans="19:23" hidden="1">
      <c r="S972" s="654" t="s">
        <v>1480</v>
      </c>
      <c r="T972" s="645" t="s">
        <v>806</v>
      </c>
      <c r="U972" s="645" t="s">
        <v>736</v>
      </c>
      <c r="V972" s="654"/>
    </row>
    <row r="973" spans="19:23" hidden="1">
      <c r="S973" s="654" t="s">
        <v>1554</v>
      </c>
      <c r="T973" s="654" t="s">
        <v>806</v>
      </c>
      <c r="U973" s="654" t="s">
        <v>855</v>
      </c>
    </row>
    <row r="974" spans="19:23" hidden="1">
      <c r="S974" s="669" t="s">
        <v>1477</v>
      </c>
      <c r="T974" s="669" t="s">
        <v>800</v>
      </c>
      <c r="U974" s="669" t="s">
        <v>72</v>
      </c>
    </row>
    <row r="975" spans="19:23" hidden="1">
      <c r="S975" s="669" t="s">
        <v>1478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1598</v>
      </c>
      <c r="T977" s="650" t="s">
        <v>755</v>
      </c>
      <c r="U977" s="650" t="s">
        <v>572</v>
      </c>
    </row>
    <row r="978" spans="19:22" hidden="1">
      <c r="S978" s="650" t="s">
        <v>1599</v>
      </c>
      <c r="T978" s="650" t="s">
        <v>755</v>
      </c>
      <c r="U978" s="650" t="s">
        <v>572</v>
      </c>
    </row>
    <row r="979" spans="19:22" hidden="1">
      <c r="S979" s="650" t="s">
        <v>1600</v>
      </c>
      <c r="T979" s="650" t="s">
        <v>755</v>
      </c>
      <c r="U979" s="650" t="s">
        <v>572</v>
      </c>
    </row>
    <row r="980" spans="19:22" hidden="1">
      <c r="S980" s="650" t="s">
        <v>1605</v>
      </c>
      <c r="T980" s="650" t="s">
        <v>755</v>
      </c>
      <c r="U980" s="650" t="s">
        <v>572</v>
      </c>
    </row>
    <row r="981" spans="19:22" hidden="1">
      <c r="S981" s="650" t="s">
        <v>1606</v>
      </c>
      <c r="T981" s="650" t="s">
        <v>755</v>
      </c>
      <c r="U981" s="650" t="s">
        <v>572</v>
      </c>
    </row>
    <row r="982" spans="19:22" hidden="1">
      <c r="S982" s="650" t="s">
        <v>1607</v>
      </c>
      <c r="T982" s="650" t="s">
        <v>755</v>
      </c>
      <c r="U982" s="650" t="s">
        <v>572</v>
      </c>
    </row>
    <row r="983" spans="19:22" hidden="1">
      <c r="S983" s="650" t="s">
        <v>1612</v>
      </c>
      <c r="T983" s="650" t="s">
        <v>755</v>
      </c>
      <c r="U983" s="650" t="s">
        <v>572</v>
      </c>
    </row>
    <row r="984" spans="19:22" hidden="1">
      <c r="S984" s="650" t="s">
        <v>1613</v>
      </c>
      <c r="T984" s="650" t="s">
        <v>755</v>
      </c>
      <c r="U984" s="650" t="s">
        <v>572</v>
      </c>
    </row>
    <row r="985" spans="19:22" hidden="1">
      <c r="S985" s="650" t="s">
        <v>1614</v>
      </c>
      <c r="T985" s="650" t="s">
        <v>755</v>
      </c>
      <c r="U985" s="650" t="s">
        <v>572</v>
      </c>
    </row>
    <row r="986" spans="19:22" hidden="1">
      <c r="S986" s="650" t="s">
        <v>1618</v>
      </c>
      <c r="T986" s="650" t="s">
        <v>755</v>
      </c>
      <c r="U986" s="650" t="s">
        <v>572</v>
      </c>
    </row>
    <row r="987" spans="19:22" hidden="1">
      <c r="S987" s="650" t="s">
        <v>1619</v>
      </c>
      <c r="T987" s="650" t="s">
        <v>755</v>
      </c>
      <c r="U987" s="650" t="s">
        <v>572</v>
      </c>
    </row>
    <row r="988" spans="19:22" hidden="1">
      <c r="S988" s="650" t="s">
        <v>1620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1578</v>
      </c>
      <c r="T990" s="654" t="s">
        <v>755</v>
      </c>
      <c r="U990" s="654" t="s">
        <v>742</v>
      </c>
    </row>
    <row r="991" spans="19:22" hidden="1">
      <c r="S991" s="689" t="s">
        <v>1579</v>
      </c>
      <c r="T991" s="689" t="s">
        <v>755</v>
      </c>
      <c r="U991" s="689" t="s">
        <v>742</v>
      </c>
    </row>
    <row r="992" spans="19:22" hidden="1">
      <c r="S992" s="662" t="s">
        <v>1571</v>
      </c>
      <c r="T992" s="654" t="s">
        <v>755</v>
      </c>
      <c r="U992" s="654" t="s">
        <v>756</v>
      </c>
    </row>
    <row r="993" spans="19:23" hidden="1">
      <c r="S993" s="654" t="s">
        <v>1572</v>
      </c>
      <c r="T993" s="654" t="s">
        <v>755</v>
      </c>
      <c r="U993" s="654" t="s">
        <v>756</v>
      </c>
    </row>
    <row r="994" spans="19:23" hidden="1">
      <c r="S994" s="654" t="s">
        <v>1569</v>
      </c>
      <c r="T994" s="654" t="s">
        <v>755</v>
      </c>
      <c r="U994" s="654" t="s">
        <v>756</v>
      </c>
    </row>
    <row r="995" spans="19:23" hidden="1">
      <c r="S995" s="654" t="s">
        <v>1573</v>
      </c>
      <c r="T995" s="654" t="s">
        <v>755</v>
      </c>
      <c r="U995" s="654" t="s">
        <v>756</v>
      </c>
    </row>
    <row r="996" spans="19:23" hidden="1">
      <c r="S996" s="654" t="s">
        <v>1570</v>
      </c>
      <c r="T996" s="654" t="s">
        <v>755</v>
      </c>
      <c r="U996" s="654" t="s">
        <v>756</v>
      </c>
    </row>
    <row r="997" spans="19:23" hidden="1">
      <c r="S997" s="654" t="s">
        <v>1577</v>
      </c>
      <c r="T997" s="654" t="s">
        <v>755</v>
      </c>
      <c r="U997" s="654" t="s">
        <v>742</v>
      </c>
    </row>
    <row r="998" spans="19:23">
      <c r="S998" s="654" t="s">
        <v>1539</v>
      </c>
      <c r="T998" s="654" t="s">
        <v>755</v>
      </c>
      <c r="U998" s="654" t="s">
        <v>1059</v>
      </c>
    </row>
    <row r="999" spans="19:23" hidden="1">
      <c r="S999" s="645" t="s">
        <v>1559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1494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1481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1461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1462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1463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1464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1465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1467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1468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1489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1593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1470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1523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1493</v>
      </c>
      <c r="T1025" s="654" t="s">
        <v>935</v>
      </c>
      <c r="U1025" s="654" t="s">
        <v>987</v>
      </c>
    </row>
    <row r="1026" spans="18:24" hidden="1">
      <c r="S1026" s="654" t="s">
        <v>1471</v>
      </c>
      <c r="T1026" s="654" t="s">
        <v>755</v>
      </c>
      <c r="U1026" s="654" t="s">
        <v>756</v>
      </c>
    </row>
    <row r="1027" spans="18:24" hidden="1">
      <c r="S1027" s="654" t="s">
        <v>1603</v>
      </c>
      <c r="T1027" s="654" t="s">
        <v>755</v>
      </c>
      <c r="U1027" s="654" t="s">
        <v>756</v>
      </c>
    </row>
    <row r="1028" spans="18:24" hidden="1">
      <c r="S1028" s="654" t="s">
        <v>1610</v>
      </c>
      <c r="T1028" s="654" t="s">
        <v>755</v>
      </c>
      <c r="U1028" s="654" t="s">
        <v>756</v>
      </c>
    </row>
    <row r="1029" spans="18:24" hidden="1">
      <c r="S1029" s="654" t="s">
        <v>1616</v>
      </c>
      <c r="T1029" s="654" t="s">
        <v>755</v>
      </c>
      <c r="U1029" s="654" t="s">
        <v>756</v>
      </c>
    </row>
    <row r="1030" spans="18:24" hidden="1">
      <c r="S1030" s="654" t="s">
        <v>1622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1595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1602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1626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R320" activePane="bottomRight" state="frozen"/>
      <selection pane="topRight" activeCell="L1" sqref="L1"/>
      <selection pane="bottomLeft" activeCell="A9" sqref="A9"/>
      <selection pane="bottomRight" activeCell="BB330" sqref="BB330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5"/>
    </row>
    <row r="2" spans="1:57" s="706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1664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3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1" t="s">
        <v>1386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8" t="s">
        <v>5</v>
      </c>
      <c r="BD5" s="714" t="s">
        <v>11</v>
      </c>
      <c r="BE5" s="705"/>
    </row>
    <row r="6" spans="1:57" s="706" customFormat="1" ht="12.75">
      <c r="A6" s="915"/>
      <c r="B6" s="916"/>
      <c r="C6" s="920"/>
      <c r="D6" s="921"/>
      <c r="E6" s="921"/>
      <c r="F6" s="922"/>
      <c r="G6" s="715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1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79"/>
      <c r="BD6" s="716"/>
      <c r="BE6" s="705"/>
    </row>
    <row r="7" spans="1:57" s="706" customFormat="1" ht="12.75">
      <c r="A7" s="915"/>
      <c r="B7" s="916"/>
      <c r="C7" s="935" t="s">
        <v>20</v>
      </c>
      <c r="D7" s="936"/>
      <c r="E7" s="935" t="s">
        <v>21</v>
      </c>
      <c r="F7" s="936"/>
      <c r="G7" s="715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1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7" t="s">
        <v>16</v>
      </c>
      <c r="AX7" s="718" t="s">
        <v>22</v>
      </c>
      <c r="AY7" s="935" t="s">
        <v>20</v>
      </c>
      <c r="AZ7" s="936"/>
      <c r="BA7" s="935" t="s">
        <v>21</v>
      </c>
      <c r="BB7" s="936"/>
      <c r="BC7" s="879"/>
      <c r="BD7" s="719"/>
      <c r="BE7" s="705"/>
    </row>
    <row r="8" spans="1:57" s="706" customFormat="1" ht="13.5" thickBot="1">
      <c r="A8" s="915"/>
      <c r="B8" s="916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1459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1460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1461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1462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1463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1464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>
        <v>1</v>
      </c>
      <c r="AB27" s="899"/>
      <c r="AC27" s="899"/>
      <c r="AD27" s="899"/>
      <c r="AE27" s="899">
        <v>1</v>
      </c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2</v>
      </c>
      <c r="AY27" s="546">
        <v>0</v>
      </c>
      <c r="AZ27" s="546">
        <v>0</v>
      </c>
      <c r="BA27" s="546">
        <v>3</v>
      </c>
      <c r="BB27" s="546">
        <v>1</v>
      </c>
      <c r="BC27" s="733">
        <v>4</v>
      </c>
      <c r="BD27" s="744" t="s">
        <v>1665</v>
      </c>
      <c r="BE27" s="705"/>
    </row>
    <row r="28" spans="1:57" s="706" customFormat="1" ht="12.75">
      <c r="A28" s="727">
        <v>7</v>
      </c>
      <c r="B28" s="864" t="s">
        <v>1465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1466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1467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1468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1469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0</v>
      </c>
      <c r="AX32" s="732">
        <v>0</v>
      </c>
      <c r="AY32" s="546">
        <v>0</v>
      </c>
      <c r="AZ32" s="546">
        <v>5</v>
      </c>
      <c r="BA32" s="546">
        <v>0</v>
      </c>
      <c r="BB32" s="546">
        <v>0</v>
      </c>
      <c r="BC32" s="733">
        <v>5</v>
      </c>
      <c r="BD32" s="744"/>
      <c r="BE32" s="705"/>
    </row>
    <row r="33" spans="1:57" s="706" customFormat="1" ht="12.75">
      <c r="A33" s="727">
        <v>12</v>
      </c>
      <c r="B33" s="846" t="s">
        <v>1470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1471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>
        <v>1</v>
      </c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1</v>
      </c>
      <c r="AX34" s="732">
        <v>0</v>
      </c>
      <c r="AY34" s="546">
        <v>1</v>
      </c>
      <c r="AZ34" s="546">
        <v>13</v>
      </c>
      <c r="BA34" s="546">
        <v>1</v>
      </c>
      <c r="BB34" s="546">
        <v>5</v>
      </c>
      <c r="BC34" s="733">
        <v>20</v>
      </c>
      <c r="BD34" s="760"/>
      <c r="BE34" s="758"/>
    </row>
    <row r="35" spans="1:57" s="706" customFormat="1" ht="12.75">
      <c r="A35" s="727">
        <v>14</v>
      </c>
      <c r="B35" s="846" t="s">
        <v>1472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1473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1474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09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1</v>
      </c>
      <c r="AB40" s="69">
        <v>0</v>
      </c>
      <c r="AC40" s="69">
        <v>0</v>
      </c>
      <c r="AD40" s="69">
        <v>1</v>
      </c>
      <c r="AE40" s="69">
        <v>1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1</v>
      </c>
      <c r="AX40" s="69">
        <v>2</v>
      </c>
      <c r="AY40" s="69">
        <v>26</v>
      </c>
      <c r="AZ40" s="69">
        <v>49</v>
      </c>
      <c r="BA40" s="69">
        <v>34</v>
      </c>
      <c r="BB40" s="69">
        <v>26</v>
      </c>
      <c r="BC40" s="69">
        <v>135</v>
      </c>
      <c r="BD40" s="753" t="s">
        <v>1654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1475</v>
      </c>
      <c r="C42" s="546">
        <v>15</v>
      </c>
      <c r="D42" s="546">
        <v>38</v>
      </c>
      <c r="E42" s="546">
        <v>4</v>
      </c>
      <c r="F42" s="546">
        <v>17</v>
      </c>
      <c r="G42" s="728">
        <v>74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74</v>
      </c>
      <c r="Y42" s="899"/>
      <c r="Z42" s="899">
        <v>2</v>
      </c>
      <c r="AA42" s="899"/>
      <c r="AB42" s="899"/>
      <c r="AC42" s="899"/>
      <c r="AD42" s="899"/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3</v>
      </c>
      <c r="AX42" s="732">
        <v>0</v>
      </c>
      <c r="AY42" s="546">
        <v>15</v>
      </c>
      <c r="AZ42" s="546">
        <v>35</v>
      </c>
      <c r="BA42" s="546">
        <v>4</v>
      </c>
      <c r="BB42" s="546">
        <v>17</v>
      </c>
      <c r="BC42" s="733">
        <v>71</v>
      </c>
      <c r="BD42" s="744" t="s">
        <v>1666</v>
      </c>
      <c r="BE42" s="705" t="s">
        <v>65</v>
      </c>
    </row>
    <row r="43" spans="1:57" s="706" customFormat="1" ht="12.75">
      <c r="A43" s="740">
        <v>2</v>
      </c>
      <c r="B43" s="842" t="s">
        <v>1476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1477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1478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1479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1480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1481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>
        <v>1</v>
      </c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1</v>
      </c>
      <c r="AY48" s="546">
        <v>0</v>
      </c>
      <c r="AZ48" s="546">
        <v>0</v>
      </c>
      <c r="BA48" s="546">
        <v>3</v>
      </c>
      <c r="BB48" s="546">
        <v>0</v>
      </c>
      <c r="BC48" s="733">
        <v>3</v>
      </c>
      <c r="BD48" s="760" t="s">
        <v>1667</v>
      </c>
      <c r="BE48" s="758"/>
    </row>
    <row r="49" spans="1:57" s="706" customFormat="1" ht="12.75">
      <c r="A49" s="740">
        <v>8</v>
      </c>
      <c r="B49" s="842" t="s">
        <v>1482</v>
      </c>
      <c r="C49" s="546">
        <v>0</v>
      </c>
      <c r="D49" s="546">
        <v>0</v>
      </c>
      <c r="E49" s="546">
        <v>31</v>
      </c>
      <c r="F49" s="546">
        <v>116</v>
      </c>
      <c r="G49" s="728">
        <v>147</v>
      </c>
      <c r="H49" s="899"/>
      <c r="I49" s="899"/>
      <c r="J49" s="899"/>
      <c r="K49" s="899">
        <v>1</v>
      </c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148</v>
      </c>
      <c r="Y49" s="899"/>
      <c r="Z49" s="899"/>
      <c r="AA49" s="899"/>
      <c r="AB49" s="899">
        <v>3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>
        <v>3</v>
      </c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8</v>
      </c>
      <c r="AY49" s="546">
        <v>0</v>
      </c>
      <c r="AZ49" s="546">
        <v>0</v>
      </c>
      <c r="BA49" s="546">
        <v>31</v>
      </c>
      <c r="BB49" s="546">
        <v>109</v>
      </c>
      <c r="BC49" s="733">
        <v>140</v>
      </c>
      <c r="BD49" s="756" t="s">
        <v>1633</v>
      </c>
      <c r="BE49" s="705" t="s">
        <v>72</v>
      </c>
    </row>
    <row r="50" spans="1:57" s="706" customFormat="1" ht="12.75">
      <c r="A50" s="740">
        <v>9</v>
      </c>
      <c r="B50" s="842" t="s">
        <v>1483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1484</v>
      </c>
      <c r="C51" s="546">
        <v>2</v>
      </c>
      <c r="D51" s="546">
        <v>0</v>
      </c>
      <c r="E51" s="546">
        <v>32</v>
      </c>
      <c r="F51" s="546">
        <v>111</v>
      </c>
      <c r="G51" s="728">
        <v>145</v>
      </c>
      <c r="H51" s="899"/>
      <c r="I51" s="899"/>
      <c r="J51" s="899"/>
      <c r="K51" s="899">
        <v>1</v>
      </c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/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0</v>
      </c>
      <c r="AY51" s="546">
        <v>2</v>
      </c>
      <c r="AZ51" s="546">
        <v>0</v>
      </c>
      <c r="BA51" s="546">
        <v>32</v>
      </c>
      <c r="BB51" s="546">
        <v>112</v>
      </c>
      <c r="BC51" s="733">
        <v>146</v>
      </c>
      <c r="BD51" s="756"/>
      <c r="BE51" s="758"/>
    </row>
    <row r="52" spans="1:57" s="706" customFormat="1" ht="12.75">
      <c r="A52" s="740">
        <v>11</v>
      </c>
      <c r="B52" s="759" t="s">
        <v>1485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1486</v>
      </c>
      <c r="C53" s="546">
        <v>0</v>
      </c>
      <c r="D53" s="546">
        <v>0</v>
      </c>
      <c r="E53" s="546">
        <v>19</v>
      </c>
      <c r="F53" s="546">
        <v>28</v>
      </c>
      <c r="G53" s="728">
        <v>47</v>
      </c>
      <c r="H53" s="899"/>
      <c r="I53" s="899"/>
      <c r="J53" s="899"/>
      <c r="K53" s="899"/>
      <c r="L53" s="899"/>
      <c r="M53" s="899"/>
      <c r="N53" s="899"/>
      <c r="O53" s="899">
        <v>1</v>
      </c>
      <c r="P53" s="736"/>
      <c r="Q53" s="736"/>
      <c r="R53" s="736"/>
      <c r="S53" s="736"/>
      <c r="T53" s="736"/>
      <c r="U53" s="736"/>
      <c r="V53" s="736"/>
      <c r="W53" s="736"/>
      <c r="X53" s="731">
        <v>46</v>
      </c>
      <c r="Y53" s="899"/>
      <c r="Z53" s="899"/>
      <c r="AA53" s="899"/>
      <c r="AB53" s="899">
        <v>2</v>
      </c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>
        <v>1</v>
      </c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3</v>
      </c>
      <c r="AY53" s="546">
        <v>0</v>
      </c>
      <c r="AZ53" s="546">
        <v>0</v>
      </c>
      <c r="BA53" s="546">
        <v>19</v>
      </c>
      <c r="BB53" s="546">
        <v>24</v>
      </c>
      <c r="BC53" s="733">
        <v>43</v>
      </c>
      <c r="BD53" s="756" t="s">
        <v>1668</v>
      </c>
      <c r="BE53" s="705"/>
    </row>
    <row r="54" spans="1:57" s="706" customFormat="1" ht="12.75">
      <c r="A54" s="740">
        <v>13</v>
      </c>
      <c r="B54" s="767" t="s">
        <v>1487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1488</v>
      </c>
      <c r="C55" s="546">
        <v>0</v>
      </c>
      <c r="D55" s="546">
        <v>0</v>
      </c>
      <c r="E55" s="546">
        <v>23</v>
      </c>
      <c r="F55" s="546">
        <v>59</v>
      </c>
      <c r="G55" s="728">
        <v>82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82</v>
      </c>
      <c r="Y55" s="899"/>
      <c r="Z55" s="899"/>
      <c r="AA55" s="899"/>
      <c r="AB55" s="899">
        <v>2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>
        <v>1</v>
      </c>
      <c r="AS55" s="729"/>
      <c r="AT55" s="729"/>
      <c r="AU55" s="729"/>
      <c r="AV55" s="729"/>
      <c r="AW55" s="728">
        <v>0</v>
      </c>
      <c r="AX55" s="732">
        <v>3</v>
      </c>
      <c r="AY55" s="546">
        <v>0</v>
      </c>
      <c r="AZ55" s="546">
        <v>0</v>
      </c>
      <c r="BA55" s="546">
        <v>23</v>
      </c>
      <c r="BB55" s="546">
        <v>56</v>
      </c>
      <c r="BC55" s="733">
        <v>79</v>
      </c>
      <c r="BD55" s="756" t="s">
        <v>1669</v>
      </c>
      <c r="BE55" s="705"/>
    </row>
    <row r="56" spans="1:57" s="706" customFormat="1" ht="12.75">
      <c r="A56" s="740">
        <v>15</v>
      </c>
      <c r="B56" s="843" t="s">
        <v>1489</v>
      </c>
      <c r="C56" s="546">
        <v>0</v>
      </c>
      <c r="D56" s="546">
        <v>0</v>
      </c>
      <c r="E56" s="546">
        <v>24</v>
      </c>
      <c r="F56" s="546">
        <v>18</v>
      </c>
      <c r="G56" s="728">
        <v>42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24</v>
      </c>
      <c r="BB56" s="546">
        <v>18</v>
      </c>
      <c r="BC56" s="733">
        <v>42</v>
      </c>
      <c r="BD56" s="756"/>
      <c r="BE56" s="705"/>
    </row>
    <row r="57" spans="1:57" s="706" customFormat="1" ht="12.75">
      <c r="A57" s="740">
        <v>16</v>
      </c>
      <c r="B57" s="843" t="s">
        <v>1490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1491</v>
      </c>
      <c r="C58" s="546">
        <v>0</v>
      </c>
      <c r="D58" s="546">
        <v>1</v>
      </c>
      <c r="E58" s="546">
        <v>19</v>
      </c>
      <c r="F58" s="546">
        <v>63</v>
      </c>
      <c r="G58" s="728">
        <v>83</v>
      </c>
      <c r="H58" s="899"/>
      <c r="I58" s="899"/>
      <c r="J58" s="899"/>
      <c r="K58" s="899"/>
      <c r="L58" s="899"/>
      <c r="M58" s="899"/>
      <c r="N58" s="899"/>
      <c r="O58" s="899">
        <v>1</v>
      </c>
      <c r="P58" s="736"/>
      <c r="Q58" s="736"/>
      <c r="R58" s="736"/>
      <c r="S58" s="736"/>
      <c r="T58" s="736"/>
      <c r="U58" s="736"/>
      <c r="V58" s="736"/>
      <c r="W58" s="736"/>
      <c r="X58" s="731">
        <v>82</v>
      </c>
      <c r="Y58" s="899"/>
      <c r="Z58" s="899"/>
      <c r="AA58" s="899"/>
      <c r="AB58" s="899">
        <v>3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>
        <v>1</v>
      </c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4</v>
      </c>
      <c r="AY58" s="546">
        <v>0</v>
      </c>
      <c r="AZ58" s="546">
        <v>1</v>
      </c>
      <c r="BA58" s="546">
        <v>19</v>
      </c>
      <c r="BB58" s="546">
        <v>58</v>
      </c>
      <c r="BC58" s="733">
        <v>78</v>
      </c>
      <c r="BD58" s="756" t="s">
        <v>1670</v>
      </c>
      <c r="BE58" s="705"/>
    </row>
    <row r="59" spans="1:57" s="706" customFormat="1" ht="12.75">
      <c r="A59" s="740">
        <v>18</v>
      </c>
      <c r="B59" s="864" t="s">
        <v>1492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1493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 t="s">
        <v>1510</v>
      </c>
      <c r="BE60" s="705" t="s">
        <v>1510</v>
      </c>
    </row>
    <row r="61" spans="1:57" s="706" customFormat="1" ht="12.75">
      <c r="A61" s="740">
        <v>20</v>
      </c>
      <c r="B61" s="864" t="s">
        <v>1494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1495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>
        <v>1</v>
      </c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1</v>
      </c>
      <c r="AY62" s="546">
        <v>0</v>
      </c>
      <c r="AZ62" s="546">
        <v>3</v>
      </c>
      <c r="BA62" s="546">
        <v>2</v>
      </c>
      <c r="BB62" s="546">
        <v>0</v>
      </c>
      <c r="BC62" s="733">
        <v>5</v>
      </c>
      <c r="BD62" s="744" t="s">
        <v>1671</v>
      </c>
      <c r="BE62" s="705"/>
    </row>
    <row r="63" spans="1:57" s="706" customFormat="1" ht="12.75">
      <c r="A63" s="740">
        <v>22</v>
      </c>
      <c r="B63" s="842" t="s">
        <v>1496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>
        <v>1</v>
      </c>
      <c r="AE63" s="899"/>
      <c r="AF63" s="899"/>
      <c r="AG63" s="899"/>
      <c r="AH63" s="899"/>
      <c r="AI63" s="899"/>
      <c r="AJ63" s="899"/>
      <c r="AK63" s="899"/>
      <c r="AL63" s="899">
        <v>1</v>
      </c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2</v>
      </c>
      <c r="AX63" s="732">
        <v>0</v>
      </c>
      <c r="AY63" s="546">
        <v>0</v>
      </c>
      <c r="AZ63" s="546">
        <v>16</v>
      </c>
      <c r="BA63" s="546">
        <v>4</v>
      </c>
      <c r="BB63" s="546">
        <v>10</v>
      </c>
      <c r="BC63" s="733">
        <v>30</v>
      </c>
      <c r="BD63" s="744" t="s">
        <v>1672</v>
      </c>
      <c r="BE63" s="705"/>
    </row>
    <row r="64" spans="1:57" s="706" customFormat="1" ht="12.75">
      <c r="A64" s="740">
        <v>23</v>
      </c>
      <c r="B64" s="842" t="s">
        <v>1497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1498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1499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>
        <v>1</v>
      </c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1</v>
      </c>
      <c r="AX66" s="732">
        <v>0</v>
      </c>
      <c r="AY66" s="546">
        <v>2</v>
      </c>
      <c r="AZ66" s="546">
        <v>18</v>
      </c>
      <c r="BA66" s="546">
        <v>1</v>
      </c>
      <c r="BB66" s="546">
        <v>15</v>
      </c>
      <c r="BC66" s="717">
        <v>36</v>
      </c>
      <c r="BD66" s="706" t="s">
        <v>1673</v>
      </c>
      <c r="BE66" s="705"/>
    </row>
    <row r="67" spans="1:57" s="706" customFormat="1" ht="12.75">
      <c r="A67" s="740">
        <v>26</v>
      </c>
      <c r="B67" s="759" t="s">
        <v>1500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1501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1502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1503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1504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1505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1506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1507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1508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1509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31</v>
      </c>
      <c r="G77" s="728">
        <v>40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/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0</v>
      </c>
      <c r="AY77" s="546">
        <v>0</v>
      </c>
      <c r="AZ77" s="546">
        <v>2</v>
      </c>
      <c r="BA77" s="546">
        <v>7</v>
      </c>
      <c r="BB77" s="546">
        <v>31</v>
      </c>
      <c r="BC77" s="733">
        <v>40</v>
      </c>
      <c r="BD77" s="744"/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34</v>
      </c>
      <c r="G78" s="728">
        <v>40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40</v>
      </c>
      <c r="Y78" s="727"/>
      <c r="Z78" s="727"/>
      <c r="AA78" s="899"/>
      <c r="AB78" s="899">
        <v>3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3</v>
      </c>
      <c r="AY78" s="546">
        <v>0</v>
      </c>
      <c r="AZ78" s="546">
        <v>2</v>
      </c>
      <c r="BA78" s="546">
        <v>4</v>
      </c>
      <c r="BB78" s="546">
        <v>31</v>
      </c>
      <c r="BC78" s="733">
        <v>37</v>
      </c>
      <c r="BD78" s="744" t="s">
        <v>1655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0</v>
      </c>
      <c r="AY79" s="546">
        <v>2</v>
      </c>
      <c r="AZ79" s="546">
        <v>2</v>
      </c>
      <c r="BA79" s="546">
        <v>8</v>
      </c>
      <c r="BB79" s="546">
        <v>25</v>
      </c>
      <c r="BC79" s="733">
        <v>37</v>
      </c>
      <c r="BD79" s="744"/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32</v>
      </c>
      <c r="G80" s="728">
        <v>38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38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31</v>
      </c>
      <c r="BC80" s="733">
        <v>37</v>
      </c>
      <c r="BD80" s="744" t="s">
        <v>1656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>
        <v>1</v>
      </c>
      <c r="T81" s="717"/>
      <c r="U81" s="717"/>
      <c r="V81" s="736"/>
      <c r="W81" s="736"/>
      <c r="X81" s="731">
        <v>42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29</v>
      </c>
      <c r="BC81" s="717">
        <v>39</v>
      </c>
      <c r="BD81" s="745" t="s">
        <v>1628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23</v>
      </c>
      <c r="G82" s="728">
        <v>41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>
        <v>1</v>
      </c>
      <c r="X82" s="731">
        <v>40</v>
      </c>
      <c r="Y82" s="727"/>
      <c r="Z82" s="727"/>
      <c r="AA82" s="899"/>
      <c r="AB82" s="899"/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2</v>
      </c>
      <c r="AY82" s="546">
        <v>2</v>
      </c>
      <c r="AZ82" s="546">
        <v>8</v>
      </c>
      <c r="BA82" s="546">
        <v>8</v>
      </c>
      <c r="BB82" s="546">
        <v>20</v>
      </c>
      <c r="BC82" s="733">
        <v>38</v>
      </c>
      <c r="BD82" s="744" t="s">
        <v>1637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29</v>
      </c>
      <c r="G83" s="728">
        <v>42</v>
      </c>
      <c r="H83" s="738"/>
      <c r="I83" s="899"/>
      <c r="J83" s="899"/>
      <c r="K83" s="899"/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/>
      <c r="AB83" s="899">
        <v>4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5</v>
      </c>
      <c r="AY83" s="546">
        <v>0</v>
      </c>
      <c r="AZ83" s="546">
        <v>6</v>
      </c>
      <c r="BA83" s="546">
        <v>7</v>
      </c>
      <c r="BB83" s="546">
        <v>24</v>
      </c>
      <c r="BC83" s="717">
        <v>37</v>
      </c>
      <c r="BD83" s="744" t="s">
        <v>1638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21</v>
      </c>
      <c r="G84" s="728">
        <v>39</v>
      </c>
      <c r="H84" s="738"/>
      <c r="I84" s="899"/>
      <c r="J84" s="899"/>
      <c r="K84" s="899"/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39</v>
      </c>
      <c r="Y84" s="727"/>
      <c r="Z84" s="727"/>
      <c r="AA84" s="899"/>
      <c r="AB84" s="899">
        <v>3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3</v>
      </c>
      <c r="AY84" s="546">
        <v>0</v>
      </c>
      <c r="AZ84" s="546">
        <v>9</v>
      </c>
      <c r="BA84" s="546">
        <v>9</v>
      </c>
      <c r="BB84" s="546">
        <v>18</v>
      </c>
      <c r="BC84" s="733">
        <v>36</v>
      </c>
      <c r="BD84" s="744" t="s">
        <v>1674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6</v>
      </c>
      <c r="F85" s="546">
        <v>22</v>
      </c>
      <c r="G85" s="728">
        <v>37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37</v>
      </c>
      <c r="Y85" s="727"/>
      <c r="Z85" s="727"/>
      <c r="AA85" s="899"/>
      <c r="AB85" s="899">
        <v>1</v>
      </c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1</v>
      </c>
      <c r="AY85" s="546">
        <v>2</v>
      </c>
      <c r="AZ85" s="546">
        <v>7</v>
      </c>
      <c r="BA85" s="546">
        <v>6</v>
      </c>
      <c r="BB85" s="546">
        <v>21</v>
      </c>
      <c r="BC85" s="733">
        <v>36</v>
      </c>
      <c r="BD85" s="744" t="s">
        <v>1675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21</v>
      </c>
      <c r="G86" s="728">
        <v>39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39</v>
      </c>
      <c r="Y86" s="727"/>
      <c r="Z86" s="727"/>
      <c r="AA86" s="899"/>
      <c r="AB86" s="899">
        <v>2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3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1639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22</v>
      </c>
      <c r="G87" s="728">
        <v>36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36</v>
      </c>
      <c r="Y87" s="727"/>
      <c r="Z87" s="727"/>
      <c r="AA87" s="899"/>
      <c r="AB87" s="899"/>
      <c r="AC87" s="727"/>
      <c r="AD87" s="727"/>
      <c r="AE87" s="727"/>
      <c r="AF87" s="899">
        <v>1</v>
      </c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20</v>
      </c>
      <c r="BC87" s="733">
        <v>34</v>
      </c>
      <c r="BD87" s="744" t="s">
        <v>1640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23</v>
      </c>
      <c r="G89" s="728">
        <v>38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/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>
        <v>1</v>
      </c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1</v>
      </c>
      <c r="AY89" s="546">
        <v>1</v>
      </c>
      <c r="AZ89" s="546">
        <v>8</v>
      </c>
      <c r="BA89" s="546">
        <v>6</v>
      </c>
      <c r="BB89" s="546">
        <v>22</v>
      </c>
      <c r="BC89" s="733">
        <v>37</v>
      </c>
      <c r="BD89" s="744" t="s">
        <v>1676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>
        <v>2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>
        <v>1</v>
      </c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3</v>
      </c>
      <c r="AY90" s="546">
        <v>0</v>
      </c>
      <c r="AZ90" s="546">
        <v>9</v>
      </c>
      <c r="BA90" s="546">
        <v>5</v>
      </c>
      <c r="BB90" s="546">
        <v>19</v>
      </c>
      <c r="BC90" s="733">
        <v>33</v>
      </c>
      <c r="BD90" s="744" t="s">
        <v>1677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22</v>
      </c>
      <c r="G91" s="728">
        <v>38</v>
      </c>
      <c r="H91" s="909"/>
      <c r="I91" s="899"/>
      <c r="J91" s="899"/>
      <c r="K91" s="729"/>
      <c r="L91" s="743"/>
      <c r="M91" s="743"/>
      <c r="N91" s="899"/>
      <c r="O91" s="899">
        <v>1</v>
      </c>
      <c r="P91" s="911"/>
      <c r="Q91" s="736"/>
      <c r="R91" s="736"/>
      <c r="S91" s="736"/>
      <c r="T91" s="717"/>
      <c r="U91" s="717"/>
      <c r="V91" s="736"/>
      <c r="W91" s="736"/>
      <c r="X91" s="731">
        <v>37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20</v>
      </c>
      <c r="BC91" s="733">
        <v>36</v>
      </c>
      <c r="BD91" s="744" t="s">
        <v>1631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09"/>
      <c r="I92" s="729"/>
      <c r="J92" s="729"/>
      <c r="K92" s="729"/>
      <c r="L92" s="746"/>
      <c r="M92" s="746"/>
      <c r="N92" s="729"/>
      <c r="O92" s="729"/>
      <c r="P92" s="911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19</v>
      </c>
      <c r="BC92" s="733">
        <v>39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09"/>
      <c r="I93" s="729"/>
      <c r="J93" s="729"/>
      <c r="K93" s="729"/>
      <c r="L93" s="746"/>
      <c r="M93" s="746"/>
      <c r="N93" s="729"/>
      <c r="O93" s="729"/>
      <c r="P93" s="911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/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1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1641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09"/>
      <c r="I94" s="729"/>
      <c r="J94" s="729"/>
      <c r="K94" s="729"/>
      <c r="L94" s="746"/>
      <c r="M94" s="746"/>
      <c r="N94" s="729"/>
      <c r="O94" s="729"/>
      <c r="P94" s="911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>
        <v>1</v>
      </c>
      <c r="AC94" s="727"/>
      <c r="AD94" s="727"/>
      <c r="AE94" s="727"/>
      <c r="AF94" s="899">
        <v>1</v>
      </c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2</v>
      </c>
      <c r="AY94" s="546">
        <v>0</v>
      </c>
      <c r="AZ94" s="546">
        <v>9</v>
      </c>
      <c r="BA94" s="546">
        <v>8</v>
      </c>
      <c r="BB94" s="546">
        <v>21</v>
      </c>
      <c r="BC94" s="733">
        <v>38</v>
      </c>
      <c r="BD94" s="744" t="s">
        <v>1678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26</v>
      </c>
      <c r="G95" s="728">
        <v>40</v>
      </c>
      <c r="H95" s="909"/>
      <c r="I95" s="729"/>
      <c r="J95" s="729"/>
      <c r="K95" s="729"/>
      <c r="L95" s="746"/>
      <c r="M95" s="729"/>
      <c r="N95" s="729"/>
      <c r="O95" s="729">
        <v>1</v>
      </c>
      <c r="P95" s="911"/>
      <c r="Q95" s="736"/>
      <c r="R95" s="736"/>
      <c r="S95" s="736"/>
      <c r="T95" s="717"/>
      <c r="U95" s="717"/>
      <c r="V95" s="736"/>
      <c r="W95" s="736"/>
      <c r="X95" s="731">
        <v>39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22</v>
      </c>
      <c r="BC95" s="733">
        <v>36</v>
      </c>
      <c r="BD95" s="744" t="s">
        <v>1679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8</v>
      </c>
      <c r="F96" s="546">
        <v>23</v>
      </c>
      <c r="G96" s="728">
        <v>39</v>
      </c>
      <c r="H96" s="909"/>
      <c r="I96" s="729"/>
      <c r="J96" s="729"/>
      <c r="K96" s="729"/>
      <c r="L96" s="746"/>
      <c r="M96" s="746"/>
      <c r="N96" s="729"/>
      <c r="O96" s="729">
        <v>2</v>
      </c>
      <c r="P96" s="911"/>
      <c r="Q96" s="736"/>
      <c r="R96" s="764"/>
      <c r="S96" s="764"/>
      <c r="T96" s="717"/>
      <c r="U96" s="717"/>
      <c r="V96" s="736"/>
      <c r="W96" s="736"/>
      <c r="X96" s="731">
        <v>37</v>
      </c>
      <c r="Y96" s="727"/>
      <c r="Z96" s="727"/>
      <c r="AA96" s="899"/>
      <c r="AB96" s="899"/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0</v>
      </c>
      <c r="AY96" s="546">
        <v>1</v>
      </c>
      <c r="AZ96" s="546">
        <v>7</v>
      </c>
      <c r="BA96" s="546">
        <v>8</v>
      </c>
      <c r="BB96" s="546">
        <v>21</v>
      </c>
      <c r="BC96" s="733">
        <v>37</v>
      </c>
      <c r="BD96" s="757"/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3</v>
      </c>
      <c r="F97" s="546">
        <v>29</v>
      </c>
      <c r="G97" s="728">
        <v>37</v>
      </c>
      <c r="H97" s="909"/>
      <c r="I97" s="746"/>
      <c r="J97" s="729"/>
      <c r="K97" s="729"/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37</v>
      </c>
      <c r="Y97" s="727"/>
      <c r="Z97" s="727"/>
      <c r="AA97" s="899"/>
      <c r="AB97" s="899">
        <v>4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4</v>
      </c>
      <c r="AY97" s="546">
        <v>0</v>
      </c>
      <c r="AZ97" s="546">
        <v>5</v>
      </c>
      <c r="BA97" s="546">
        <v>3</v>
      </c>
      <c r="BB97" s="546">
        <v>25</v>
      </c>
      <c r="BC97" s="733">
        <v>33</v>
      </c>
      <c r="BD97" s="757" t="s">
        <v>1680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09"/>
      <c r="I98" s="746"/>
      <c r="J98" s="729"/>
      <c r="K98" s="729"/>
      <c r="L98" s="729"/>
      <c r="M98" s="746"/>
      <c r="N98" s="729"/>
      <c r="O98" s="729"/>
      <c r="P98" s="911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/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0</v>
      </c>
      <c r="AY98" s="546">
        <v>3</v>
      </c>
      <c r="AZ98" s="546">
        <v>4</v>
      </c>
      <c r="BA98" s="546">
        <v>2</v>
      </c>
      <c r="BB98" s="546">
        <v>28</v>
      </c>
      <c r="BC98" s="733">
        <v>37</v>
      </c>
      <c r="BD98" s="757"/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30</v>
      </c>
      <c r="G99" s="728">
        <v>41</v>
      </c>
      <c r="H99" s="909"/>
      <c r="I99" s="746"/>
      <c r="J99" s="729"/>
      <c r="K99" s="729"/>
      <c r="L99" s="746"/>
      <c r="M99" s="746"/>
      <c r="N99" s="729"/>
      <c r="O99" s="729"/>
      <c r="P99" s="911"/>
      <c r="Q99" s="717"/>
      <c r="R99" s="736"/>
      <c r="S99" s="736"/>
      <c r="T99" s="717"/>
      <c r="U99" s="717"/>
      <c r="V99" s="736"/>
      <c r="W99" s="736"/>
      <c r="X99" s="731">
        <v>41</v>
      </c>
      <c r="Y99" s="727"/>
      <c r="Z99" s="727"/>
      <c r="AA99" s="899"/>
      <c r="AB99" s="899">
        <v>1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1</v>
      </c>
      <c r="BB99" s="546">
        <v>29</v>
      </c>
      <c r="BC99" s="733">
        <v>40</v>
      </c>
      <c r="BD99" s="757" t="s">
        <v>1657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4</v>
      </c>
      <c r="F100" s="546">
        <v>27</v>
      </c>
      <c r="G100" s="728">
        <v>40</v>
      </c>
      <c r="H100" s="909"/>
      <c r="I100" s="746"/>
      <c r="J100" s="729"/>
      <c r="K100" s="729"/>
      <c r="L100" s="746"/>
      <c r="M100" s="729"/>
      <c r="N100" s="729"/>
      <c r="O100" s="729">
        <v>1</v>
      </c>
      <c r="P100" s="911"/>
      <c r="Q100" s="717"/>
      <c r="R100" s="736"/>
      <c r="S100" s="736"/>
      <c r="T100" s="765"/>
      <c r="U100" s="765"/>
      <c r="V100" s="764"/>
      <c r="W100" s="764"/>
      <c r="X100" s="731">
        <v>39</v>
      </c>
      <c r="Y100" s="727"/>
      <c r="Z100" s="727"/>
      <c r="AA100" s="899"/>
      <c r="AB100" s="899">
        <v>1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>
        <v>2</v>
      </c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3</v>
      </c>
      <c r="AY100" s="546">
        <v>0</v>
      </c>
      <c r="AZ100" s="546">
        <v>9</v>
      </c>
      <c r="BA100" s="546">
        <v>4</v>
      </c>
      <c r="BB100" s="546">
        <v>23</v>
      </c>
      <c r="BC100" s="717">
        <v>36</v>
      </c>
      <c r="BD100" s="745" t="s">
        <v>1681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>
        <v>1</v>
      </c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1</v>
      </c>
      <c r="AY101" s="546">
        <v>1</v>
      </c>
      <c r="AZ101" s="546">
        <v>19</v>
      </c>
      <c r="BA101" s="546">
        <v>5</v>
      </c>
      <c r="BB101" s="546">
        <v>14</v>
      </c>
      <c r="BC101" s="873">
        <v>39</v>
      </c>
      <c r="BD101" s="757" t="s">
        <v>1682</v>
      </c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/>
      <c r="AW102" s="728">
        <v>0</v>
      </c>
      <c r="AX102" s="732">
        <v>0</v>
      </c>
      <c r="AY102" s="546">
        <v>0</v>
      </c>
      <c r="AZ102" s="546">
        <v>19</v>
      </c>
      <c r="BA102" s="546">
        <v>8</v>
      </c>
      <c r="BB102" s="546">
        <v>13</v>
      </c>
      <c r="BC102" s="717">
        <v>40</v>
      </c>
      <c r="BD102" s="757"/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7">
        <v>38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>
        <v>1</v>
      </c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>
        <v>1</v>
      </c>
      <c r="AS103" s="727"/>
      <c r="AT103" s="727"/>
      <c r="AU103" s="727"/>
      <c r="AV103" s="899"/>
      <c r="AW103" s="728">
        <v>0</v>
      </c>
      <c r="AX103" s="732">
        <v>2</v>
      </c>
      <c r="AY103" s="546">
        <v>0</v>
      </c>
      <c r="AZ103" s="546">
        <v>13</v>
      </c>
      <c r="BA103" s="546">
        <v>9</v>
      </c>
      <c r="BB103" s="546">
        <v>14</v>
      </c>
      <c r="BC103" s="717">
        <v>36</v>
      </c>
      <c r="BD103" s="757" t="s">
        <v>1683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>
        <v>1</v>
      </c>
      <c r="AS104" s="727"/>
      <c r="AT104" s="727"/>
      <c r="AU104" s="727"/>
      <c r="AV104" s="899"/>
      <c r="AW104" s="728">
        <v>0</v>
      </c>
      <c r="AX104" s="732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7">
        <v>37</v>
      </c>
      <c r="BD104" s="745" t="s">
        <v>1684</v>
      </c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/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0</v>
      </c>
      <c r="AY105" s="546">
        <v>0</v>
      </c>
      <c r="AZ105" s="546">
        <v>6</v>
      </c>
      <c r="BA105" s="546">
        <v>6</v>
      </c>
      <c r="BB105" s="546">
        <v>28</v>
      </c>
      <c r="BC105" s="717">
        <v>40</v>
      </c>
      <c r="BD105" s="874"/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1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1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24</v>
      </c>
      <c r="G108" s="728">
        <v>39</v>
      </c>
      <c r="H108" s="738"/>
      <c r="I108" s="729"/>
      <c r="J108" s="729"/>
      <c r="K108" s="729">
        <v>1</v>
      </c>
      <c r="L108" s="729"/>
      <c r="M108" s="729"/>
      <c r="N108" s="729"/>
      <c r="O108" s="729">
        <v>1</v>
      </c>
      <c r="P108" s="911"/>
      <c r="Q108" s="717"/>
      <c r="R108" s="736"/>
      <c r="S108" s="736"/>
      <c r="T108" s="717"/>
      <c r="U108" s="717"/>
      <c r="V108" s="736"/>
      <c r="W108" s="736"/>
      <c r="X108" s="731">
        <v>39</v>
      </c>
      <c r="Y108" s="727"/>
      <c r="Z108" s="727"/>
      <c r="AA108" s="899"/>
      <c r="AB108" s="899"/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1</v>
      </c>
      <c r="AY108" s="546">
        <v>0</v>
      </c>
      <c r="AZ108" s="546">
        <v>8</v>
      </c>
      <c r="BA108" s="546">
        <v>7</v>
      </c>
      <c r="BB108" s="546">
        <v>23</v>
      </c>
      <c r="BC108" s="733">
        <v>38</v>
      </c>
      <c r="BD108" s="744" t="s">
        <v>1642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17</v>
      </c>
      <c r="G109" s="728">
        <v>37</v>
      </c>
      <c r="H109" s="738"/>
      <c r="I109" s="729"/>
      <c r="J109" s="729"/>
      <c r="K109" s="729"/>
      <c r="L109" s="729"/>
      <c r="M109" s="729"/>
      <c r="N109" s="729"/>
      <c r="O109" s="729"/>
      <c r="P109" s="911"/>
      <c r="Q109" s="717"/>
      <c r="R109" s="736"/>
      <c r="S109" s="736"/>
      <c r="T109" s="717"/>
      <c r="U109" s="717"/>
      <c r="V109" s="736"/>
      <c r="W109" s="736"/>
      <c r="X109" s="731">
        <v>37</v>
      </c>
      <c r="Y109" s="727"/>
      <c r="Z109" s="727"/>
      <c r="AA109" s="899"/>
      <c r="AB109" s="899">
        <v>1</v>
      </c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16</v>
      </c>
      <c r="BC109" s="733">
        <v>36</v>
      </c>
      <c r="BD109" s="744" t="s">
        <v>1685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20</v>
      </c>
      <c r="G110" s="728">
        <v>33</v>
      </c>
      <c r="H110" s="738"/>
      <c r="I110" s="729"/>
      <c r="J110" s="729"/>
      <c r="K110" s="729">
        <v>1</v>
      </c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/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>
        <v>1</v>
      </c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2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1686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8</v>
      </c>
      <c r="F111" s="546">
        <v>22</v>
      </c>
      <c r="G111" s="728">
        <v>38</v>
      </c>
      <c r="H111" s="738"/>
      <c r="I111" s="729"/>
      <c r="J111" s="729"/>
      <c r="K111" s="729"/>
      <c r="L111" s="729"/>
      <c r="M111" s="729"/>
      <c r="N111" s="729"/>
      <c r="O111" s="729"/>
      <c r="P111" s="911"/>
      <c r="Q111" s="717"/>
      <c r="R111" s="736"/>
      <c r="S111" s="764"/>
      <c r="T111" s="717"/>
      <c r="U111" s="717"/>
      <c r="V111" s="736"/>
      <c r="W111" s="736"/>
      <c r="X111" s="731">
        <v>38</v>
      </c>
      <c r="Y111" s="727"/>
      <c r="Z111" s="727"/>
      <c r="AA111" s="899"/>
      <c r="AB111" s="899">
        <v>1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1</v>
      </c>
      <c r="AY111" s="546">
        <v>1</v>
      </c>
      <c r="AZ111" s="546">
        <v>7</v>
      </c>
      <c r="BA111" s="546">
        <v>8</v>
      </c>
      <c r="BB111" s="546">
        <v>21</v>
      </c>
      <c r="BC111" s="733">
        <v>37</v>
      </c>
      <c r="BD111" s="744" t="s">
        <v>1687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10</v>
      </c>
      <c r="F112" s="546">
        <v>18</v>
      </c>
      <c r="G112" s="728">
        <v>34</v>
      </c>
      <c r="H112" s="738"/>
      <c r="I112" s="729"/>
      <c r="J112" s="729"/>
      <c r="K112" s="729"/>
      <c r="L112" s="729"/>
      <c r="M112" s="729"/>
      <c r="N112" s="729"/>
      <c r="O112" s="729"/>
      <c r="P112" s="911"/>
      <c r="Q112" s="717"/>
      <c r="R112" s="736"/>
      <c r="S112" s="736"/>
      <c r="T112" s="717"/>
      <c r="U112" s="717"/>
      <c r="V112" s="736"/>
      <c r="W112" s="736"/>
      <c r="X112" s="731">
        <v>34</v>
      </c>
      <c r="Y112" s="727"/>
      <c r="Z112" s="727"/>
      <c r="AA112" s="899">
        <v>1</v>
      </c>
      <c r="AB112" s="899">
        <v>1</v>
      </c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2</v>
      </c>
      <c r="AY112" s="546">
        <v>0</v>
      </c>
      <c r="AZ112" s="546">
        <v>6</v>
      </c>
      <c r="BA112" s="546">
        <v>9</v>
      </c>
      <c r="BB112" s="546">
        <v>17</v>
      </c>
      <c r="BC112" s="733">
        <v>32</v>
      </c>
      <c r="BD112" s="744" t="s">
        <v>1688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1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1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8</v>
      </c>
      <c r="F115" s="546">
        <v>22</v>
      </c>
      <c r="G115" s="728">
        <v>38</v>
      </c>
      <c r="H115" s="738"/>
      <c r="I115" s="729"/>
      <c r="J115" s="729"/>
      <c r="K115" s="729"/>
      <c r="L115" s="729"/>
      <c r="M115" s="729"/>
      <c r="N115" s="729"/>
      <c r="O115" s="729"/>
      <c r="P115" s="911"/>
      <c r="Q115" s="736"/>
      <c r="R115" s="764"/>
      <c r="S115" s="736"/>
      <c r="T115" s="717"/>
      <c r="U115" s="717"/>
      <c r="V115" s="736"/>
      <c r="W115" s="736"/>
      <c r="X115" s="731">
        <v>38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2</v>
      </c>
      <c r="AY115" s="546">
        <v>0</v>
      </c>
      <c r="AZ115" s="546">
        <v>8</v>
      </c>
      <c r="BA115" s="546">
        <v>8</v>
      </c>
      <c r="BB115" s="546">
        <v>20</v>
      </c>
      <c r="BC115" s="733">
        <v>36</v>
      </c>
      <c r="BD115" s="757" t="s">
        <v>1689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1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>
        <v>1</v>
      </c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2</v>
      </c>
      <c r="AY116" s="546">
        <v>0</v>
      </c>
      <c r="AZ116" s="546">
        <v>7</v>
      </c>
      <c r="BA116" s="546">
        <v>5</v>
      </c>
      <c r="BB116" s="546">
        <v>25</v>
      </c>
      <c r="BC116" s="733">
        <v>37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1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0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/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1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/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7">
        <v>36</v>
      </c>
      <c r="BD118" s="745" t="s">
        <v>1643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6</v>
      </c>
      <c r="F119" s="546">
        <v>25</v>
      </c>
      <c r="G119" s="728">
        <v>37</v>
      </c>
      <c r="H119" s="738"/>
      <c r="I119" s="729"/>
      <c r="J119" s="729"/>
      <c r="K119" s="729"/>
      <c r="L119" s="729"/>
      <c r="M119" s="729"/>
      <c r="N119" s="729"/>
      <c r="O119" s="729">
        <v>1</v>
      </c>
      <c r="P119" s="911"/>
      <c r="Q119" s="736"/>
      <c r="R119" s="736"/>
      <c r="S119" s="736"/>
      <c r="T119" s="717"/>
      <c r="U119" s="717"/>
      <c r="V119" s="736"/>
      <c r="W119" s="736"/>
      <c r="X119" s="731">
        <v>36</v>
      </c>
      <c r="Y119" s="727"/>
      <c r="Z119" s="727"/>
      <c r="AA119" s="899"/>
      <c r="AB119" s="899">
        <v>2</v>
      </c>
      <c r="AC119" s="727"/>
      <c r="AD119" s="727"/>
      <c r="AE119" s="727"/>
      <c r="AF119" s="899"/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2</v>
      </c>
      <c r="AY119" s="546">
        <v>0</v>
      </c>
      <c r="AZ119" s="546">
        <v>6</v>
      </c>
      <c r="BA119" s="546">
        <v>6</v>
      </c>
      <c r="BB119" s="546">
        <v>22</v>
      </c>
      <c r="BC119" s="733">
        <v>34</v>
      </c>
      <c r="BD119" s="744" t="s">
        <v>1690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11</v>
      </c>
      <c r="F120" s="546">
        <v>20</v>
      </c>
      <c r="G120" s="728">
        <v>41</v>
      </c>
      <c r="H120" s="738"/>
      <c r="I120" s="729"/>
      <c r="J120" s="729"/>
      <c r="K120" s="729"/>
      <c r="L120" s="729"/>
      <c r="M120" s="729"/>
      <c r="N120" s="729"/>
      <c r="O120" s="729"/>
      <c r="P120" s="911"/>
      <c r="Q120" s="717"/>
      <c r="R120" s="764"/>
      <c r="S120" s="736"/>
      <c r="T120" s="717"/>
      <c r="U120" s="717"/>
      <c r="V120" s="736"/>
      <c r="W120" s="736">
        <v>1</v>
      </c>
      <c r="X120" s="731">
        <v>40</v>
      </c>
      <c r="Y120" s="727"/>
      <c r="Z120" s="727"/>
      <c r="AA120" s="899"/>
      <c r="AB120" s="899">
        <v>2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2</v>
      </c>
      <c r="AY120" s="546">
        <v>1</v>
      </c>
      <c r="AZ120" s="546">
        <v>9</v>
      </c>
      <c r="BA120" s="546">
        <v>11</v>
      </c>
      <c r="BB120" s="546">
        <v>17</v>
      </c>
      <c r="BC120" s="733">
        <v>38</v>
      </c>
      <c r="BD120" s="744" t="s">
        <v>1691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22</v>
      </c>
      <c r="G121" s="728">
        <v>38</v>
      </c>
      <c r="H121" s="738"/>
      <c r="I121" s="729"/>
      <c r="J121" s="729"/>
      <c r="K121" s="729"/>
      <c r="L121" s="729"/>
      <c r="M121" s="729"/>
      <c r="N121" s="729"/>
      <c r="O121" s="729"/>
      <c r="P121" s="911"/>
      <c r="Q121" s="736"/>
      <c r="R121" s="736"/>
      <c r="S121" s="736"/>
      <c r="T121" s="717"/>
      <c r="U121" s="736"/>
      <c r="V121" s="736"/>
      <c r="W121" s="736"/>
      <c r="X121" s="731">
        <v>38</v>
      </c>
      <c r="Y121" s="727"/>
      <c r="Z121" s="727"/>
      <c r="AA121" s="899"/>
      <c r="AB121" s="899">
        <v>1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1</v>
      </c>
      <c r="AY121" s="546">
        <v>0</v>
      </c>
      <c r="AZ121" s="546">
        <v>5</v>
      </c>
      <c r="BA121" s="546">
        <v>11</v>
      </c>
      <c r="BB121" s="546">
        <v>21</v>
      </c>
      <c r="BC121" s="733">
        <v>37</v>
      </c>
      <c r="BD121" s="744" t="s">
        <v>1692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13</v>
      </c>
      <c r="G122" s="728">
        <v>37</v>
      </c>
      <c r="H122" s="738"/>
      <c r="I122" s="729"/>
      <c r="J122" s="729"/>
      <c r="K122" s="899"/>
      <c r="L122" s="729"/>
      <c r="M122" s="729"/>
      <c r="N122" s="729"/>
      <c r="O122" s="729"/>
      <c r="P122" s="911"/>
      <c r="Q122" s="736"/>
      <c r="R122" s="736"/>
      <c r="S122" s="736">
        <v>1</v>
      </c>
      <c r="T122" s="717"/>
      <c r="U122" s="717"/>
      <c r="V122" s="736"/>
      <c r="W122" s="736"/>
      <c r="X122" s="731">
        <v>38</v>
      </c>
      <c r="Y122" s="727"/>
      <c r="Z122" s="727"/>
      <c r="AA122" s="899">
        <v>1</v>
      </c>
      <c r="AB122" s="899">
        <v>3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4</v>
      </c>
      <c r="AY122" s="546">
        <v>0</v>
      </c>
      <c r="AZ122" s="546">
        <v>16</v>
      </c>
      <c r="BA122" s="546">
        <v>7</v>
      </c>
      <c r="BB122" s="546">
        <v>11</v>
      </c>
      <c r="BC122" s="733">
        <v>34</v>
      </c>
      <c r="BD122" s="744" t="s">
        <v>1693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1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20</v>
      </c>
      <c r="G124" s="728">
        <v>36</v>
      </c>
      <c r="H124" s="738"/>
      <c r="I124" s="729"/>
      <c r="J124" s="729"/>
      <c r="K124" s="729"/>
      <c r="L124" s="729"/>
      <c r="M124" s="729"/>
      <c r="N124" s="729"/>
      <c r="O124" s="729"/>
      <c r="P124" s="911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>
        <v>1</v>
      </c>
      <c r="AB124" s="899"/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7</v>
      </c>
      <c r="BB124" s="546">
        <v>20</v>
      </c>
      <c r="BC124" s="733">
        <v>35</v>
      </c>
      <c r="BD124" s="757" t="s">
        <v>1658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1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1629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1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2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2</v>
      </c>
      <c r="AY126" s="546">
        <v>1</v>
      </c>
      <c r="AZ126" s="546">
        <v>3</v>
      </c>
      <c r="BA126" s="546">
        <v>11</v>
      </c>
      <c r="BB126" s="546">
        <v>18</v>
      </c>
      <c r="BC126" s="733">
        <v>33</v>
      </c>
      <c r="BD126" s="744" t="s">
        <v>1694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/>
      <c r="L127" s="729"/>
      <c r="M127" s="729"/>
      <c r="N127" s="729"/>
      <c r="O127" s="729"/>
      <c r="P127" s="911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/>
      <c r="AB127" s="899">
        <v>2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2</v>
      </c>
      <c r="AY127" s="546">
        <v>0</v>
      </c>
      <c r="AZ127" s="546">
        <v>5</v>
      </c>
      <c r="BA127" s="546">
        <v>5</v>
      </c>
      <c r="BB127" s="546">
        <v>23</v>
      </c>
      <c r="BC127" s="733">
        <v>33</v>
      </c>
      <c r="BD127" s="744" t="s">
        <v>1695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>
        <v>1</v>
      </c>
      <c r="L128" s="729"/>
      <c r="M128" s="729"/>
      <c r="N128" s="729"/>
      <c r="O128" s="729"/>
      <c r="P128" s="911"/>
      <c r="Q128" s="717"/>
      <c r="R128" s="764"/>
      <c r="S128" s="764"/>
      <c r="T128" s="765"/>
      <c r="U128" s="765"/>
      <c r="V128" s="764"/>
      <c r="W128" s="764"/>
      <c r="X128" s="731">
        <v>36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18</v>
      </c>
      <c r="BC128" s="733">
        <v>35</v>
      </c>
      <c r="BD128" s="744" t="s">
        <v>1644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6</v>
      </c>
      <c r="F129" s="546">
        <v>27</v>
      </c>
      <c r="G129" s="728">
        <v>38</v>
      </c>
      <c r="H129" s="738"/>
      <c r="I129" s="729"/>
      <c r="J129" s="729"/>
      <c r="K129" s="729"/>
      <c r="L129" s="729"/>
      <c r="M129" s="729"/>
      <c r="N129" s="729">
        <v>1</v>
      </c>
      <c r="O129" s="729"/>
      <c r="P129" s="911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2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5</v>
      </c>
      <c r="BB129" s="546">
        <v>25</v>
      </c>
      <c r="BC129" s="733">
        <v>35</v>
      </c>
      <c r="BD129" s="757" t="s">
        <v>1696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1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>
        <v>1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7">
        <v>35</v>
      </c>
      <c r="BD130" s="745" t="s">
        <v>1697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23</v>
      </c>
      <c r="G131" s="728">
        <v>38</v>
      </c>
      <c r="H131" s="738"/>
      <c r="I131" s="729"/>
      <c r="J131" s="729"/>
      <c r="K131" s="729"/>
      <c r="L131" s="729"/>
      <c r="M131" s="729"/>
      <c r="N131" s="729"/>
      <c r="O131" s="729"/>
      <c r="P131" s="911"/>
      <c r="Q131" s="764"/>
      <c r="R131" s="764"/>
      <c r="S131" s="764"/>
      <c r="T131" s="765"/>
      <c r="U131" s="765"/>
      <c r="V131" s="764"/>
      <c r="W131" s="764"/>
      <c r="X131" s="731">
        <v>38</v>
      </c>
      <c r="Y131" s="727"/>
      <c r="Z131" s="727"/>
      <c r="AA131" s="899"/>
      <c r="AB131" s="899">
        <v>3</v>
      </c>
      <c r="AC131" s="727"/>
      <c r="AD131" s="727"/>
      <c r="AE131" s="727"/>
      <c r="AF131" s="899">
        <v>1</v>
      </c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4</v>
      </c>
      <c r="AY131" s="546">
        <v>1</v>
      </c>
      <c r="AZ131" s="546">
        <v>11</v>
      </c>
      <c r="BA131" s="546">
        <v>3</v>
      </c>
      <c r="BB131" s="546">
        <v>19</v>
      </c>
      <c r="BC131" s="733">
        <v>34</v>
      </c>
      <c r="BD131" s="744" t="s">
        <v>1698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>
        <v>1</v>
      </c>
      <c r="O132" s="729"/>
      <c r="P132" s="911"/>
      <c r="Q132" s="717"/>
      <c r="R132" s="764"/>
      <c r="S132" s="764"/>
      <c r="T132" s="765"/>
      <c r="U132" s="765"/>
      <c r="V132" s="764"/>
      <c r="W132" s="764"/>
      <c r="X132" s="731">
        <v>36</v>
      </c>
      <c r="Y132" s="727"/>
      <c r="Z132" s="727"/>
      <c r="AA132" s="899"/>
      <c r="AB132" s="899">
        <v>1</v>
      </c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1</v>
      </c>
      <c r="AY132" s="546">
        <v>2</v>
      </c>
      <c r="AZ132" s="546">
        <v>7</v>
      </c>
      <c r="BA132" s="546">
        <v>4</v>
      </c>
      <c r="BB132" s="546">
        <v>22</v>
      </c>
      <c r="BC132" s="733">
        <v>35</v>
      </c>
      <c r="BD132" s="757" t="s">
        <v>1699</v>
      </c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8">
        <v>36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09"/>
      <c r="I134" s="729"/>
      <c r="J134" s="729"/>
      <c r="K134" s="729"/>
      <c r="L134" s="729"/>
      <c r="M134" s="729"/>
      <c r="N134" s="729"/>
      <c r="O134" s="729"/>
      <c r="P134" s="911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>
        <v>1</v>
      </c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1</v>
      </c>
      <c r="AY134" s="546">
        <v>0</v>
      </c>
      <c r="AZ134" s="546">
        <v>2</v>
      </c>
      <c r="BA134" s="546">
        <v>5</v>
      </c>
      <c r="BB134" s="546">
        <v>29</v>
      </c>
      <c r="BC134" s="733">
        <v>36</v>
      </c>
      <c r="BD134" s="757" t="s">
        <v>1700</v>
      </c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25</v>
      </c>
      <c r="G135" s="728">
        <v>38</v>
      </c>
      <c r="H135" s="909"/>
      <c r="I135" s="746"/>
      <c r="J135" s="729"/>
      <c r="K135" s="729"/>
      <c r="L135" s="729"/>
      <c r="M135" s="729"/>
      <c r="N135" s="729"/>
      <c r="O135" s="729"/>
      <c r="P135" s="911"/>
      <c r="Q135" s="717"/>
      <c r="R135" s="764"/>
      <c r="S135" s="764"/>
      <c r="T135" s="765"/>
      <c r="U135" s="765"/>
      <c r="V135" s="764"/>
      <c r="W135" s="764"/>
      <c r="X135" s="731">
        <v>38</v>
      </c>
      <c r="Y135" s="727"/>
      <c r="Z135" s="727"/>
      <c r="AA135" s="899"/>
      <c r="AB135" s="899">
        <v>2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2</v>
      </c>
      <c r="AY135" s="546">
        <v>0</v>
      </c>
      <c r="AZ135" s="546">
        <v>9</v>
      </c>
      <c r="BA135" s="546">
        <v>4</v>
      </c>
      <c r="BB135" s="546">
        <v>23</v>
      </c>
      <c r="BC135" s="733">
        <v>36</v>
      </c>
      <c r="BD135" s="744" t="s">
        <v>1701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09"/>
      <c r="I136" s="746"/>
      <c r="J136" s="729"/>
      <c r="K136" s="729"/>
      <c r="L136" s="729"/>
      <c r="M136" s="729"/>
      <c r="N136" s="729"/>
      <c r="O136" s="729"/>
      <c r="P136" s="911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>
        <v>1</v>
      </c>
      <c r="AC136" s="727"/>
      <c r="AD136" s="727"/>
      <c r="AE136" s="727"/>
      <c r="AF136" s="899">
        <v>2</v>
      </c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3</v>
      </c>
      <c r="AY136" s="546">
        <v>3</v>
      </c>
      <c r="AZ136" s="546">
        <v>5</v>
      </c>
      <c r="BA136" s="546">
        <v>5</v>
      </c>
      <c r="BB136" s="546">
        <v>21</v>
      </c>
      <c r="BC136" s="733">
        <v>34</v>
      </c>
      <c r="BD136" s="744" t="s">
        <v>1702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09"/>
      <c r="I137" s="746"/>
      <c r="J137" s="729"/>
      <c r="K137" s="729"/>
      <c r="L137" s="729"/>
      <c r="M137" s="729"/>
      <c r="N137" s="729"/>
      <c r="O137" s="729"/>
      <c r="P137" s="911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>
        <v>1</v>
      </c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3">
        <v>35</v>
      </c>
      <c r="BD137" s="744" t="s">
        <v>1634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28</v>
      </c>
      <c r="G138" s="728">
        <v>39</v>
      </c>
      <c r="H138" s="909"/>
      <c r="I138" s="746"/>
      <c r="J138" s="729"/>
      <c r="K138" s="729"/>
      <c r="L138" s="729"/>
      <c r="M138" s="729"/>
      <c r="N138" s="729"/>
      <c r="O138" s="729">
        <v>1</v>
      </c>
      <c r="P138" s="911"/>
      <c r="Q138" s="717"/>
      <c r="R138" s="764"/>
      <c r="S138" s="764"/>
      <c r="T138" s="765"/>
      <c r="U138" s="765"/>
      <c r="V138" s="764"/>
      <c r="W138" s="764"/>
      <c r="X138" s="731">
        <v>38</v>
      </c>
      <c r="Y138" s="727"/>
      <c r="Z138" s="727"/>
      <c r="AA138" s="899"/>
      <c r="AB138" s="899">
        <v>1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2</v>
      </c>
      <c r="AY138" s="546">
        <v>1</v>
      </c>
      <c r="AZ138" s="546">
        <v>4</v>
      </c>
      <c r="BA138" s="546">
        <v>6</v>
      </c>
      <c r="BB138" s="546">
        <v>25</v>
      </c>
      <c r="BC138" s="733">
        <v>36</v>
      </c>
      <c r="BD138" s="744" t="s">
        <v>1645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1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3">
        <v>36</v>
      </c>
      <c r="BD139" s="744"/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1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28</v>
      </c>
      <c r="G141" s="728">
        <v>36</v>
      </c>
      <c r="H141" s="899"/>
      <c r="I141" s="899"/>
      <c r="J141" s="899"/>
      <c r="K141" s="899"/>
      <c r="L141" s="729"/>
      <c r="M141" s="729"/>
      <c r="N141" s="729"/>
      <c r="O141" s="729">
        <v>1</v>
      </c>
      <c r="P141" s="911"/>
      <c r="Q141" s="764"/>
      <c r="R141" s="764"/>
      <c r="S141" s="764"/>
      <c r="T141" s="765"/>
      <c r="U141" s="765"/>
      <c r="V141" s="764"/>
      <c r="W141" s="764"/>
      <c r="X141" s="731">
        <v>35</v>
      </c>
      <c r="Y141" s="727"/>
      <c r="Z141" s="727"/>
      <c r="AA141" s="899"/>
      <c r="AB141" s="899"/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0</v>
      </c>
      <c r="AY141" s="546">
        <v>0</v>
      </c>
      <c r="AZ141" s="546">
        <v>3</v>
      </c>
      <c r="BA141" s="546">
        <v>5</v>
      </c>
      <c r="BB141" s="546">
        <v>27</v>
      </c>
      <c r="BC141" s="733">
        <v>35</v>
      </c>
      <c r="BD141" s="744"/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>
        <v>1</v>
      </c>
      <c r="P142" s="911"/>
      <c r="Q142" s="717"/>
      <c r="R142" s="764"/>
      <c r="S142" s="764"/>
      <c r="T142" s="765"/>
      <c r="U142" s="765"/>
      <c r="V142" s="764"/>
      <c r="W142" s="736"/>
      <c r="X142" s="731">
        <v>38</v>
      </c>
      <c r="Y142" s="727"/>
      <c r="Z142" s="727"/>
      <c r="AA142" s="899"/>
      <c r="AB142" s="899">
        <v>1</v>
      </c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2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1635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1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>
        <v>1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1</v>
      </c>
      <c r="AY143" s="546">
        <v>0</v>
      </c>
      <c r="AZ143" s="546">
        <v>0</v>
      </c>
      <c r="BA143" s="546">
        <v>8</v>
      </c>
      <c r="BB143" s="546">
        <v>26</v>
      </c>
      <c r="BC143" s="733">
        <v>34</v>
      </c>
      <c r="BD143" s="744" t="s">
        <v>1703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18</v>
      </c>
      <c r="G144" s="728">
        <v>37</v>
      </c>
      <c r="H144" s="738"/>
      <c r="I144" s="729"/>
      <c r="J144" s="729"/>
      <c r="K144" s="729"/>
      <c r="L144" s="729"/>
      <c r="M144" s="729"/>
      <c r="N144" s="729"/>
      <c r="O144" s="729"/>
      <c r="P144" s="911"/>
      <c r="Q144" s="717"/>
      <c r="R144" s="764"/>
      <c r="S144" s="764"/>
      <c r="T144" s="765"/>
      <c r="U144" s="765"/>
      <c r="V144" s="764"/>
      <c r="W144" s="764"/>
      <c r="X144" s="731">
        <v>37</v>
      </c>
      <c r="Y144" s="727"/>
      <c r="Z144" s="727"/>
      <c r="AA144" s="899"/>
      <c r="AB144" s="899"/>
      <c r="AC144" s="727"/>
      <c r="AD144" s="727"/>
      <c r="AE144" s="727"/>
      <c r="AF144" s="899">
        <v>1</v>
      </c>
      <c r="AG144" s="727"/>
      <c r="AH144" s="727"/>
      <c r="AI144" s="727"/>
      <c r="AJ144" s="727"/>
      <c r="AK144" s="727"/>
      <c r="AL144" s="727"/>
      <c r="AM144" s="727"/>
      <c r="AN144" s="727">
        <v>1</v>
      </c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3</v>
      </c>
      <c r="AY144" s="546">
        <v>0</v>
      </c>
      <c r="AZ144" s="546">
        <v>2</v>
      </c>
      <c r="BA144" s="546">
        <v>17</v>
      </c>
      <c r="BB144" s="546">
        <v>15</v>
      </c>
      <c r="BC144" s="733">
        <v>34</v>
      </c>
      <c r="BD144" s="744" t="s">
        <v>1636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>
        <v>1</v>
      </c>
      <c r="L145" s="729"/>
      <c r="M145" s="729"/>
      <c r="N145" s="729"/>
      <c r="O145" s="729"/>
      <c r="P145" s="911"/>
      <c r="Q145" s="717"/>
      <c r="R145" s="764"/>
      <c r="S145" s="764"/>
      <c r="T145" s="765"/>
      <c r="U145" s="765"/>
      <c r="V145" s="764"/>
      <c r="W145" s="764"/>
      <c r="X145" s="731">
        <v>38</v>
      </c>
      <c r="Y145" s="727"/>
      <c r="Z145" s="727"/>
      <c r="AA145" s="899"/>
      <c r="AB145" s="899">
        <v>2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3</v>
      </c>
      <c r="AY145" s="546">
        <v>0</v>
      </c>
      <c r="AZ145" s="546">
        <v>4</v>
      </c>
      <c r="BA145" s="546">
        <v>3</v>
      </c>
      <c r="BB145" s="546">
        <v>28</v>
      </c>
      <c r="BC145" s="733">
        <v>35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2</v>
      </c>
      <c r="F146" s="546">
        <v>31</v>
      </c>
      <c r="G146" s="728">
        <v>38</v>
      </c>
      <c r="H146" s="738"/>
      <c r="I146" s="729"/>
      <c r="J146" s="729"/>
      <c r="K146" s="729"/>
      <c r="L146" s="729"/>
      <c r="M146" s="729"/>
      <c r="N146" s="729"/>
      <c r="O146" s="729"/>
      <c r="P146" s="911"/>
      <c r="Q146" s="717"/>
      <c r="R146" s="764"/>
      <c r="S146" s="764"/>
      <c r="T146" s="765"/>
      <c r="U146" s="765"/>
      <c r="V146" s="764"/>
      <c r="W146" s="764"/>
      <c r="X146" s="731">
        <v>38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30</v>
      </c>
      <c r="BC146" s="733">
        <v>37</v>
      </c>
      <c r="BD146" s="744" t="s">
        <v>1659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12</v>
      </c>
      <c r="F147" s="546">
        <v>20</v>
      </c>
      <c r="G147" s="728">
        <v>36</v>
      </c>
      <c r="H147" s="738"/>
      <c r="I147" s="729"/>
      <c r="J147" s="729"/>
      <c r="K147" s="729"/>
      <c r="L147" s="729"/>
      <c r="M147" s="729"/>
      <c r="N147" s="729"/>
      <c r="O147" s="729"/>
      <c r="P147" s="911"/>
      <c r="Q147" s="717"/>
      <c r="R147" s="764"/>
      <c r="S147" s="764"/>
      <c r="T147" s="765"/>
      <c r="U147" s="765"/>
      <c r="V147" s="764"/>
      <c r="W147" s="764"/>
      <c r="X147" s="731">
        <v>36</v>
      </c>
      <c r="Y147" s="727"/>
      <c r="Z147" s="727"/>
      <c r="AA147" s="899">
        <v>1</v>
      </c>
      <c r="AB147" s="899"/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1</v>
      </c>
      <c r="AY147" s="546">
        <v>1</v>
      </c>
      <c r="AZ147" s="546">
        <v>3</v>
      </c>
      <c r="BA147" s="546">
        <v>11</v>
      </c>
      <c r="BB147" s="546">
        <v>20</v>
      </c>
      <c r="BC147" s="733">
        <v>35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8">
        <v>36</v>
      </c>
      <c r="H148" s="738"/>
      <c r="I148" s="729"/>
      <c r="J148" s="729"/>
      <c r="K148" s="729"/>
      <c r="L148" s="729"/>
      <c r="M148" s="729"/>
      <c r="N148" s="729"/>
      <c r="O148" s="729"/>
      <c r="P148" s="911"/>
      <c r="Q148" s="717"/>
      <c r="R148" s="764"/>
      <c r="S148" s="764"/>
      <c r="T148" s="765"/>
      <c r="U148" s="765"/>
      <c r="V148" s="764"/>
      <c r="W148" s="764"/>
      <c r="X148" s="731">
        <v>36</v>
      </c>
      <c r="Y148" s="727"/>
      <c r="Z148" s="727"/>
      <c r="AA148" s="899"/>
      <c r="AB148" s="899">
        <v>1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3">
        <v>35</v>
      </c>
      <c r="BD148" s="744" t="s">
        <v>1660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/>
      <c r="L149" s="729"/>
      <c r="M149" s="729"/>
      <c r="N149" s="729"/>
      <c r="O149" s="729"/>
      <c r="P149" s="911"/>
      <c r="Q149" s="717"/>
      <c r="R149" s="764"/>
      <c r="S149" s="764"/>
      <c r="T149" s="765"/>
      <c r="U149" s="765"/>
      <c r="V149" s="764"/>
      <c r="W149" s="764"/>
      <c r="X149" s="731">
        <v>36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3">
        <v>36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26</v>
      </c>
      <c r="G150" s="728">
        <v>35</v>
      </c>
      <c r="H150" s="738"/>
      <c r="I150" s="729"/>
      <c r="J150" s="729"/>
      <c r="K150" s="729"/>
      <c r="L150" s="729"/>
      <c r="M150" s="729"/>
      <c r="N150" s="729"/>
      <c r="O150" s="729"/>
      <c r="P150" s="911"/>
      <c r="Q150" s="717"/>
      <c r="R150" s="736"/>
      <c r="S150" s="736"/>
      <c r="T150" s="765"/>
      <c r="U150" s="765"/>
      <c r="V150" s="764"/>
      <c r="W150" s="736"/>
      <c r="X150" s="731">
        <v>35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 t="s">
        <v>1704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1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>
        <v>1</v>
      </c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3">
        <v>36</v>
      </c>
      <c r="BD151" s="744" t="s">
        <v>1705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1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1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1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1511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1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1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1630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1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1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>
        <v>1</v>
      </c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1</v>
      </c>
      <c r="AY158" s="546">
        <v>0</v>
      </c>
      <c r="AZ158" s="546">
        <v>21</v>
      </c>
      <c r="BA158" s="546">
        <v>4</v>
      </c>
      <c r="BB158" s="546">
        <v>9</v>
      </c>
      <c r="BC158" s="733">
        <v>34</v>
      </c>
      <c r="BD158" s="757" t="s">
        <v>1656</v>
      </c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18</v>
      </c>
      <c r="G159" s="728">
        <v>36</v>
      </c>
      <c r="H159" s="738"/>
      <c r="I159" s="729"/>
      <c r="J159" s="729"/>
      <c r="K159" s="729"/>
      <c r="L159" s="729"/>
      <c r="M159" s="729"/>
      <c r="N159" s="729"/>
      <c r="O159" s="729"/>
      <c r="P159" s="911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/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0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/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1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>
        <v>1</v>
      </c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1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 t="s">
        <v>1631</v>
      </c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1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1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>
        <v>1</v>
      </c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3">
        <v>35</v>
      </c>
      <c r="BD162" s="757" t="s">
        <v>1706</v>
      </c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>
        <v>1</v>
      </c>
      <c r="P163" s="911"/>
      <c r="Q163" s="717"/>
      <c r="R163" s="764"/>
      <c r="S163" s="764"/>
      <c r="T163" s="765"/>
      <c r="U163" s="765"/>
      <c r="V163" s="764"/>
      <c r="W163" s="764"/>
      <c r="X163" s="731">
        <v>35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20</v>
      </c>
      <c r="G164" s="728">
        <v>34</v>
      </c>
      <c r="H164" s="738"/>
      <c r="I164" s="729"/>
      <c r="J164" s="729"/>
      <c r="K164" s="729">
        <v>1</v>
      </c>
      <c r="L164" s="729"/>
      <c r="M164" s="729"/>
      <c r="N164" s="729"/>
      <c r="O164" s="729"/>
      <c r="P164" s="911"/>
      <c r="Q164" s="717"/>
      <c r="R164" s="764"/>
      <c r="S164" s="764"/>
      <c r="T164" s="765"/>
      <c r="U164" s="765"/>
      <c r="V164" s="764"/>
      <c r="W164" s="764"/>
      <c r="X164" s="731">
        <v>35</v>
      </c>
      <c r="Y164" s="727"/>
      <c r="Z164" s="727"/>
      <c r="AA164" s="899"/>
      <c r="AB164" s="899">
        <v>1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1</v>
      </c>
      <c r="AY164" s="546">
        <v>0</v>
      </c>
      <c r="AZ164" s="546">
        <v>5</v>
      </c>
      <c r="BA164" s="546">
        <v>9</v>
      </c>
      <c r="BB164" s="546">
        <v>20</v>
      </c>
      <c r="BC164" s="733">
        <v>34</v>
      </c>
      <c r="BD164" s="757" t="s">
        <v>1707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1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>
        <v>1</v>
      </c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1</v>
      </c>
      <c r="AY165" s="546">
        <v>1</v>
      </c>
      <c r="AZ165" s="546">
        <v>9</v>
      </c>
      <c r="BA165" s="546">
        <v>0</v>
      </c>
      <c r="BB165" s="546">
        <v>24</v>
      </c>
      <c r="BC165" s="733">
        <v>34</v>
      </c>
      <c r="BD165" s="757" t="s">
        <v>1708</v>
      </c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1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/>
      <c r="L167" s="729"/>
      <c r="M167" s="729"/>
      <c r="N167" s="729"/>
      <c r="O167" s="729"/>
      <c r="P167" s="911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15</v>
      </c>
      <c r="BC167" s="733">
        <v>35</v>
      </c>
      <c r="BD167" s="757" t="s">
        <v>1646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1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>
        <v>1</v>
      </c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3">
        <v>34</v>
      </c>
      <c r="BD168" s="757" t="s">
        <v>1709</v>
      </c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1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1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>
        <v>1</v>
      </c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2</v>
      </c>
      <c r="AY170" s="546">
        <v>2</v>
      </c>
      <c r="AZ170" s="546">
        <v>5</v>
      </c>
      <c r="BA170" s="546">
        <v>2</v>
      </c>
      <c r="BB170" s="546">
        <v>27</v>
      </c>
      <c r="BC170" s="733">
        <v>36</v>
      </c>
      <c r="BD170" s="757" t="s">
        <v>1710</v>
      </c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22</v>
      </c>
      <c r="G172" s="728">
        <v>36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36</v>
      </c>
      <c r="Y172" s="727"/>
      <c r="Z172" s="727"/>
      <c r="AA172" s="899"/>
      <c r="AB172" s="899">
        <v>2</v>
      </c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2</v>
      </c>
      <c r="AY172" s="546">
        <v>1</v>
      </c>
      <c r="AZ172" s="546">
        <v>8</v>
      </c>
      <c r="BA172" s="546">
        <v>5</v>
      </c>
      <c r="BB172" s="546">
        <v>20</v>
      </c>
      <c r="BC172" s="733">
        <v>34</v>
      </c>
      <c r="BD172" s="757" t="s">
        <v>1711</v>
      </c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21</v>
      </c>
      <c r="G173" s="728">
        <v>37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37</v>
      </c>
      <c r="Y173" s="727"/>
      <c r="Z173" s="727"/>
      <c r="AA173" s="899"/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0</v>
      </c>
      <c r="AY173" s="546">
        <v>6</v>
      </c>
      <c r="AZ173" s="546">
        <v>7</v>
      </c>
      <c r="BA173" s="546">
        <v>3</v>
      </c>
      <c r="BB173" s="546">
        <v>21</v>
      </c>
      <c r="BC173" s="733">
        <v>37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7</v>
      </c>
      <c r="F174" s="546">
        <v>18</v>
      </c>
      <c r="G174" s="728">
        <v>37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4"/>
      <c r="S174" s="766"/>
      <c r="T174" s="766"/>
      <c r="U174" s="766"/>
      <c r="V174" s="766"/>
      <c r="W174" s="766"/>
      <c r="X174" s="731">
        <v>37</v>
      </c>
      <c r="Y174" s="727"/>
      <c r="Z174" s="727"/>
      <c r="AA174" s="899"/>
      <c r="AB174" s="899">
        <v>1</v>
      </c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2</v>
      </c>
      <c r="AY174" s="546">
        <v>6</v>
      </c>
      <c r="AZ174" s="546">
        <v>6</v>
      </c>
      <c r="BA174" s="546">
        <v>7</v>
      </c>
      <c r="BB174" s="546">
        <v>16</v>
      </c>
      <c r="BC174" s="733">
        <v>35</v>
      </c>
      <c r="BD174" s="757" t="s">
        <v>1712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26</v>
      </c>
      <c r="G175" s="728">
        <v>39</v>
      </c>
      <c r="H175" s="738"/>
      <c r="I175" s="729"/>
      <c r="J175" s="729"/>
      <c r="K175" s="729"/>
      <c r="L175" s="729"/>
      <c r="M175" s="729"/>
      <c r="N175" s="729"/>
      <c r="O175" s="729">
        <v>1</v>
      </c>
      <c r="P175" s="845"/>
      <c r="Q175" s="766"/>
      <c r="R175" s="736"/>
      <c r="S175" s="736"/>
      <c r="T175" s="766"/>
      <c r="U175" s="766"/>
      <c r="V175" s="766"/>
      <c r="W175" s="766"/>
      <c r="X175" s="731">
        <v>38</v>
      </c>
      <c r="Y175" s="727"/>
      <c r="Z175" s="727"/>
      <c r="AA175" s="899"/>
      <c r="AB175" s="899"/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0</v>
      </c>
      <c r="AY175" s="546">
        <v>2</v>
      </c>
      <c r="AZ175" s="546">
        <v>8</v>
      </c>
      <c r="BA175" s="546">
        <v>3</v>
      </c>
      <c r="BB175" s="546">
        <v>25</v>
      </c>
      <c r="BC175" s="733">
        <v>38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25</v>
      </c>
      <c r="G176" s="728">
        <v>37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/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1</v>
      </c>
      <c r="AY176" s="546">
        <v>2</v>
      </c>
      <c r="AZ176" s="546">
        <v>5</v>
      </c>
      <c r="BA176" s="546">
        <v>5</v>
      </c>
      <c r="BB176" s="546">
        <v>24</v>
      </c>
      <c r="BC176" s="733">
        <v>36</v>
      </c>
      <c r="BD176" s="757" t="s">
        <v>1647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1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1</v>
      </c>
      <c r="AY177" s="546">
        <v>6</v>
      </c>
      <c r="AZ177" s="546">
        <v>10</v>
      </c>
      <c r="BA177" s="546">
        <v>0</v>
      </c>
      <c r="BB177" s="546">
        <v>21</v>
      </c>
      <c r="BC177" s="733">
        <v>37</v>
      </c>
      <c r="BD177" s="757" t="s">
        <v>1656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28</v>
      </c>
      <c r="G178" s="728">
        <v>37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37</v>
      </c>
      <c r="Y178" s="727"/>
      <c r="Z178" s="727"/>
      <c r="AA178" s="899"/>
      <c r="AB178" s="899"/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0</v>
      </c>
      <c r="AY178" s="546">
        <v>4</v>
      </c>
      <c r="AZ178" s="546">
        <v>2</v>
      </c>
      <c r="BA178" s="546">
        <v>3</v>
      </c>
      <c r="BB178" s="546">
        <v>28</v>
      </c>
      <c r="BC178" s="733">
        <v>37</v>
      </c>
      <c r="BD178" s="757"/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10</v>
      </c>
      <c r="F179" s="546">
        <v>17</v>
      </c>
      <c r="G179" s="728">
        <v>39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39</v>
      </c>
      <c r="Y179" s="727"/>
      <c r="Z179" s="727"/>
      <c r="AA179" s="899"/>
      <c r="AB179" s="899"/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0</v>
      </c>
      <c r="AY179" s="546">
        <v>4</v>
      </c>
      <c r="AZ179" s="546">
        <v>8</v>
      </c>
      <c r="BA179" s="546">
        <v>10</v>
      </c>
      <c r="BB179" s="546">
        <v>17</v>
      </c>
      <c r="BC179" s="733">
        <v>39</v>
      </c>
      <c r="BD179" s="757"/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40</v>
      </c>
      <c r="Y180" s="727"/>
      <c r="Z180" s="727"/>
      <c r="AA180" s="899"/>
      <c r="AB180" s="899">
        <v>1</v>
      </c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1</v>
      </c>
      <c r="AY180" s="546">
        <v>4</v>
      </c>
      <c r="AZ180" s="546">
        <v>12</v>
      </c>
      <c r="BA180" s="546">
        <v>1</v>
      </c>
      <c r="BB180" s="546">
        <v>22</v>
      </c>
      <c r="BC180" s="733">
        <v>39</v>
      </c>
      <c r="BD180" s="757" t="s">
        <v>1713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10</v>
      </c>
      <c r="F181" s="546">
        <v>24</v>
      </c>
      <c r="G181" s="728">
        <v>40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40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>
        <v>1</v>
      </c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2</v>
      </c>
      <c r="AY181" s="546">
        <v>1</v>
      </c>
      <c r="AZ181" s="546">
        <v>5</v>
      </c>
      <c r="BA181" s="546">
        <v>10</v>
      </c>
      <c r="BB181" s="546">
        <v>22</v>
      </c>
      <c r="BC181" s="733">
        <v>38</v>
      </c>
      <c r="BD181" s="757" t="s">
        <v>1714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>
        <v>1</v>
      </c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3</v>
      </c>
      <c r="AY182" s="546">
        <v>0</v>
      </c>
      <c r="AZ182" s="546">
        <v>7</v>
      </c>
      <c r="BA182" s="546">
        <v>7</v>
      </c>
      <c r="BB182" s="546">
        <v>24</v>
      </c>
      <c r="BC182" s="733">
        <v>38</v>
      </c>
      <c r="BD182" s="757" t="s">
        <v>1715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3">
        <v>40</v>
      </c>
      <c r="BD183" s="757" t="s">
        <v>1512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38</v>
      </c>
      <c r="Y185" s="727"/>
      <c r="Z185" s="727"/>
      <c r="AA185" s="899"/>
      <c r="AB185" s="899">
        <v>1</v>
      </c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7</v>
      </c>
      <c r="BA185" s="546">
        <v>1</v>
      </c>
      <c r="BB185" s="546">
        <v>29</v>
      </c>
      <c r="BC185" s="717">
        <v>37</v>
      </c>
      <c r="BD185" s="757" t="s">
        <v>1716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1717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>
        <v>1</v>
      </c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39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4</v>
      </c>
      <c r="BB187" s="546">
        <v>28</v>
      </c>
      <c r="BC187" s="717">
        <v>39</v>
      </c>
      <c r="BD187" s="757" t="s">
        <v>1656</v>
      </c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7">
        <v>38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38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24</v>
      </c>
      <c r="BC188" s="717">
        <v>36</v>
      </c>
      <c r="BD188" s="745" t="s">
        <v>1718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1719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1626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34</v>
      </c>
      <c r="G192" s="728">
        <v>39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39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34</v>
      </c>
      <c r="BC192" s="733">
        <v>39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27</v>
      </c>
      <c r="G193" s="728">
        <v>36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/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0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/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>
        <v>1</v>
      </c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2</v>
      </c>
      <c r="AY194" s="546">
        <v>0</v>
      </c>
      <c r="AZ194" s="546">
        <v>0</v>
      </c>
      <c r="BA194" s="546">
        <v>6</v>
      </c>
      <c r="BB194" s="546">
        <v>30</v>
      </c>
      <c r="BC194" s="733">
        <v>36</v>
      </c>
      <c r="BD194" s="757" t="s">
        <v>1720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>
        <v>1</v>
      </c>
      <c r="AK195" s="727"/>
      <c r="AL195" s="727"/>
      <c r="AM195" s="727"/>
      <c r="AN195" s="727">
        <v>1</v>
      </c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2</v>
      </c>
      <c r="AY195" s="546">
        <v>2</v>
      </c>
      <c r="AZ195" s="546">
        <v>8</v>
      </c>
      <c r="BA195" s="546">
        <v>0</v>
      </c>
      <c r="BB195" s="546">
        <v>26</v>
      </c>
      <c r="BC195" s="733">
        <v>36</v>
      </c>
      <c r="BD195" s="757" t="s">
        <v>1721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2</v>
      </c>
      <c r="AY196" s="546">
        <v>0</v>
      </c>
      <c r="AZ196" s="546">
        <v>1</v>
      </c>
      <c r="BA196" s="546">
        <v>3</v>
      </c>
      <c r="BB196" s="546">
        <v>32</v>
      </c>
      <c r="BC196" s="733">
        <v>36</v>
      </c>
      <c r="BD196" s="757" t="s">
        <v>1722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10</v>
      </c>
      <c r="F197" s="546">
        <v>25</v>
      </c>
      <c r="G197" s="728">
        <v>37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37</v>
      </c>
      <c r="Y197" s="727"/>
      <c r="Z197" s="727"/>
      <c r="AA197" s="899">
        <v>1</v>
      </c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2</v>
      </c>
      <c r="AZ197" s="546">
        <v>0</v>
      </c>
      <c r="BA197" s="546">
        <v>9</v>
      </c>
      <c r="BB197" s="546">
        <v>23</v>
      </c>
      <c r="BC197" s="733">
        <v>34</v>
      </c>
      <c r="BD197" s="757" t="s">
        <v>1723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>
        <v>1</v>
      </c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1</v>
      </c>
      <c r="AY198" s="546">
        <v>1</v>
      </c>
      <c r="AZ198" s="546">
        <v>2</v>
      </c>
      <c r="BA198" s="546">
        <v>13</v>
      </c>
      <c r="BB198" s="546">
        <v>21</v>
      </c>
      <c r="BC198" s="733">
        <v>37</v>
      </c>
      <c r="BD198" s="757" t="s">
        <v>1661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12</v>
      </c>
      <c r="F199" s="546">
        <v>26</v>
      </c>
      <c r="G199" s="728">
        <v>39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39</v>
      </c>
      <c r="Y199" s="727"/>
      <c r="Z199" s="727"/>
      <c r="AA199" s="899"/>
      <c r="AB199" s="899"/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0</v>
      </c>
      <c r="AY199" s="546">
        <v>0</v>
      </c>
      <c r="AZ199" s="546">
        <v>1</v>
      </c>
      <c r="BA199" s="546">
        <v>12</v>
      </c>
      <c r="BB199" s="546">
        <v>26</v>
      </c>
      <c r="BC199" s="733">
        <v>39</v>
      </c>
      <c r="BD199" s="757"/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0</v>
      </c>
      <c r="AY200" s="546">
        <v>0</v>
      </c>
      <c r="AZ200" s="546">
        <v>4</v>
      </c>
      <c r="BA200" s="546">
        <v>1</v>
      </c>
      <c r="BB200" s="546">
        <v>34</v>
      </c>
      <c r="BC200" s="733">
        <v>39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4</v>
      </c>
      <c r="D201" s="546">
        <v>5</v>
      </c>
      <c r="E201" s="546">
        <v>0</v>
      </c>
      <c r="F201" s="546">
        <v>29</v>
      </c>
      <c r="G201" s="728">
        <v>38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/>
      <c r="Z201" s="727"/>
      <c r="AA201" s="899"/>
      <c r="AB201" s="899"/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1</v>
      </c>
      <c r="AY201" s="546">
        <v>4</v>
      </c>
      <c r="AZ201" s="546">
        <v>5</v>
      </c>
      <c r="BA201" s="546">
        <v>0</v>
      </c>
      <c r="BB201" s="546">
        <v>28</v>
      </c>
      <c r="BC201" s="733">
        <v>37</v>
      </c>
      <c r="BD201" s="757" t="s">
        <v>1648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27</v>
      </c>
      <c r="G202" s="728">
        <v>31</v>
      </c>
      <c r="H202" s="738"/>
      <c r="I202" s="729"/>
      <c r="J202" s="729">
        <v>1</v>
      </c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32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2</v>
      </c>
      <c r="BB202" s="546">
        <v>27</v>
      </c>
      <c r="BC202" s="733">
        <v>32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30</v>
      </c>
      <c r="G204" s="728">
        <v>36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36</v>
      </c>
      <c r="Y204" s="727"/>
      <c r="Z204" s="727"/>
      <c r="AA204" s="899"/>
      <c r="AB204" s="899">
        <v>2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3</v>
      </c>
      <c r="AY204" s="546">
        <v>0</v>
      </c>
      <c r="AZ204" s="546">
        <v>3</v>
      </c>
      <c r="BA204" s="546">
        <v>3</v>
      </c>
      <c r="BB204" s="546">
        <v>27</v>
      </c>
      <c r="BC204" s="733">
        <v>33</v>
      </c>
      <c r="BD204" s="757" t="s">
        <v>1724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5</v>
      </c>
      <c r="F205" s="546">
        <v>32</v>
      </c>
      <c r="G205" s="728">
        <v>39</v>
      </c>
      <c r="H205" s="738"/>
      <c r="I205" s="729"/>
      <c r="J205" s="729"/>
      <c r="K205" s="729"/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39</v>
      </c>
      <c r="Y205" s="727"/>
      <c r="Z205" s="727"/>
      <c r="AA205" s="899"/>
      <c r="AB205" s="899">
        <v>2</v>
      </c>
      <c r="AC205" s="727"/>
      <c r="AD205" s="727"/>
      <c r="AE205" s="727"/>
      <c r="AF205" s="899"/>
      <c r="AG205" s="727"/>
      <c r="AH205" s="727"/>
      <c r="AI205" s="727"/>
      <c r="AJ205" s="727">
        <v>1</v>
      </c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3</v>
      </c>
      <c r="AY205" s="546">
        <v>2</v>
      </c>
      <c r="AZ205" s="546">
        <v>0</v>
      </c>
      <c r="BA205" s="546">
        <v>5</v>
      </c>
      <c r="BB205" s="546">
        <v>29</v>
      </c>
      <c r="BC205" s="733">
        <v>36</v>
      </c>
      <c r="BD205" s="757" t="s">
        <v>1725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0</v>
      </c>
      <c r="AY206" s="546">
        <v>1</v>
      </c>
      <c r="AZ206" s="546">
        <v>3</v>
      </c>
      <c r="BA206" s="546">
        <v>11</v>
      </c>
      <c r="BB206" s="546">
        <v>23</v>
      </c>
      <c r="BC206" s="733">
        <v>38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10</v>
      </c>
      <c r="F208" s="546">
        <v>26</v>
      </c>
      <c r="G208" s="728">
        <v>37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37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10</v>
      </c>
      <c r="BB208" s="546">
        <v>26</v>
      </c>
      <c r="BC208" s="733">
        <v>37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23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/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1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/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0</v>
      </c>
      <c r="AY210" s="546">
        <v>1</v>
      </c>
      <c r="AZ210" s="546">
        <v>0</v>
      </c>
      <c r="BA210" s="546">
        <v>9</v>
      </c>
      <c r="BB210" s="546">
        <v>27</v>
      </c>
      <c r="BC210" s="733">
        <v>37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6</v>
      </c>
      <c r="F211" s="546">
        <v>29</v>
      </c>
      <c r="G211" s="728">
        <v>38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38</v>
      </c>
      <c r="Y211" s="727"/>
      <c r="Z211" s="727"/>
      <c r="AA211" s="899"/>
      <c r="AB211" s="899">
        <v>1</v>
      </c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/>
      <c r="AW211" s="728">
        <v>0</v>
      </c>
      <c r="AX211" s="732">
        <v>1</v>
      </c>
      <c r="AY211" s="546">
        <v>1</v>
      </c>
      <c r="AZ211" s="546">
        <v>2</v>
      </c>
      <c r="BA211" s="546">
        <v>6</v>
      </c>
      <c r="BB211" s="546">
        <v>28</v>
      </c>
      <c r="BC211" s="733">
        <v>37</v>
      </c>
      <c r="BD211" s="757" t="s">
        <v>1726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1513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1514</v>
      </c>
      <c r="C213" s="546">
        <v>0</v>
      </c>
      <c r="D213" s="546">
        <v>10</v>
      </c>
      <c r="E213" s="546">
        <v>7</v>
      </c>
      <c r="F213" s="546">
        <v>96</v>
      </c>
      <c r="G213" s="728">
        <v>113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113</v>
      </c>
      <c r="Y213" s="899"/>
      <c r="Z213" s="899"/>
      <c r="AA213" s="899"/>
      <c r="AB213" s="899">
        <v>3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3</v>
      </c>
      <c r="AY213" s="546">
        <v>0</v>
      </c>
      <c r="AZ213" s="546">
        <v>10</v>
      </c>
      <c r="BA213" s="546">
        <v>7</v>
      </c>
      <c r="BB213" s="546">
        <v>93</v>
      </c>
      <c r="BC213" s="733">
        <v>110</v>
      </c>
      <c r="BD213" s="757"/>
      <c r="BE213" s="758"/>
    </row>
    <row r="214" spans="1:222" s="706" customFormat="1" ht="12.75">
      <c r="A214" s="740">
        <v>173</v>
      </c>
      <c r="B214" s="842" t="s">
        <v>1515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1516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1517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2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2</v>
      </c>
      <c r="AY216" s="546">
        <v>0</v>
      </c>
      <c r="AZ216" s="546">
        <v>0</v>
      </c>
      <c r="BA216" s="546">
        <v>18</v>
      </c>
      <c r="BB216" s="546">
        <v>140</v>
      </c>
      <c r="BC216" s="733">
        <v>158</v>
      </c>
      <c r="BD216" s="757"/>
      <c r="BE216" s="758"/>
    </row>
    <row r="217" spans="1:222" s="706" customFormat="1" ht="12.75">
      <c r="A217" s="740">
        <v>176</v>
      </c>
      <c r="B217" s="759" t="s">
        <v>1518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1519</v>
      </c>
      <c r="C218" s="546">
        <v>0</v>
      </c>
      <c r="D218" s="546">
        <v>4</v>
      </c>
      <c r="E218" s="546">
        <v>3</v>
      </c>
      <c r="F218" s="546">
        <v>85</v>
      </c>
      <c r="G218" s="728">
        <v>92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92</v>
      </c>
      <c r="Y218" s="899"/>
      <c r="Z218" s="899"/>
      <c r="AA218" s="899"/>
      <c r="AB218" s="899">
        <v>3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4</v>
      </c>
      <c r="AY218" s="546">
        <v>0</v>
      </c>
      <c r="AZ218" s="546">
        <v>4</v>
      </c>
      <c r="BA218" s="546">
        <v>3</v>
      </c>
      <c r="BB218" s="546">
        <v>81</v>
      </c>
      <c r="BC218" s="733">
        <v>88</v>
      </c>
      <c r="BD218" s="757" t="s">
        <v>1649</v>
      </c>
      <c r="BE218" s="758"/>
    </row>
    <row r="219" spans="1:222" s="706" customFormat="1" ht="12.75">
      <c r="A219" s="740">
        <v>178</v>
      </c>
      <c r="B219" s="759" t="s">
        <v>1520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1521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1522</v>
      </c>
      <c r="C221" s="546">
        <v>0</v>
      </c>
      <c r="D221" s="546">
        <v>3</v>
      </c>
      <c r="E221" s="546">
        <v>12</v>
      </c>
      <c r="F221" s="546">
        <v>165</v>
      </c>
      <c r="G221" s="728">
        <v>180</v>
      </c>
      <c r="H221" s="899"/>
      <c r="I221" s="899"/>
      <c r="J221" s="899"/>
      <c r="K221" s="899"/>
      <c r="L221" s="899"/>
      <c r="M221" s="899"/>
      <c r="N221" s="899"/>
      <c r="O221" s="899">
        <v>1</v>
      </c>
      <c r="P221" s="736"/>
      <c r="Q221" s="736"/>
      <c r="R221" s="736"/>
      <c r="S221" s="736"/>
      <c r="T221" s="736"/>
      <c r="U221" s="736"/>
      <c r="V221" s="736"/>
      <c r="W221" s="736"/>
      <c r="X221" s="731">
        <v>179</v>
      </c>
      <c r="Y221" s="899"/>
      <c r="Z221" s="899"/>
      <c r="AA221" s="899"/>
      <c r="AB221" s="899">
        <v>4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5</v>
      </c>
      <c r="AY221" s="546">
        <v>0</v>
      </c>
      <c r="AZ221" s="546">
        <v>3</v>
      </c>
      <c r="BA221" s="546">
        <v>12</v>
      </c>
      <c r="BB221" s="546">
        <v>159</v>
      </c>
      <c r="BC221" s="733">
        <v>174</v>
      </c>
      <c r="BD221" s="757"/>
      <c r="BE221" s="758"/>
    </row>
    <row r="222" spans="1:222" s="706" customFormat="1" ht="12.75">
      <c r="A222" s="740">
        <v>181</v>
      </c>
      <c r="B222" s="768" t="s">
        <v>1523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>
        <v>1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1</v>
      </c>
      <c r="AY222" s="546">
        <v>0</v>
      </c>
      <c r="AZ222" s="546">
        <v>0</v>
      </c>
      <c r="BA222" s="546">
        <v>8</v>
      </c>
      <c r="BB222" s="546">
        <v>12</v>
      </c>
      <c r="BC222" s="733">
        <v>20</v>
      </c>
      <c r="BD222" s="757" t="s">
        <v>1727</v>
      </c>
      <c r="BE222" s="758"/>
    </row>
    <row r="223" spans="1:222" s="706" customFormat="1" ht="12.75">
      <c r="A223" s="740">
        <v>182</v>
      </c>
      <c r="B223" s="767" t="s">
        <v>1524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1525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0</v>
      </c>
      <c r="AY224" s="546">
        <v>0</v>
      </c>
      <c r="AZ224" s="546">
        <v>10</v>
      </c>
      <c r="BA224" s="546">
        <v>1</v>
      </c>
      <c r="BB224" s="546">
        <v>24</v>
      </c>
      <c r="BC224" s="733">
        <v>35</v>
      </c>
      <c r="BD224" s="757"/>
      <c r="BE224" s="758"/>
    </row>
    <row r="225" spans="1:57" s="706" customFormat="1" ht="12.75">
      <c r="A225" s="740">
        <v>184</v>
      </c>
      <c r="B225" s="767" t="s">
        <v>1526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1527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1528</v>
      </c>
      <c r="C227" s="546">
        <v>0</v>
      </c>
      <c r="D227" s="546">
        <v>3</v>
      </c>
      <c r="E227" s="546">
        <v>16</v>
      </c>
      <c r="F227" s="546">
        <v>92</v>
      </c>
      <c r="G227" s="728">
        <v>111</v>
      </c>
      <c r="H227" s="899"/>
      <c r="I227" s="899"/>
      <c r="J227" s="899"/>
      <c r="K227" s="899">
        <v>1</v>
      </c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112</v>
      </c>
      <c r="Y227" s="899"/>
      <c r="Z227" s="899"/>
      <c r="AA227" s="899"/>
      <c r="AB227" s="899">
        <v>1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1</v>
      </c>
      <c r="AY227" s="546">
        <v>0</v>
      </c>
      <c r="AZ227" s="546">
        <v>3</v>
      </c>
      <c r="BA227" s="546">
        <v>16</v>
      </c>
      <c r="BB227" s="546">
        <v>92</v>
      </c>
      <c r="BC227" s="733">
        <v>111</v>
      </c>
      <c r="BD227" s="757" t="s">
        <v>1631</v>
      </c>
      <c r="BE227" s="758"/>
    </row>
    <row r="228" spans="1:57" s="706" customFormat="1" ht="12.75">
      <c r="A228" s="740">
        <v>187</v>
      </c>
      <c r="B228" s="843" t="s">
        <v>1529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1530</v>
      </c>
      <c r="C229" s="546">
        <v>0</v>
      </c>
      <c r="D229" s="546">
        <v>10</v>
      </c>
      <c r="E229" s="546">
        <v>6</v>
      </c>
      <c r="F229" s="546">
        <v>45</v>
      </c>
      <c r="G229" s="728">
        <v>61</v>
      </c>
      <c r="H229" s="899"/>
      <c r="I229" s="899"/>
      <c r="J229" s="899">
        <v>1</v>
      </c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62</v>
      </c>
      <c r="Y229" s="899"/>
      <c r="Z229" s="899"/>
      <c r="AA229" s="899"/>
      <c r="AB229" s="899">
        <v>2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>
        <v>3</v>
      </c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5</v>
      </c>
      <c r="AY229" s="546">
        <v>0</v>
      </c>
      <c r="AZ229" s="546">
        <v>10</v>
      </c>
      <c r="BA229" s="546">
        <v>7</v>
      </c>
      <c r="BB229" s="546">
        <v>40</v>
      </c>
      <c r="BC229" s="733">
        <v>57</v>
      </c>
      <c r="BD229" s="757" t="s">
        <v>1728</v>
      </c>
      <c r="BE229" s="758"/>
    </row>
    <row r="230" spans="1:57" s="706" customFormat="1" ht="12.75">
      <c r="A230" s="740">
        <v>189</v>
      </c>
      <c r="B230" s="843" t="s">
        <v>1531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1532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1533</v>
      </c>
      <c r="C232" s="546">
        <v>0</v>
      </c>
      <c r="D232" s="546">
        <v>0</v>
      </c>
      <c r="E232" s="546">
        <v>9</v>
      </c>
      <c r="F232" s="546">
        <v>83</v>
      </c>
      <c r="G232" s="728">
        <v>92</v>
      </c>
      <c r="H232" s="899"/>
      <c r="I232" s="899"/>
      <c r="J232" s="899"/>
      <c r="K232" s="899"/>
      <c r="L232" s="899"/>
      <c r="M232" s="899"/>
      <c r="N232" s="899"/>
      <c r="O232" s="899">
        <v>1</v>
      </c>
      <c r="P232" s="736"/>
      <c r="Q232" s="736"/>
      <c r="R232" s="736"/>
      <c r="S232" s="736"/>
      <c r="T232" s="736"/>
      <c r="U232" s="736"/>
      <c r="V232" s="736"/>
      <c r="W232" s="736"/>
      <c r="X232" s="731">
        <v>91</v>
      </c>
      <c r="Y232" s="899"/>
      <c r="Z232" s="899"/>
      <c r="AA232" s="899"/>
      <c r="AB232" s="899">
        <v>3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3</v>
      </c>
      <c r="AY232" s="546">
        <v>0</v>
      </c>
      <c r="AZ232" s="546">
        <v>0</v>
      </c>
      <c r="BA232" s="546">
        <v>9</v>
      </c>
      <c r="BB232" s="546">
        <v>79</v>
      </c>
      <c r="BC232" s="733">
        <v>88</v>
      </c>
      <c r="BD232" s="757" t="s">
        <v>1729</v>
      </c>
      <c r="BE232" s="758"/>
    </row>
    <row r="233" spans="1:57" s="706" customFormat="1" ht="12.75">
      <c r="A233" s="740">
        <v>192</v>
      </c>
      <c r="B233" s="864" t="s">
        <v>1534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1535</v>
      </c>
      <c r="C234" s="546">
        <v>0</v>
      </c>
      <c r="D234" s="546">
        <v>0</v>
      </c>
      <c r="E234" s="546">
        <v>0</v>
      </c>
      <c r="F234" s="546">
        <v>3</v>
      </c>
      <c r="G234" s="728">
        <v>3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3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3</v>
      </c>
      <c r="BC234" s="733">
        <v>3</v>
      </c>
      <c r="BD234" s="757"/>
      <c r="BE234" s="758"/>
    </row>
    <row r="235" spans="1:57" s="706" customFormat="1" ht="12.75">
      <c r="A235" s="740">
        <v>194</v>
      </c>
      <c r="B235" s="866" t="s">
        <v>1536</v>
      </c>
      <c r="C235" s="546">
        <v>0</v>
      </c>
      <c r="D235" s="546">
        <v>0</v>
      </c>
      <c r="E235" s="546">
        <v>9</v>
      </c>
      <c r="F235" s="546">
        <v>137</v>
      </c>
      <c r="G235" s="728">
        <v>146</v>
      </c>
      <c r="H235" s="899"/>
      <c r="I235" s="899"/>
      <c r="J235" s="899"/>
      <c r="K235" s="899"/>
      <c r="L235" s="899"/>
      <c r="M235" s="899"/>
      <c r="N235" s="899"/>
      <c r="O235" s="899">
        <v>2</v>
      </c>
      <c r="P235" s="736"/>
      <c r="Q235" s="736"/>
      <c r="R235" s="736"/>
      <c r="S235" s="736"/>
      <c r="T235" s="736"/>
      <c r="U235" s="736"/>
      <c r="V235" s="736"/>
      <c r="W235" s="736"/>
      <c r="X235" s="731">
        <v>144</v>
      </c>
      <c r="Y235" s="899"/>
      <c r="Z235" s="899"/>
      <c r="AA235" s="899"/>
      <c r="AB235" s="899">
        <v>4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4</v>
      </c>
      <c r="AY235" s="546">
        <v>0</v>
      </c>
      <c r="AZ235" s="546">
        <v>0</v>
      </c>
      <c r="BA235" s="546">
        <v>9</v>
      </c>
      <c r="BB235" s="546">
        <v>131</v>
      </c>
      <c r="BC235" s="733">
        <v>140</v>
      </c>
      <c r="BD235" s="757" t="s">
        <v>1730</v>
      </c>
      <c r="BE235" s="758"/>
    </row>
    <row r="236" spans="1:57" s="706" customFormat="1" ht="12.75">
      <c r="A236" s="740">
        <v>195</v>
      </c>
      <c r="B236" s="864" t="s">
        <v>1537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1538</v>
      </c>
      <c r="C237" s="546">
        <v>0</v>
      </c>
      <c r="D237" s="546">
        <v>7</v>
      </c>
      <c r="E237" s="546">
        <v>6</v>
      </c>
      <c r="F237" s="546">
        <v>46</v>
      </c>
      <c r="G237" s="728">
        <v>59</v>
      </c>
      <c r="H237" s="899"/>
      <c r="I237" s="899"/>
      <c r="J237" s="899"/>
      <c r="K237" s="899">
        <v>1</v>
      </c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60</v>
      </c>
      <c r="Y237" s="899"/>
      <c r="Z237" s="899"/>
      <c r="AA237" s="899"/>
      <c r="AB237" s="899"/>
      <c r="AC237" s="899"/>
      <c r="AD237" s="899"/>
      <c r="AE237" s="899"/>
      <c r="AF237" s="899">
        <v>1</v>
      </c>
      <c r="AG237" s="899"/>
      <c r="AH237" s="899"/>
      <c r="AI237" s="899"/>
      <c r="AJ237" s="899"/>
      <c r="AK237" s="899"/>
      <c r="AL237" s="899"/>
      <c r="AM237" s="899"/>
      <c r="AN237" s="899">
        <v>1</v>
      </c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2</v>
      </c>
      <c r="AY237" s="546">
        <v>0</v>
      </c>
      <c r="AZ237" s="546">
        <v>7</v>
      </c>
      <c r="BA237" s="546">
        <v>6</v>
      </c>
      <c r="BB237" s="546">
        <v>45</v>
      </c>
      <c r="BC237" s="733">
        <v>58</v>
      </c>
      <c r="BD237" s="757" t="s">
        <v>1731</v>
      </c>
      <c r="BE237" s="758"/>
    </row>
    <row r="238" spans="1:57" s="706" customFormat="1" ht="12.75">
      <c r="A238" s="740">
        <v>197</v>
      </c>
      <c r="B238" s="727" t="s">
        <v>1539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1540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1541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1542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1543</v>
      </c>
      <c r="C242" s="546">
        <v>8</v>
      </c>
      <c r="D242" s="546">
        <v>0</v>
      </c>
      <c r="E242" s="546">
        <v>5</v>
      </c>
      <c r="F242" s="546">
        <v>0</v>
      </c>
      <c r="G242" s="728">
        <v>13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>
        <v>1</v>
      </c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1</v>
      </c>
      <c r="AY242" s="546">
        <v>8</v>
      </c>
      <c r="AZ242" s="546">
        <v>0</v>
      </c>
      <c r="BA242" s="546">
        <v>4</v>
      </c>
      <c r="BB242" s="546">
        <v>0</v>
      </c>
      <c r="BC242" s="717">
        <v>12</v>
      </c>
      <c r="BD242" s="875"/>
      <c r="BE242" s="758"/>
    </row>
    <row r="243" spans="1:57" s="706" customFormat="1" ht="12.75">
      <c r="A243" s="740">
        <v>202</v>
      </c>
      <c r="B243" s="842" t="s">
        <v>1544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/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/>
      <c r="BE243" s="758"/>
    </row>
    <row r="244" spans="1:57" s="706" customFormat="1" ht="12.75">
      <c r="A244" s="740">
        <v>203</v>
      </c>
      <c r="B244" s="842" t="s">
        <v>1545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1546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1547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1548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1549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1550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1551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1552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1553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1554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1555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1556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1557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1558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>
        <v>1</v>
      </c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1</v>
      </c>
      <c r="AX257" s="732">
        <v>0</v>
      </c>
      <c r="AY257" s="546">
        <v>0</v>
      </c>
      <c r="AZ257" s="546">
        <v>0</v>
      </c>
      <c r="BA257" s="546">
        <v>0</v>
      </c>
      <c r="BB257" s="546">
        <v>0</v>
      </c>
      <c r="BC257" s="733">
        <v>0</v>
      </c>
      <c r="BD257" s="757"/>
      <c r="BE257" s="758"/>
    </row>
    <row r="258" spans="1:57" s="706" customFormat="1" ht="12.75">
      <c r="A258" s="740">
        <v>217</v>
      </c>
      <c r="B258" s="864" t="s">
        <v>1559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1560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1561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1562</v>
      </c>
      <c r="C261" s="546">
        <v>0</v>
      </c>
      <c r="D261" s="546">
        <v>0</v>
      </c>
      <c r="E261" s="546">
        <v>6</v>
      </c>
      <c r="F261" s="546">
        <v>0</v>
      </c>
      <c r="G261" s="728">
        <v>6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6</v>
      </c>
      <c r="Y261" s="899"/>
      <c r="Z261" s="899"/>
      <c r="AA261" s="899">
        <v>1</v>
      </c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1</v>
      </c>
      <c r="AY261" s="546">
        <v>0</v>
      </c>
      <c r="AZ261" s="546">
        <v>0</v>
      </c>
      <c r="BA261" s="546">
        <v>5</v>
      </c>
      <c r="BB261" s="546">
        <v>0</v>
      </c>
      <c r="BC261" s="733">
        <v>5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260</v>
      </c>
      <c r="D263" s="546">
        <v>1041</v>
      </c>
      <c r="E263" s="546">
        <v>1133</v>
      </c>
      <c r="F263" s="546">
        <v>4622</v>
      </c>
      <c r="G263" s="546">
        <v>7056</v>
      </c>
      <c r="H263" s="546">
        <v>0</v>
      </c>
      <c r="I263" s="546">
        <v>0</v>
      </c>
      <c r="J263" s="546">
        <v>2</v>
      </c>
      <c r="K263" s="546">
        <v>9</v>
      </c>
      <c r="L263" s="546">
        <v>0</v>
      </c>
      <c r="M263" s="546">
        <v>0</v>
      </c>
      <c r="N263" s="546">
        <v>3</v>
      </c>
      <c r="O263" s="546">
        <v>18</v>
      </c>
      <c r="P263" s="546">
        <v>0</v>
      </c>
      <c r="Q263" s="546">
        <v>0</v>
      </c>
      <c r="R263" s="546">
        <v>0</v>
      </c>
      <c r="S263" s="546">
        <v>2</v>
      </c>
      <c r="T263" s="546">
        <v>0</v>
      </c>
      <c r="U263" s="546">
        <v>0</v>
      </c>
      <c r="V263" s="546">
        <v>0</v>
      </c>
      <c r="W263" s="546">
        <v>2</v>
      </c>
      <c r="X263" s="101">
        <v>7046</v>
      </c>
      <c r="Y263" s="101">
        <v>0</v>
      </c>
      <c r="Z263" s="101">
        <v>4</v>
      </c>
      <c r="AA263" s="101">
        <v>9</v>
      </c>
      <c r="AB263" s="101">
        <v>119</v>
      </c>
      <c r="AC263" s="101">
        <v>1</v>
      </c>
      <c r="AD263" s="101">
        <v>1</v>
      </c>
      <c r="AE263" s="101">
        <v>0</v>
      </c>
      <c r="AF263" s="101">
        <v>12</v>
      </c>
      <c r="AG263" s="101">
        <v>0</v>
      </c>
      <c r="AH263" s="101">
        <v>0</v>
      </c>
      <c r="AI263" s="101">
        <v>0</v>
      </c>
      <c r="AJ263" s="101">
        <v>3</v>
      </c>
      <c r="AK263" s="101">
        <v>0</v>
      </c>
      <c r="AL263" s="101">
        <v>1</v>
      </c>
      <c r="AM263" s="101">
        <v>1</v>
      </c>
      <c r="AN263" s="101">
        <v>19</v>
      </c>
      <c r="AO263" s="101">
        <v>0</v>
      </c>
      <c r="AP263" s="101">
        <v>0</v>
      </c>
      <c r="AQ263" s="101">
        <v>0</v>
      </c>
      <c r="AR263" s="101">
        <v>3</v>
      </c>
      <c r="AS263" s="101">
        <v>0</v>
      </c>
      <c r="AT263" s="101">
        <v>1</v>
      </c>
      <c r="AU263" s="101">
        <v>0</v>
      </c>
      <c r="AV263" s="101">
        <v>43</v>
      </c>
      <c r="AW263" s="772">
        <v>8</v>
      </c>
      <c r="AX263" s="773">
        <v>209</v>
      </c>
      <c r="AY263" s="774">
        <v>259</v>
      </c>
      <c r="AZ263" s="774">
        <v>1034</v>
      </c>
      <c r="BA263" s="774">
        <v>1122</v>
      </c>
      <c r="BB263" s="774">
        <v>4414</v>
      </c>
      <c r="BC263" s="772">
        <v>6829</v>
      </c>
      <c r="BD263" s="753" t="s">
        <v>1739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1563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>
        <v>1</v>
      </c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1</v>
      </c>
      <c r="AX265" s="732">
        <v>0</v>
      </c>
      <c r="AY265" s="546">
        <v>3</v>
      </c>
      <c r="AZ265" s="546">
        <v>9</v>
      </c>
      <c r="BA265" s="546">
        <v>1</v>
      </c>
      <c r="BB265" s="546">
        <v>0</v>
      </c>
      <c r="BC265" s="910">
        <v>13</v>
      </c>
      <c r="BD265" s="757" t="s">
        <v>1662</v>
      </c>
      <c r="BE265" s="705" t="s">
        <v>341</v>
      </c>
    </row>
    <row r="266" spans="1:57" s="706" customFormat="1" ht="12.75">
      <c r="A266" s="740">
        <v>2</v>
      </c>
      <c r="B266" s="759" t="s">
        <v>1564</v>
      </c>
      <c r="C266" s="546">
        <v>1</v>
      </c>
      <c r="D266" s="546">
        <v>7</v>
      </c>
      <c r="E266" s="546">
        <v>3</v>
      </c>
      <c r="F266" s="546">
        <v>8</v>
      </c>
      <c r="G266" s="728">
        <v>19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19</v>
      </c>
      <c r="Y266" s="899"/>
      <c r="Z266" s="899"/>
      <c r="AA266" s="899">
        <v>1</v>
      </c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1</v>
      </c>
      <c r="AY266" s="546">
        <v>1</v>
      </c>
      <c r="AZ266" s="546">
        <v>6</v>
      </c>
      <c r="BA266" s="546">
        <v>2</v>
      </c>
      <c r="BB266" s="546">
        <v>8</v>
      </c>
      <c r="BC266" s="910">
        <v>17</v>
      </c>
      <c r="BD266" s="757" t="s">
        <v>1732</v>
      </c>
      <c r="BE266" s="705"/>
    </row>
    <row r="267" spans="1:57" s="706" customFormat="1" ht="12.75">
      <c r="A267" s="740">
        <v>3</v>
      </c>
      <c r="B267" s="767" t="s">
        <v>1565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0">
        <v>8</v>
      </c>
      <c r="BD267" s="744"/>
      <c r="BE267" s="705"/>
    </row>
    <row r="268" spans="1:57" s="706" customFormat="1" ht="12.75">
      <c r="A268" s="740">
        <v>4</v>
      </c>
      <c r="B268" s="843" t="s">
        <v>1566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2</v>
      </c>
      <c r="AZ268" s="546">
        <v>9</v>
      </c>
      <c r="BA268" s="546">
        <v>0</v>
      </c>
      <c r="BB268" s="546">
        <v>1</v>
      </c>
      <c r="BC268" s="910">
        <v>12</v>
      </c>
      <c r="BD268" s="757"/>
      <c r="BE268" s="705"/>
    </row>
    <row r="269" spans="1:57" s="706" customFormat="1" ht="12.75">
      <c r="A269" s="740">
        <v>5</v>
      </c>
      <c r="B269" s="864" t="s">
        <v>1567</v>
      </c>
      <c r="C269" s="546">
        <v>1</v>
      </c>
      <c r="D269" s="546">
        <v>5</v>
      </c>
      <c r="E269" s="546">
        <v>0</v>
      </c>
      <c r="F269" s="546">
        <v>4</v>
      </c>
      <c r="G269" s="728">
        <v>10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10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4</v>
      </c>
      <c r="BC269" s="910">
        <v>9</v>
      </c>
      <c r="BD269" s="757" t="s">
        <v>1627</v>
      </c>
      <c r="BE269" s="705"/>
    </row>
    <row r="270" spans="1:57" s="706" customFormat="1" ht="12.75">
      <c r="A270" s="740">
        <v>6</v>
      </c>
      <c r="B270" s="846" t="s">
        <v>1568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0">
        <v>19</v>
      </c>
      <c r="BD270" s="744"/>
      <c r="BE270" s="758"/>
    </row>
    <row r="271" spans="1:57" s="706" customFormat="1" ht="12.75">
      <c r="A271" s="740">
        <v>7</v>
      </c>
      <c r="B271" s="842" t="s">
        <v>1569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1570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>
        <v>1</v>
      </c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1</v>
      </c>
      <c r="AY272" s="546">
        <v>0</v>
      </c>
      <c r="AZ272" s="546">
        <v>1</v>
      </c>
      <c r="BA272" s="546">
        <v>0</v>
      </c>
      <c r="BB272" s="546">
        <v>2</v>
      </c>
      <c r="BC272" s="733">
        <v>3</v>
      </c>
      <c r="BD272" s="760" t="s">
        <v>1651</v>
      </c>
      <c r="BE272" s="758"/>
    </row>
    <row r="273" spans="1:57" s="706" customFormat="1" ht="12.75">
      <c r="A273" s="740">
        <v>9</v>
      </c>
      <c r="B273" s="767" t="s">
        <v>1571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1572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1573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1574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0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1575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>
        <v>1</v>
      </c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1</v>
      </c>
      <c r="AY277" s="546">
        <v>0</v>
      </c>
      <c r="AZ277" s="546">
        <v>1</v>
      </c>
      <c r="BA277" s="546">
        <v>11</v>
      </c>
      <c r="BB277" s="546">
        <v>0</v>
      </c>
      <c r="BC277" s="910">
        <v>12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1576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0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1577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0">
        <v>2</v>
      </c>
      <c r="BD279" s="757"/>
      <c r="BE279" s="758"/>
    </row>
    <row r="280" spans="1:57" s="706" customFormat="1" ht="12.75">
      <c r="A280" s="740">
        <v>16</v>
      </c>
      <c r="B280" s="759" t="s">
        <v>1578</v>
      </c>
      <c r="C280" s="546">
        <v>0</v>
      </c>
      <c r="D280" s="546">
        <v>0</v>
      </c>
      <c r="E280" s="546">
        <v>16</v>
      </c>
      <c r="F280" s="546">
        <v>1</v>
      </c>
      <c r="G280" s="728">
        <v>17</v>
      </c>
      <c r="H280" s="899"/>
      <c r="I280" s="899"/>
      <c r="J280" s="899">
        <v>1</v>
      </c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0</v>
      </c>
      <c r="AY280" s="546">
        <v>0</v>
      </c>
      <c r="AZ280" s="546">
        <v>0</v>
      </c>
      <c r="BA280" s="546">
        <v>17</v>
      </c>
      <c r="BB280" s="546">
        <v>1</v>
      </c>
      <c r="BC280" s="910">
        <v>18</v>
      </c>
      <c r="BD280" s="757"/>
      <c r="BE280" s="758"/>
    </row>
    <row r="281" spans="1:57" s="706" customFormat="1" ht="12.75">
      <c r="A281" s="740">
        <v>17</v>
      </c>
      <c r="B281" s="759" t="s">
        <v>1579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>
        <v>1</v>
      </c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>
        <v>1</v>
      </c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3</v>
      </c>
      <c r="AY281" s="546">
        <v>0</v>
      </c>
      <c r="AZ281" s="546">
        <v>0</v>
      </c>
      <c r="BA281" s="546">
        <v>3</v>
      </c>
      <c r="BB281" s="546">
        <v>11</v>
      </c>
      <c r="BC281" s="910">
        <v>14</v>
      </c>
      <c r="BD281" s="757" t="s">
        <v>1632</v>
      </c>
      <c r="BE281" s="758"/>
    </row>
    <row r="282" spans="1:57" s="706" customFormat="1" ht="12.75">
      <c r="A282" s="740">
        <v>18</v>
      </c>
      <c r="B282" s="767" t="s">
        <v>1580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0">
        <v>2</v>
      </c>
      <c r="BD282" s="757"/>
      <c r="BE282" s="758"/>
    </row>
    <row r="283" spans="1:57" s="706" customFormat="1" ht="12.75">
      <c r="A283" s="740">
        <v>19</v>
      </c>
      <c r="B283" s="767" t="s">
        <v>1581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0">
        <v>9</v>
      </c>
      <c r="BD283" s="757"/>
      <c r="BE283" s="758"/>
    </row>
    <row r="284" spans="1:57" s="706" customFormat="1" ht="12.75">
      <c r="A284" s="740">
        <v>20</v>
      </c>
      <c r="B284" s="767" t="s">
        <v>1582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0">
        <v>6</v>
      </c>
      <c r="BD284" s="757"/>
      <c r="BE284" s="758"/>
    </row>
    <row r="285" spans="1:57" s="706" customFormat="1" ht="12.75">
      <c r="A285" s="740">
        <v>21</v>
      </c>
      <c r="B285" s="843" t="s">
        <v>1583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0">
        <v>2</v>
      </c>
      <c r="BD285" s="757"/>
      <c r="BE285" s="758"/>
    </row>
    <row r="286" spans="1:57" s="706" customFormat="1" ht="12.75">
      <c r="A286" s="740">
        <v>22</v>
      </c>
      <c r="B286" s="843" t="s">
        <v>1584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1585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>
        <v>1</v>
      </c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7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2</v>
      </c>
      <c r="BB287" s="546">
        <v>5</v>
      </c>
      <c r="BC287" s="910">
        <v>7</v>
      </c>
      <c r="BD287" s="757"/>
      <c r="BE287" s="758"/>
    </row>
    <row r="288" spans="1:57" s="706" customFormat="1" ht="12.75">
      <c r="A288" s="740">
        <v>24</v>
      </c>
      <c r="B288" s="864" t="s">
        <v>1586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0">
        <v>2</v>
      </c>
      <c r="BD288" s="757"/>
      <c r="BE288" s="758"/>
    </row>
    <row r="289" spans="1:57" s="706" customFormat="1" ht="12.75">
      <c r="A289" s="740">
        <v>25</v>
      </c>
      <c r="B289" s="864" t="s">
        <v>1587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0">
        <v>9</v>
      </c>
      <c r="BD289" s="757"/>
      <c r="BE289" s="758"/>
    </row>
    <row r="290" spans="1:57" s="706" customFormat="1" ht="12.75">
      <c r="A290" s="740">
        <v>26</v>
      </c>
      <c r="B290" s="864" t="s">
        <v>1588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>
        <v>1</v>
      </c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1</v>
      </c>
      <c r="AY290" s="546">
        <v>0</v>
      </c>
      <c r="AZ290" s="546">
        <v>0</v>
      </c>
      <c r="BA290" s="546">
        <v>7</v>
      </c>
      <c r="BB290" s="546">
        <v>9</v>
      </c>
      <c r="BC290" s="910">
        <v>16</v>
      </c>
      <c r="BD290" s="757"/>
      <c r="BE290" s="758"/>
    </row>
    <row r="291" spans="1:57" s="706" customFormat="1" ht="12.75">
      <c r="A291" s="740">
        <v>27</v>
      </c>
      <c r="B291" s="842" t="s">
        <v>1589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1590</v>
      </c>
      <c r="C292" s="546">
        <v>0</v>
      </c>
      <c r="D292" s="546">
        <v>2</v>
      </c>
      <c r="E292" s="546">
        <v>33</v>
      </c>
      <c r="F292" s="546">
        <v>150</v>
      </c>
      <c r="G292" s="728">
        <v>185</v>
      </c>
      <c r="H292" s="899"/>
      <c r="I292" s="899"/>
      <c r="J292" s="899"/>
      <c r="K292" s="899">
        <v>2</v>
      </c>
      <c r="L292" s="899"/>
      <c r="M292" s="899"/>
      <c r="N292" s="899">
        <v>1</v>
      </c>
      <c r="O292" s="899"/>
      <c r="P292" s="736"/>
      <c r="Q292" s="736"/>
      <c r="R292" s="736"/>
      <c r="S292" s="736"/>
      <c r="T292" s="736"/>
      <c r="U292" s="736"/>
      <c r="V292" s="736"/>
      <c r="W292" s="736">
        <v>6</v>
      </c>
      <c r="X292" s="731">
        <v>180</v>
      </c>
      <c r="Y292" s="899"/>
      <c r="Z292" s="899"/>
      <c r="AA292" s="899"/>
      <c r="AB292" s="899">
        <v>11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11</v>
      </c>
      <c r="AY292" s="546">
        <v>0</v>
      </c>
      <c r="AZ292" s="546">
        <v>2</v>
      </c>
      <c r="BA292" s="546">
        <v>32</v>
      </c>
      <c r="BB292" s="546">
        <v>135</v>
      </c>
      <c r="BC292" s="910">
        <v>169</v>
      </c>
      <c r="BD292" s="775"/>
      <c r="BE292" s="758"/>
    </row>
    <row r="293" spans="1:57" s="706" customFormat="1" ht="12.75">
      <c r="A293" s="740">
        <v>29</v>
      </c>
      <c r="B293" s="842" t="s">
        <v>1591</v>
      </c>
      <c r="C293" s="546">
        <v>0</v>
      </c>
      <c r="D293" s="546">
        <v>3</v>
      </c>
      <c r="E293" s="546">
        <v>1</v>
      </c>
      <c r="F293" s="546">
        <v>23</v>
      </c>
      <c r="G293" s="728">
        <v>27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>
        <v>1</v>
      </c>
      <c r="S293" s="736">
        <v>9</v>
      </c>
      <c r="T293" s="736"/>
      <c r="U293" s="736"/>
      <c r="V293" s="736"/>
      <c r="W293" s="736"/>
      <c r="X293" s="731">
        <v>37</v>
      </c>
      <c r="Y293" s="899"/>
      <c r="Z293" s="899"/>
      <c r="AA293" s="899"/>
      <c r="AB293" s="899">
        <v>2</v>
      </c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2</v>
      </c>
      <c r="AY293" s="546">
        <v>0</v>
      </c>
      <c r="AZ293" s="546">
        <v>3</v>
      </c>
      <c r="BA293" s="546">
        <v>2</v>
      </c>
      <c r="BB293" s="546">
        <v>30</v>
      </c>
      <c r="BC293" s="910">
        <v>35</v>
      </c>
      <c r="BD293" s="757"/>
      <c r="BE293" s="758"/>
    </row>
    <row r="294" spans="1:57" s="706" customFormat="1" ht="12.75">
      <c r="A294" s="740">
        <v>30</v>
      </c>
      <c r="B294" s="842" t="s">
        <v>1592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>
        <v>2</v>
      </c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66</v>
      </c>
      <c r="Y294" s="899"/>
      <c r="Z294" s="899"/>
      <c r="AA294" s="899"/>
      <c r="AB294" s="899">
        <v>1</v>
      </c>
      <c r="AC294" s="899"/>
      <c r="AD294" s="899"/>
      <c r="AE294" s="899"/>
      <c r="AF294" s="899">
        <v>1</v>
      </c>
      <c r="AG294" s="899"/>
      <c r="AH294" s="899"/>
      <c r="AI294" s="899"/>
      <c r="AJ294" s="899"/>
      <c r="AK294" s="899"/>
      <c r="AL294" s="899"/>
      <c r="AM294" s="899"/>
      <c r="AN294" s="899">
        <v>1</v>
      </c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3</v>
      </c>
      <c r="AY294" s="546">
        <v>0</v>
      </c>
      <c r="AZ294" s="546">
        <v>1</v>
      </c>
      <c r="BA294" s="546">
        <v>18</v>
      </c>
      <c r="BB294" s="546">
        <v>44</v>
      </c>
      <c r="BC294" s="910">
        <v>63</v>
      </c>
      <c r="BD294" s="757"/>
      <c r="BE294" s="758"/>
    </row>
    <row r="295" spans="1:57" s="706" customFormat="1" ht="12.75">
      <c r="A295" s="740">
        <v>31</v>
      </c>
      <c r="B295" s="842" t="s">
        <v>1593</v>
      </c>
      <c r="C295" s="546">
        <v>0</v>
      </c>
      <c r="D295" s="546">
        <v>0</v>
      </c>
      <c r="E295" s="546">
        <v>10</v>
      </c>
      <c r="F295" s="546">
        <v>35</v>
      </c>
      <c r="G295" s="728">
        <v>45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>
        <v>1</v>
      </c>
      <c r="W295" s="736">
        <v>3</v>
      </c>
      <c r="X295" s="731">
        <v>41</v>
      </c>
      <c r="Y295" s="899"/>
      <c r="Z295" s="899"/>
      <c r="AA295" s="899"/>
      <c r="AB295" s="899">
        <v>4</v>
      </c>
      <c r="AC295" s="899"/>
      <c r="AD295" s="899"/>
      <c r="AE295" s="899"/>
      <c r="AF295" s="899">
        <v>1</v>
      </c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5</v>
      </c>
      <c r="AY295" s="546">
        <v>0</v>
      </c>
      <c r="AZ295" s="546">
        <v>0</v>
      </c>
      <c r="BA295" s="546">
        <v>9</v>
      </c>
      <c r="BB295" s="546">
        <v>27</v>
      </c>
      <c r="BC295" s="910">
        <v>36</v>
      </c>
      <c r="BD295" s="775"/>
      <c r="BE295" s="758"/>
    </row>
    <row r="296" spans="1:57" s="706" customFormat="1" ht="12.75">
      <c r="A296" s="740">
        <v>32</v>
      </c>
      <c r="B296" s="842" t="s">
        <v>1594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0">
        <v>6</v>
      </c>
      <c r="BD296" s="744"/>
      <c r="BE296" s="705"/>
    </row>
    <row r="297" spans="1:57" s="706" customFormat="1" ht="12.75">
      <c r="A297" s="740">
        <v>33</v>
      </c>
      <c r="B297" s="842" t="s">
        <v>1595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0">
        <v>0</v>
      </c>
      <c r="BD297" s="744"/>
      <c r="BE297" s="758"/>
    </row>
    <row r="298" spans="1:57" s="706" customFormat="1" ht="12.75">
      <c r="A298" s="740">
        <v>34</v>
      </c>
      <c r="B298" s="842" t="s">
        <v>1596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0">
        <v>1</v>
      </c>
      <c r="BD298" s="744"/>
      <c r="BE298" s="758"/>
    </row>
    <row r="299" spans="1:57" s="706" customFormat="1" ht="12.75">
      <c r="A299" s="740">
        <v>35</v>
      </c>
      <c r="B299" s="842" t="s">
        <v>1597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0">
        <v>8</v>
      </c>
      <c r="BD299" s="744"/>
      <c r="BE299" s="758"/>
    </row>
    <row r="300" spans="1:57" s="706" customFormat="1" ht="12.75">
      <c r="A300" s="740">
        <v>36</v>
      </c>
      <c r="B300" s="759" t="s">
        <v>1598</v>
      </c>
      <c r="C300" s="546">
        <v>0</v>
      </c>
      <c r="D300" s="546">
        <v>0</v>
      </c>
      <c r="E300" s="546">
        <v>11</v>
      </c>
      <c r="F300" s="546">
        <v>175</v>
      </c>
      <c r="G300" s="728">
        <v>186</v>
      </c>
      <c r="H300" s="899"/>
      <c r="I300" s="899"/>
      <c r="J300" s="899"/>
      <c r="K300" s="899"/>
      <c r="L300" s="899"/>
      <c r="M300" s="899"/>
      <c r="N300" s="899"/>
      <c r="O300" s="899">
        <v>1</v>
      </c>
      <c r="P300" s="736"/>
      <c r="Q300" s="736"/>
      <c r="R300" s="736"/>
      <c r="S300" s="736"/>
      <c r="T300" s="736"/>
      <c r="U300" s="736"/>
      <c r="V300" s="736"/>
      <c r="W300" s="736"/>
      <c r="X300" s="731">
        <v>185</v>
      </c>
      <c r="Y300" s="899"/>
      <c r="Z300" s="899"/>
      <c r="AA300" s="899"/>
      <c r="AB300" s="899">
        <v>3</v>
      </c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3</v>
      </c>
      <c r="AW300" s="728">
        <v>0</v>
      </c>
      <c r="AX300" s="732">
        <v>6</v>
      </c>
      <c r="AY300" s="546">
        <v>0</v>
      </c>
      <c r="AZ300" s="546">
        <v>0</v>
      </c>
      <c r="BA300" s="546">
        <v>11</v>
      </c>
      <c r="BB300" s="546">
        <v>168</v>
      </c>
      <c r="BC300" s="910">
        <v>179</v>
      </c>
      <c r="BD300" s="775" t="s">
        <v>1663</v>
      </c>
      <c r="BE300" s="758"/>
    </row>
    <row r="301" spans="1:57" s="706" customFormat="1" ht="12.75">
      <c r="A301" s="740">
        <v>37</v>
      </c>
      <c r="B301" s="759" t="s">
        <v>1599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>
        <v>1</v>
      </c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1</v>
      </c>
      <c r="AY301" s="546">
        <v>0</v>
      </c>
      <c r="AZ301" s="546">
        <v>0</v>
      </c>
      <c r="BA301" s="546">
        <v>0</v>
      </c>
      <c r="BB301" s="546">
        <v>11</v>
      </c>
      <c r="BC301" s="910">
        <v>11</v>
      </c>
      <c r="BD301" s="775"/>
      <c r="BE301" s="758"/>
    </row>
    <row r="302" spans="1:57" s="706" customFormat="1" ht="12.75">
      <c r="A302" s="740">
        <v>38</v>
      </c>
      <c r="B302" s="759" t="s">
        <v>1600</v>
      </c>
      <c r="C302" s="546">
        <v>0</v>
      </c>
      <c r="D302" s="546">
        <v>1</v>
      </c>
      <c r="E302" s="546">
        <v>25</v>
      </c>
      <c r="F302" s="546">
        <v>44</v>
      </c>
      <c r="G302" s="728">
        <v>70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/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1</v>
      </c>
      <c r="AY302" s="546">
        <v>0</v>
      </c>
      <c r="AZ302" s="546">
        <v>1</v>
      </c>
      <c r="BA302" s="546">
        <v>25</v>
      </c>
      <c r="BB302" s="546">
        <v>43</v>
      </c>
      <c r="BC302" s="910">
        <v>69</v>
      </c>
      <c r="BD302" s="775" t="s">
        <v>1650</v>
      </c>
      <c r="BE302" s="758"/>
    </row>
    <row r="303" spans="1:57" s="706" customFormat="1" ht="12.75">
      <c r="A303" s="740">
        <v>39</v>
      </c>
      <c r="B303" s="759" t="s">
        <v>1601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0">
        <v>5</v>
      </c>
      <c r="BD303" s="744"/>
      <c r="BE303" s="758"/>
    </row>
    <row r="304" spans="1:57" s="706" customFormat="1" ht="12.75">
      <c r="A304" s="740">
        <v>40</v>
      </c>
      <c r="B304" s="759" t="s">
        <v>1602</v>
      </c>
      <c r="C304" s="546">
        <v>0</v>
      </c>
      <c r="D304" s="546">
        <v>0</v>
      </c>
      <c r="E304" s="546">
        <v>2</v>
      </c>
      <c r="F304" s="546">
        <v>28</v>
      </c>
      <c r="G304" s="728">
        <v>30</v>
      </c>
      <c r="H304" s="899"/>
      <c r="I304" s="899"/>
      <c r="J304" s="899"/>
      <c r="K304" s="899"/>
      <c r="L304" s="899"/>
      <c r="M304" s="899"/>
      <c r="N304" s="899"/>
      <c r="O304" s="899">
        <v>1</v>
      </c>
      <c r="P304" s="736"/>
      <c r="Q304" s="736"/>
      <c r="R304" s="736"/>
      <c r="S304" s="764"/>
      <c r="T304" s="736"/>
      <c r="U304" s="736"/>
      <c r="V304" s="736"/>
      <c r="W304" s="736"/>
      <c r="X304" s="731">
        <v>29</v>
      </c>
      <c r="Y304" s="899"/>
      <c r="Z304" s="899"/>
      <c r="AA304" s="899"/>
      <c r="AB304" s="899">
        <v>1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1</v>
      </c>
      <c r="AY304" s="546">
        <v>0</v>
      </c>
      <c r="AZ304" s="546">
        <v>0</v>
      </c>
      <c r="BA304" s="546">
        <v>2</v>
      </c>
      <c r="BB304" s="546">
        <v>26</v>
      </c>
      <c r="BC304" s="910">
        <v>28</v>
      </c>
      <c r="BD304" s="744"/>
      <c r="BE304" s="758"/>
    </row>
    <row r="305" spans="1:57" s="706" customFormat="1" ht="12.75">
      <c r="A305" s="740">
        <v>41</v>
      </c>
      <c r="B305" s="759" t="s">
        <v>1603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0">
        <v>1</v>
      </c>
      <c r="BD305" s="744"/>
      <c r="BE305" s="758"/>
    </row>
    <row r="306" spans="1:57" s="706" customFormat="1" ht="12.75">
      <c r="A306" s="740">
        <v>42</v>
      </c>
      <c r="B306" s="759" t="s">
        <v>1604</v>
      </c>
      <c r="C306" s="546">
        <v>0</v>
      </c>
      <c r="D306" s="546">
        <v>6</v>
      </c>
      <c r="E306" s="546">
        <v>0</v>
      </c>
      <c r="F306" s="546">
        <v>2</v>
      </c>
      <c r="G306" s="728">
        <v>8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2</v>
      </c>
      <c r="BC306" s="910">
        <v>8</v>
      </c>
      <c r="BE306" s="758"/>
    </row>
    <row r="307" spans="1:57" s="706" customFormat="1" ht="12.75">
      <c r="A307" s="740">
        <v>43</v>
      </c>
      <c r="B307" s="767" t="s">
        <v>1605</v>
      </c>
      <c r="C307" s="546">
        <v>0</v>
      </c>
      <c r="D307" s="546">
        <v>1</v>
      </c>
      <c r="E307" s="546">
        <v>11</v>
      </c>
      <c r="F307" s="546">
        <v>99</v>
      </c>
      <c r="G307" s="728">
        <v>111</v>
      </c>
      <c r="H307" s="899"/>
      <c r="I307" s="899"/>
      <c r="J307" s="899"/>
      <c r="K307" s="899"/>
      <c r="L307" s="899"/>
      <c r="M307" s="899"/>
      <c r="N307" s="899"/>
      <c r="O307" s="899">
        <v>1</v>
      </c>
      <c r="P307" s="736"/>
      <c r="Q307" s="736"/>
      <c r="R307" s="736"/>
      <c r="S307" s="736"/>
      <c r="T307" s="736"/>
      <c r="U307" s="736"/>
      <c r="V307" s="736"/>
      <c r="W307" s="736"/>
      <c r="X307" s="731">
        <v>110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1</v>
      </c>
      <c r="AY307" s="546">
        <v>0</v>
      </c>
      <c r="AZ307" s="546">
        <v>1</v>
      </c>
      <c r="BA307" s="546">
        <v>11</v>
      </c>
      <c r="BB307" s="546">
        <v>97</v>
      </c>
      <c r="BC307" s="910">
        <v>109</v>
      </c>
      <c r="BD307" s="744" t="s">
        <v>1631</v>
      </c>
      <c r="BE307" s="758"/>
    </row>
    <row r="308" spans="1:57" s="706" customFormat="1" ht="12.75">
      <c r="A308" s="740">
        <v>44</v>
      </c>
      <c r="B308" s="767" t="s">
        <v>1606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0">
        <v>4</v>
      </c>
      <c r="BD308" s="775"/>
      <c r="BE308" s="758"/>
    </row>
    <row r="309" spans="1:57" s="706" customFormat="1" ht="12.75">
      <c r="A309" s="740">
        <v>45</v>
      </c>
      <c r="B309" s="767" t="s">
        <v>1607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0">
        <v>8</v>
      </c>
      <c r="BD309" s="775"/>
      <c r="BE309" s="758"/>
    </row>
    <row r="310" spans="1:57" s="706" customFormat="1" ht="12.75">
      <c r="A310" s="740">
        <v>46</v>
      </c>
      <c r="B310" s="767" t="s">
        <v>1608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0">
        <v>4</v>
      </c>
      <c r="BD310" s="757"/>
      <c r="BE310" s="758"/>
    </row>
    <row r="311" spans="1:57" s="706" customFormat="1" ht="12.75">
      <c r="A311" s="740">
        <v>47</v>
      </c>
      <c r="B311" s="767" t="s">
        <v>1609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7"/>
      <c r="BE311" s="758"/>
    </row>
    <row r="312" spans="1:57" s="706" customFormat="1" ht="12.75">
      <c r="A312" s="740">
        <v>48</v>
      </c>
      <c r="B312" s="767" t="s">
        <v>1610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0">
        <v>1</v>
      </c>
      <c r="BD312" s="757"/>
      <c r="BE312" s="758"/>
    </row>
    <row r="313" spans="1:57" s="706" customFormat="1" ht="12.75">
      <c r="A313" s="740">
        <v>49</v>
      </c>
      <c r="B313" s="767" t="s">
        <v>1611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4</v>
      </c>
      <c r="BA313" s="546">
        <v>0</v>
      </c>
      <c r="BB313" s="546">
        <v>2</v>
      </c>
      <c r="BC313" s="910">
        <v>6</v>
      </c>
      <c r="BD313" s="757"/>
      <c r="BE313" s="758"/>
    </row>
    <row r="314" spans="1:57" s="706" customFormat="1" ht="12.75">
      <c r="A314" s="740">
        <v>50</v>
      </c>
      <c r="B314" s="843" t="s">
        <v>1612</v>
      </c>
      <c r="C314" s="546">
        <v>0</v>
      </c>
      <c r="D314" s="546">
        <v>0</v>
      </c>
      <c r="E314" s="546">
        <v>5</v>
      </c>
      <c r="F314" s="546">
        <v>107</v>
      </c>
      <c r="G314" s="728">
        <v>112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112</v>
      </c>
      <c r="Y314" s="899"/>
      <c r="Z314" s="899"/>
      <c r="AA314" s="899"/>
      <c r="AB314" s="899">
        <v>2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2</v>
      </c>
      <c r="AY314" s="546">
        <v>0</v>
      </c>
      <c r="AZ314" s="546">
        <v>0</v>
      </c>
      <c r="BA314" s="546">
        <v>5</v>
      </c>
      <c r="BB314" s="546">
        <v>105</v>
      </c>
      <c r="BC314" s="910">
        <v>110</v>
      </c>
      <c r="BD314" s="756" t="s">
        <v>1733</v>
      </c>
      <c r="BE314" s="758"/>
    </row>
    <row r="315" spans="1:57" s="706" customFormat="1" ht="12.75">
      <c r="A315" s="740">
        <v>51</v>
      </c>
      <c r="B315" s="843" t="s">
        <v>1613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0">
        <v>3</v>
      </c>
      <c r="BD315" s="757"/>
      <c r="BE315" s="758"/>
    </row>
    <row r="316" spans="1:57" s="706" customFormat="1" ht="12.75">
      <c r="A316" s="740">
        <v>52</v>
      </c>
      <c r="B316" s="843" t="s">
        <v>1614</v>
      </c>
      <c r="C316" s="546">
        <v>0</v>
      </c>
      <c r="D316" s="546">
        <v>0</v>
      </c>
      <c r="E316" s="546">
        <v>12</v>
      </c>
      <c r="F316" s="546">
        <v>7</v>
      </c>
      <c r="G316" s="728">
        <v>19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0">
        <v>18</v>
      </c>
      <c r="BD316" s="757" t="s">
        <v>1458</v>
      </c>
      <c r="BE316" s="758"/>
    </row>
    <row r="317" spans="1:57" s="706" customFormat="1" ht="12.75">
      <c r="A317" s="740">
        <v>53</v>
      </c>
      <c r="B317" s="843" t="s">
        <v>1615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0</v>
      </c>
      <c r="BB317" s="546">
        <v>8</v>
      </c>
      <c r="BC317" s="910">
        <v>8</v>
      </c>
      <c r="BD317" s="756"/>
      <c r="BE317" s="758"/>
    </row>
    <row r="318" spans="1:57" s="706" customFormat="1" ht="12.75">
      <c r="A318" s="740">
        <v>54</v>
      </c>
      <c r="B318" s="843" t="s">
        <v>1616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0">
        <v>1</v>
      </c>
      <c r="BD318" s="883"/>
      <c r="BE318" s="758"/>
    </row>
    <row r="319" spans="1:57" s="706" customFormat="1" ht="12.75">
      <c r="A319" s="740">
        <v>55</v>
      </c>
      <c r="B319" s="843" t="s">
        <v>1617</v>
      </c>
      <c r="C319" s="546">
        <v>1</v>
      </c>
      <c r="D319" s="546">
        <v>3</v>
      </c>
      <c r="E319" s="546">
        <v>0</v>
      </c>
      <c r="F319" s="546">
        <v>1</v>
      </c>
      <c r="G319" s="728">
        <v>5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5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3</v>
      </c>
      <c r="BA319" s="546">
        <v>0</v>
      </c>
      <c r="BB319" s="546">
        <v>1</v>
      </c>
      <c r="BC319" s="910">
        <v>5</v>
      </c>
      <c r="BD319" s="757"/>
      <c r="BE319" s="758"/>
    </row>
    <row r="320" spans="1:57" s="706" customFormat="1" ht="12.75">
      <c r="A320" s="740">
        <v>56</v>
      </c>
      <c r="B320" s="864" t="s">
        <v>1618</v>
      </c>
      <c r="C320" s="546">
        <v>1</v>
      </c>
      <c r="D320" s="546">
        <v>0</v>
      </c>
      <c r="E320" s="546">
        <v>18</v>
      </c>
      <c r="F320" s="546">
        <v>116</v>
      </c>
      <c r="G320" s="728">
        <v>135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135</v>
      </c>
      <c r="Y320" s="899"/>
      <c r="Z320" s="899"/>
      <c r="AA320" s="899"/>
      <c r="AB320" s="899">
        <v>3</v>
      </c>
      <c r="AC320" s="899"/>
      <c r="AD320" s="899"/>
      <c r="AE320" s="899"/>
      <c r="AF320" s="899">
        <v>5</v>
      </c>
      <c r="AG320" s="899"/>
      <c r="AH320" s="899"/>
      <c r="AI320" s="899"/>
      <c r="AJ320" s="899">
        <v>1</v>
      </c>
      <c r="AK320" s="899"/>
      <c r="AL320" s="899"/>
      <c r="AM320" s="899"/>
      <c r="AN320" s="899">
        <v>2</v>
      </c>
      <c r="AO320" s="899"/>
      <c r="AP320" s="899"/>
      <c r="AQ320" s="899"/>
      <c r="AR320" s="899"/>
      <c r="AS320" s="899"/>
      <c r="AT320" s="899"/>
      <c r="AU320" s="899"/>
      <c r="AV320" s="899">
        <v>3</v>
      </c>
      <c r="AW320" s="728">
        <v>0</v>
      </c>
      <c r="AX320" s="732">
        <v>14</v>
      </c>
      <c r="AY320" s="546">
        <v>1</v>
      </c>
      <c r="AZ320" s="546">
        <v>0</v>
      </c>
      <c r="BA320" s="546">
        <v>18</v>
      </c>
      <c r="BB320" s="546">
        <v>102</v>
      </c>
      <c r="BC320" s="910">
        <v>121</v>
      </c>
      <c r="BD320" s="775" t="s">
        <v>1734</v>
      </c>
      <c r="BE320" s="758"/>
    </row>
    <row r="321" spans="1:57" s="706" customFormat="1" ht="12.75">
      <c r="A321" s="740">
        <v>57</v>
      </c>
      <c r="B321" s="864" t="s">
        <v>1619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>
        <v>1</v>
      </c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1</v>
      </c>
      <c r="AY321" s="546">
        <v>0</v>
      </c>
      <c r="AZ321" s="546">
        <v>0</v>
      </c>
      <c r="BA321" s="546">
        <v>2</v>
      </c>
      <c r="BB321" s="546">
        <v>7</v>
      </c>
      <c r="BC321" s="910">
        <v>9</v>
      </c>
      <c r="BD321" s="757" t="s">
        <v>1735</v>
      </c>
      <c r="BE321" s="758"/>
    </row>
    <row r="322" spans="1:57" s="706" customFormat="1" ht="12.75">
      <c r="A322" s="740">
        <v>58</v>
      </c>
      <c r="B322" s="864" t="s">
        <v>1620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1</v>
      </c>
      <c r="AZ322" s="546">
        <v>1</v>
      </c>
      <c r="BA322" s="546">
        <v>3</v>
      </c>
      <c r="BB322" s="546">
        <v>11</v>
      </c>
      <c r="BC322" s="910">
        <v>16</v>
      </c>
      <c r="BD322" s="757"/>
      <c r="BE322" s="758"/>
    </row>
    <row r="323" spans="1:57" s="706" customFormat="1" ht="12.75">
      <c r="A323" s="740">
        <v>59</v>
      </c>
      <c r="B323" s="864" t="s">
        <v>1621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0</v>
      </c>
      <c r="BA323" s="546">
        <v>1</v>
      </c>
      <c r="BB323" s="546">
        <v>5</v>
      </c>
      <c r="BC323" s="910">
        <v>6</v>
      </c>
      <c r="BD323" s="757"/>
      <c r="BE323" s="758"/>
    </row>
    <row r="324" spans="1:57" s="706" customFormat="1" ht="12.75">
      <c r="A324" s="740">
        <v>60</v>
      </c>
      <c r="B324" s="864" t="s">
        <v>1622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0">
        <v>1</v>
      </c>
      <c r="BD324" s="757"/>
      <c r="BE324" s="758"/>
    </row>
    <row r="325" spans="1:57" s="706" customFormat="1" ht="12.75">
      <c r="A325" s="740">
        <v>61</v>
      </c>
      <c r="B325" s="864" t="s">
        <v>1623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0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79</v>
      </c>
      <c r="E327" s="546">
        <v>243</v>
      </c>
      <c r="F327" s="546">
        <v>987</v>
      </c>
      <c r="G327" s="546">
        <v>1337</v>
      </c>
      <c r="H327" s="772">
        <v>0</v>
      </c>
      <c r="I327" s="772">
        <v>0</v>
      </c>
      <c r="J327" s="772">
        <v>1</v>
      </c>
      <c r="K327" s="772">
        <v>4</v>
      </c>
      <c r="L327" s="772">
        <v>0</v>
      </c>
      <c r="M327" s="772">
        <v>0</v>
      </c>
      <c r="N327" s="772">
        <v>2</v>
      </c>
      <c r="O327" s="772">
        <v>3</v>
      </c>
      <c r="P327" s="772">
        <v>0</v>
      </c>
      <c r="Q327" s="772">
        <v>0</v>
      </c>
      <c r="R327" s="772">
        <v>1</v>
      </c>
      <c r="S327" s="772">
        <v>9</v>
      </c>
      <c r="T327" s="772">
        <v>0</v>
      </c>
      <c r="U327" s="772">
        <v>0</v>
      </c>
      <c r="V327" s="772">
        <v>1</v>
      </c>
      <c r="W327" s="772">
        <v>9</v>
      </c>
      <c r="X327" s="780">
        <v>1337</v>
      </c>
      <c r="Y327" s="774">
        <v>0</v>
      </c>
      <c r="Z327" s="774">
        <v>0</v>
      </c>
      <c r="AA327" s="774">
        <v>2</v>
      </c>
      <c r="AB327" s="774">
        <v>32</v>
      </c>
      <c r="AC327" s="774">
        <v>0</v>
      </c>
      <c r="AD327" s="774">
        <v>0</v>
      </c>
      <c r="AE327" s="774">
        <v>0</v>
      </c>
      <c r="AF327" s="774">
        <v>7</v>
      </c>
      <c r="AG327" s="774">
        <v>1</v>
      </c>
      <c r="AH327" s="774">
        <v>0</v>
      </c>
      <c r="AI327" s="774">
        <v>0</v>
      </c>
      <c r="AJ327" s="774">
        <v>2</v>
      </c>
      <c r="AK327" s="774">
        <v>0</v>
      </c>
      <c r="AL327" s="774">
        <v>0</v>
      </c>
      <c r="AM327" s="774">
        <v>0</v>
      </c>
      <c r="AN327" s="774">
        <v>4</v>
      </c>
      <c r="AO327" s="774">
        <v>0</v>
      </c>
      <c r="AP327" s="774">
        <v>0</v>
      </c>
      <c r="AQ327" s="774">
        <v>0</v>
      </c>
      <c r="AR327" s="774">
        <v>0</v>
      </c>
      <c r="AS327" s="774">
        <v>0</v>
      </c>
      <c r="AT327" s="774">
        <v>2</v>
      </c>
      <c r="AU327" s="774">
        <v>0</v>
      </c>
      <c r="AV327" s="774">
        <v>9</v>
      </c>
      <c r="AW327" s="772">
        <v>3</v>
      </c>
      <c r="AX327" s="773">
        <v>56</v>
      </c>
      <c r="AY327" s="774">
        <v>27</v>
      </c>
      <c r="AZ327" s="774">
        <v>77</v>
      </c>
      <c r="BA327" s="774">
        <v>240</v>
      </c>
      <c r="BB327" s="774">
        <v>934</v>
      </c>
      <c r="BC327" s="772">
        <v>1278</v>
      </c>
      <c r="BD327" s="753" t="s">
        <v>1740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167</v>
      </c>
      <c r="AK328" s="786" t="s">
        <v>1624</v>
      </c>
      <c r="AL328" s="787"/>
      <c r="AM328" s="784"/>
      <c r="AN328" s="788" t="s">
        <v>439</v>
      </c>
      <c r="AO328" s="788"/>
      <c r="AP328" s="788"/>
      <c r="AQ328" s="788"/>
      <c r="AR328" s="787">
        <v>3</v>
      </c>
      <c r="AS328" s="786" t="s">
        <v>1624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1736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2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2"/>
      <c r="AH329" s="912"/>
      <c r="AI329" s="912"/>
      <c r="AJ329" s="912">
        <v>23</v>
      </c>
      <c r="AK329" s="796" t="s">
        <v>1624</v>
      </c>
      <c r="AL329" s="797"/>
      <c r="AM329" s="912"/>
      <c r="AN329" s="798" t="s">
        <v>441</v>
      </c>
      <c r="AO329" s="798"/>
      <c r="AP329" s="798"/>
      <c r="AQ329" s="798"/>
      <c r="AR329" s="797">
        <v>55</v>
      </c>
      <c r="AS329" s="796" t="s">
        <v>1624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1737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6</v>
      </c>
      <c r="AK330" s="806" t="s">
        <v>1624</v>
      </c>
      <c r="AL330" s="807"/>
      <c r="AM330" s="804"/>
      <c r="AN330" s="808" t="s">
        <v>444</v>
      </c>
      <c r="AO330" s="808"/>
      <c r="AP330" s="808"/>
      <c r="AQ330" s="808"/>
      <c r="AR330" s="807">
        <v>25</v>
      </c>
      <c r="AS330" s="806" t="s">
        <v>1624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1741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314</v>
      </c>
      <c r="D331" s="152">
        <v>1170</v>
      </c>
      <c r="E331" s="152">
        <v>1412</v>
      </c>
      <c r="F331" s="152">
        <v>5635</v>
      </c>
      <c r="G331" s="152">
        <v>8531</v>
      </c>
      <c r="H331" s="814">
        <v>0</v>
      </c>
      <c r="I331" s="814">
        <v>0</v>
      </c>
      <c r="J331" s="814">
        <v>3</v>
      </c>
      <c r="K331" s="814">
        <v>13</v>
      </c>
      <c r="L331" s="814">
        <v>0</v>
      </c>
      <c r="M331" s="814">
        <v>0</v>
      </c>
      <c r="N331" s="814">
        <v>5</v>
      </c>
      <c r="O331" s="814">
        <v>21</v>
      </c>
      <c r="P331" s="814">
        <v>0</v>
      </c>
      <c r="Q331" s="814">
        <v>0</v>
      </c>
      <c r="R331" s="814">
        <v>1</v>
      </c>
      <c r="S331" s="814">
        <v>11</v>
      </c>
      <c r="T331" s="814">
        <v>0</v>
      </c>
      <c r="U331" s="814">
        <v>0</v>
      </c>
      <c r="V331" s="814">
        <v>1</v>
      </c>
      <c r="W331" s="814">
        <v>11</v>
      </c>
      <c r="X331" s="815">
        <v>8521</v>
      </c>
      <c r="Y331" s="814">
        <v>0</v>
      </c>
      <c r="Z331" s="814">
        <v>4</v>
      </c>
      <c r="AA331" s="814">
        <v>12</v>
      </c>
      <c r="AB331" s="814">
        <v>151</v>
      </c>
      <c r="AC331" s="814">
        <v>1</v>
      </c>
      <c r="AD331" s="814">
        <v>2</v>
      </c>
      <c r="AE331" s="814">
        <v>1</v>
      </c>
      <c r="AF331" s="814">
        <v>19</v>
      </c>
      <c r="AG331" s="814">
        <v>1</v>
      </c>
      <c r="AH331" s="814">
        <v>0</v>
      </c>
      <c r="AI331" s="814">
        <v>0</v>
      </c>
      <c r="AJ331" s="814">
        <v>5</v>
      </c>
      <c r="AK331" s="814">
        <v>0</v>
      </c>
      <c r="AL331" s="814">
        <v>1</v>
      </c>
      <c r="AM331" s="814">
        <v>1</v>
      </c>
      <c r="AN331" s="814">
        <v>23</v>
      </c>
      <c r="AO331" s="814">
        <v>0</v>
      </c>
      <c r="AP331" s="814">
        <v>0</v>
      </c>
      <c r="AQ331" s="814">
        <v>0</v>
      </c>
      <c r="AR331" s="814">
        <v>3</v>
      </c>
      <c r="AS331" s="814">
        <v>0</v>
      </c>
      <c r="AT331" s="814">
        <v>3</v>
      </c>
      <c r="AU331" s="814">
        <v>0</v>
      </c>
      <c r="AV331" s="814">
        <v>52</v>
      </c>
      <c r="AW331" s="814">
        <v>12</v>
      </c>
      <c r="AX331" s="814">
        <v>267</v>
      </c>
      <c r="AY331" s="814">
        <v>312</v>
      </c>
      <c r="AZ331" s="814">
        <v>1160</v>
      </c>
      <c r="BA331" s="814">
        <v>1396</v>
      </c>
      <c r="BB331" s="814">
        <v>5374</v>
      </c>
      <c r="BC331" s="814">
        <v>8242</v>
      </c>
      <c r="BD331" s="816" t="s">
        <v>1742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1743</v>
      </c>
      <c r="AZ332" s="821"/>
      <c r="BA332" s="821"/>
      <c r="BB332" s="821"/>
      <c r="BC332" s="822"/>
      <c r="BD332" s="823" t="s">
        <v>1652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1653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8202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8485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1448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8531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16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26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8521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167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23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6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3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55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25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8242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G212:BC331 S172:S173 S189:S211 R176:R211 S176:S186 K9:BC61 R174:S175 C9:F331 P62:X114 P115:W17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45.75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1459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1460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1461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1462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1463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1464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1465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1466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1467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1468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1469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1470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1471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1472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1473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1474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1475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1476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1477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1478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1479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1480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1481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1482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1483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1484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1485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1486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1487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1488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1490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1491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1492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1495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1496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1497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1498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1499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1500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1501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1502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1503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1569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1570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1571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1572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1573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1504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1505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1506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1507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1508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1509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1626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1513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1514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1515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1516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1517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1518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1519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1520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1521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1522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1523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1524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1525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1526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1527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1528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1529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1530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1531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1532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1533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1534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1535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1536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1537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1538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1540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1541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1542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1543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1544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1539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1545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1546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1547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1548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1549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1550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1551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1552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1553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1554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1555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1556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1557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1559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1558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1560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1561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1562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1563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1564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1565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1566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1567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1568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1574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1575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1576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1579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1577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1578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1580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1581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1582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1583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1584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1585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1586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1587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1588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1593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1594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1595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1596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1590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1591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1592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1597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1589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1601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1602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1603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1598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1599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1600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1604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1605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1606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1607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1608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1609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1610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1611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1489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1615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1616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1612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1613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1614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1617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1621</v>
      </c>
      <c r="C437" s="343"/>
      <c r="D437" s="343" t="s">
        <v>482</v>
      </c>
    </row>
    <row r="438" spans="1:9">
      <c r="A438" s="740">
        <v>400</v>
      </c>
      <c r="B438" s="594" t="s">
        <v>1622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1623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1618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1619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1620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1493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1494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2" sqref="F2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1625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4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4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5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1.3636363636363635</v>
      </c>
      <c r="K13" s="245">
        <f t="shared" si="5"/>
        <v>0</v>
      </c>
      <c r="L13" s="245">
        <f t="shared" si="0"/>
        <v>0</v>
      </c>
      <c r="M13" s="245">
        <f t="shared" si="6"/>
        <v>1.5151515151515151</v>
      </c>
      <c r="N13" s="245">
        <f t="shared" si="7"/>
        <v>0</v>
      </c>
      <c r="O13" s="245">
        <f t="shared" si="1"/>
        <v>0</v>
      </c>
      <c r="P13" s="245">
        <f t="shared" si="8"/>
        <v>0.60606060606060608</v>
      </c>
      <c r="Q13" s="245">
        <f t="shared" si="9"/>
        <v>0</v>
      </c>
      <c r="R13" s="245">
        <f t="shared" si="10"/>
        <v>0</v>
      </c>
      <c r="S13" s="245">
        <f t="shared" si="11"/>
        <v>0.75757575757575757</v>
      </c>
      <c r="T13" s="245">
        <f t="shared" si="12"/>
        <v>0</v>
      </c>
      <c r="U13" s="245">
        <f t="shared" si="13"/>
        <v>0</v>
      </c>
      <c r="V13" s="245">
        <f t="shared" si="14"/>
        <v>0.75757575757575757</v>
      </c>
      <c r="W13" s="245">
        <f t="shared" si="15"/>
        <v>0</v>
      </c>
      <c r="X13" s="245">
        <f t="shared" si="2"/>
        <v>0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71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19.363636363636363</v>
      </c>
      <c r="K23" s="245">
        <f t="shared" si="5"/>
        <v>0</v>
      </c>
      <c r="L23" s="245">
        <f t="shared" si="0"/>
        <v>0.27272727272727271</v>
      </c>
      <c r="M23" s="245">
        <f t="shared" si="6"/>
        <v>21.515151515151516</v>
      </c>
      <c r="N23" s="245">
        <f t="shared" si="7"/>
        <v>0</v>
      </c>
      <c r="O23" s="245">
        <f t="shared" si="1"/>
        <v>0.30303030303030304</v>
      </c>
      <c r="P23" s="245">
        <f t="shared" si="8"/>
        <v>8.6060606060606055</v>
      </c>
      <c r="Q23" s="245">
        <f t="shared" si="9"/>
        <v>0</v>
      </c>
      <c r="R23" s="245">
        <f t="shared" si="10"/>
        <v>0.12121212121212122</v>
      </c>
      <c r="S23" s="245">
        <f t="shared" si="11"/>
        <v>10.757575757575758</v>
      </c>
      <c r="T23" s="245">
        <f t="shared" si="12"/>
        <v>0</v>
      </c>
      <c r="U23" s="245">
        <f t="shared" si="13"/>
        <v>0.15151515151515152</v>
      </c>
      <c r="V23" s="245">
        <f t="shared" si="14"/>
        <v>10.757575757575758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3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3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140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140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146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146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43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43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79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79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42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42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78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78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30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30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40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40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39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39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38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38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33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33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36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36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37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37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33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33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36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36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40</v>
      </c>
      <c r="G83" s="244">
        <f>GLD!$AT102</f>
        <v>0</v>
      </c>
      <c r="H83" s="244">
        <f>GLD!$AV102</f>
        <v>0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40</v>
      </c>
      <c r="K83" s="245">
        <f t="shared" si="38"/>
        <v>0</v>
      </c>
      <c r="L83" s="245">
        <f t="shared" si="31"/>
        <v>0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36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36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37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37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34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34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33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33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35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35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34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34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34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34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37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37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34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34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34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34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36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36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37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37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37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37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39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39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38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38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37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37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39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39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39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39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34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34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39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39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37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37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32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32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33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33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36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36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37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37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110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110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158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158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88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88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174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174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20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20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35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35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111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111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57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57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88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88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58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58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Sample room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12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12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0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0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5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1.3636363636363635</v>
      </c>
      <c r="K242" s="245">
        <f t="shared" si="92"/>
        <v>0</v>
      </c>
      <c r="L242" s="245">
        <f t="shared" si="90"/>
        <v>0</v>
      </c>
      <c r="M242" s="245">
        <f t="shared" si="93"/>
        <v>1.5151515151515151</v>
      </c>
      <c r="N242" s="245">
        <f t="shared" si="94"/>
        <v>0</v>
      </c>
      <c r="O242" s="245">
        <f t="shared" si="85"/>
        <v>0</v>
      </c>
      <c r="P242" s="245">
        <f t="shared" si="95"/>
        <v>0.60606060606060608</v>
      </c>
      <c r="Q242" s="245">
        <f t="shared" si="96"/>
        <v>0</v>
      </c>
      <c r="R242" s="245">
        <f t="shared" si="87"/>
        <v>0</v>
      </c>
      <c r="S242" s="245">
        <f t="shared" si="97"/>
        <v>0.75757575757575757</v>
      </c>
      <c r="T242" s="245">
        <f t="shared" si="98"/>
        <v>0</v>
      </c>
      <c r="U242" s="245">
        <f t="shared" si="88"/>
        <v>0</v>
      </c>
      <c r="V242" s="245">
        <f t="shared" si="99"/>
        <v>0.75757575757575757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6829</v>
      </c>
      <c r="G244" s="244">
        <f>GLD!$AT263</f>
        <v>1</v>
      </c>
      <c r="H244" s="244">
        <f>GLD!$AV263</f>
        <v>43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6829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13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13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17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17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12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12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9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9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3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3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12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12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18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18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14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14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7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7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16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16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169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169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35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35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63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63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36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36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179</v>
      </c>
      <c r="G281" s="244">
        <f>GLD!$AT300</f>
        <v>0</v>
      </c>
      <c r="H281" s="244">
        <f>GLD!$AV300</f>
        <v>3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179</v>
      </c>
      <c r="N281" s="245">
        <f t="shared" si="94"/>
        <v>0</v>
      </c>
      <c r="O281" s="245">
        <f t="shared" si="102"/>
        <v>3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11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11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69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69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28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28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8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109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109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6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110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110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8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8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5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5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121</v>
      </c>
      <c r="G301" s="244">
        <f>GLD!$AT320</f>
        <v>0</v>
      </c>
      <c r="H301" s="244">
        <f>GLD!$AV320</f>
        <v>3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121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3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9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9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1278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1278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8242</v>
      </c>
      <c r="G312" s="244">
        <f>GLD!$AT331</f>
        <v>3</v>
      </c>
      <c r="H312" s="244">
        <f>GLD!$AV331</f>
        <v>52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8242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2258.6363636363635</v>
      </c>
      <c r="K390" s="601">
        <f t="shared" ref="K390:X390" si="181">SUM(K3:K389)</f>
        <v>0</v>
      </c>
      <c r="L390" s="601">
        <f t="shared" si="181"/>
        <v>10.272727272727273</v>
      </c>
      <c r="M390" s="601">
        <f t="shared" si="181"/>
        <v>2343.818181818182</v>
      </c>
      <c r="N390" s="601">
        <f t="shared" si="181"/>
        <v>0</v>
      </c>
      <c r="O390" s="601">
        <f t="shared" si="181"/>
        <v>18.303030303030305</v>
      </c>
      <c r="P390" s="601">
        <f t="shared" si="181"/>
        <v>989.28282828282829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1285.3535353535353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1328.909090909091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1738</v>
      </c>
      <c r="B1" s="955"/>
      <c r="C1" s="956"/>
      <c r="D1" s="968" t="s">
        <v>717</v>
      </c>
      <c r="E1" s="967"/>
      <c r="F1" s="600"/>
      <c r="G1" s="949" t="s">
        <v>720</v>
      </c>
      <c r="H1" s="967"/>
      <c r="I1" s="600"/>
      <c r="J1" s="965" t="s">
        <v>723</v>
      </c>
      <c r="K1" s="967"/>
      <c r="L1" s="600"/>
      <c r="M1" s="965" t="s">
        <v>726</v>
      </c>
      <c r="N1" s="967"/>
      <c r="O1" s="600"/>
      <c r="P1" s="965" t="s">
        <v>482</v>
      </c>
      <c r="Q1" s="967"/>
      <c r="R1" s="600"/>
      <c r="S1" s="965" t="s">
        <v>1387</v>
      </c>
      <c r="T1" s="950"/>
    </row>
    <row r="2" spans="1:30" ht="30" customHeight="1" thickBot="1">
      <c r="A2" s="951" t="s">
        <v>1367</v>
      </c>
      <c r="B2" s="952"/>
      <c r="C2" s="953"/>
      <c r="D2" s="976" t="s">
        <v>1391</v>
      </c>
      <c r="E2" s="966"/>
      <c r="F2" s="599"/>
      <c r="G2" s="963" t="s">
        <v>1392</v>
      </c>
      <c r="H2" s="966"/>
      <c r="I2" s="599"/>
      <c r="J2" s="963" t="s">
        <v>1393</v>
      </c>
      <c r="K2" s="966"/>
      <c r="L2" s="599"/>
      <c r="M2" s="963" t="s">
        <v>1392</v>
      </c>
      <c r="N2" s="966"/>
      <c r="O2" s="599"/>
      <c r="P2" s="963" t="s">
        <v>1394</v>
      </c>
      <c r="Q2" s="966"/>
      <c r="R2" s="599"/>
      <c r="S2" s="963" t="s">
        <v>1390</v>
      </c>
      <c r="T2" s="964"/>
    </row>
    <row r="3" spans="1:30" ht="21.75" thickTop="1">
      <c r="A3" s="972" t="s">
        <v>1368</v>
      </c>
      <c r="B3" s="619" t="s">
        <v>1378</v>
      </c>
      <c r="C3" s="620" t="s">
        <v>731</v>
      </c>
      <c r="D3" s="621">
        <f>SUMIF('Combine (不許動)'!D:D,$C3,'Combine (不許動)'!J:J)</f>
        <v>150</v>
      </c>
      <c r="E3" s="622">
        <f t="shared" ref="E3:E10" si="0">D3/D$18</f>
        <v>6.7487422798478455E-2</v>
      </c>
      <c r="F3" s="623"/>
      <c r="G3" s="621">
        <f>SUMIF('Combine (不許動)'!D:D,$C3,'Combine (不許動)'!M:M)</f>
        <v>150</v>
      </c>
      <c r="H3" s="622">
        <f t="shared" ref="H3:H10" si="1">G3/G$18</f>
        <v>6.4548939832563976E-2</v>
      </c>
      <c r="I3" s="623"/>
      <c r="J3" s="621">
        <f>SUMIF('Combine (不許動)'!D:D,$C3,'Combine (不許動)'!P:P)</f>
        <v>46.555555555555557</v>
      </c>
      <c r="K3" s="622">
        <f t="shared" ref="K3:K10" si="2">J3/J$18</f>
        <v>4.7059904634517404E-2</v>
      </c>
      <c r="L3" s="623"/>
      <c r="M3" s="621">
        <f>SUMIF('Combine (不許動)'!D:D,$C3,'Combine (不許動)'!S:S)</f>
        <v>83.444444444444443</v>
      </c>
      <c r="N3" s="622">
        <f t="shared" ref="N3:N10" si="3">M3/M$18</f>
        <v>6.7112403730543016E-2</v>
      </c>
      <c r="O3" s="623"/>
      <c r="P3" s="621">
        <f>SUMIF('Combine (不許動)'!D:D,$C3,'Combine (不許動)'!V:V)</f>
        <v>81</v>
      </c>
      <c r="Q3" s="622">
        <f t="shared" ref="Q3:Q10" si="4">P3/P$18</f>
        <v>6.2649416397131216E-2</v>
      </c>
      <c r="R3" s="623"/>
      <c r="S3" s="621">
        <f t="shared" ref="S3:S17" si="5">D3+G3+J3+M3+P3</f>
        <v>511</v>
      </c>
      <c r="T3" s="624">
        <f t="shared" ref="T3:T10" si="6">S3/S$18</f>
        <v>6.3305252725470759E-2</v>
      </c>
    </row>
    <row r="4" spans="1:30" ht="21">
      <c r="A4" s="970"/>
      <c r="B4" s="555" t="s">
        <v>1379</v>
      </c>
      <c r="C4" s="553" t="s">
        <v>732</v>
      </c>
      <c r="D4" s="610">
        <f>SUMIF('Combine (不許動)'!D:D,$C4,'Combine (不許動)'!J:J)</f>
        <v>1341</v>
      </c>
      <c r="E4" s="561">
        <f t="shared" si="0"/>
        <v>0.60333755981839743</v>
      </c>
      <c r="F4" s="566"/>
      <c r="G4" s="610">
        <f>SUMIF('Combine (不許動)'!D:D,$C4,'Combine (不許動)'!M:M)</f>
        <v>1412</v>
      </c>
      <c r="H4" s="561">
        <f t="shared" si="1"/>
        <v>0.60762068695720217</v>
      </c>
      <c r="I4" s="566"/>
      <c r="J4" s="610">
        <f>SUMIF('Combine (不許動)'!D:D,$C4,'Combine (不許動)'!P:P)</f>
        <v>566</v>
      </c>
      <c r="K4" s="561">
        <f t="shared" si="2"/>
        <v>0.57213163295520686</v>
      </c>
      <c r="L4" s="566"/>
      <c r="M4" s="610">
        <f>SUMIF('Combine (不許動)'!D:D,$C4,'Combine (不許動)'!S:S)</f>
        <v>753</v>
      </c>
      <c r="N4" s="561">
        <f t="shared" si="3"/>
        <v>0.60562018652715055</v>
      </c>
      <c r="O4" s="566"/>
      <c r="P4" s="610">
        <f>SUMIF('Combine (不許動)'!D:D,$C4,'Combine (不許動)'!V:V)</f>
        <v>732</v>
      </c>
      <c r="Q4" s="561">
        <f t="shared" si="4"/>
        <v>0.56616509632963019</v>
      </c>
      <c r="R4" s="566"/>
      <c r="S4" s="610">
        <f>D4+G4+J4+M4+P4</f>
        <v>4804</v>
      </c>
      <c r="T4" s="561">
        <f t="shared" si="6"/>
        <v>0.59514370664023786</v>
      </c>
    </row>
    <row r="5" spans="1:30" ht="21">
      <c r="A5" s="970"/>
      <c r="B5" s="555" t="s">
        <v>1380</v>
      </c>
      <c r="C5" s="553" t="s">
        <v>733</v>
      </c>
      <c r="D5" s="610">
        <f>SUMIF('Combine (不許動)'!D:D,$C5,'Combine (不許動)'!J:J)</f>
        <v>110</v>
      </c>
      <c r="E5" s="560">
        <f t="shared" si="0"/>
        <v>4.9490776718884202E-2</v>
      </c>
      <c r="F5" s="566"/>
      <c r="G5" s="610">
        <f>SUMIF('Combine (不許動)'!D:D,$C5,'Combine (不許動)'!M:M)</f>
        <v>88</v>
      </c>
      <c r="H5" s="560">
        <f t="shared" si="1"/>
        <v>3.786871136843753E-2</v>
      </c>
      <c r="I5" s="566"/>
      <c r="J5" s="610">
        <f>SUMIF('Combine (不許動)'!D:D,$C5,'Combine (不許動)'!P:P)</f>
        <v>35</v>
      </c>
      <c r="K5" s="560">
        <f t="shared" si="2"/>
        <v>3.5379164582035758E-2</v>
      </c>
      <c r="L5" s="566"/>
      <c r="M5" s="610">
        <f>SUMIF('Combine (不許動)'!D:D,$C5,'Combine (不許動)'!S:S)</f>
        <v>57</v>
      </c>
      <c r="N5" s="560">
        <f t="shared" si="3"/>
        <v>4.5843759139505419E-2</v>
      </c>
      <c r="O5" s="566"/>
      <c r="P5" s="610">
        <f>SUMIF('Combine (不許動)'!D:D,$C5,'Combine (不許動)'!V:V)</f>
        <v>58</v>
      </c>
      <c r="Q5" s="560">
        <f t="shared" si="4"/>
        <v>4.4860075938686544E-2</v>
      </c>
      <c r="R5" s="566"/>
      <c r="S5" s="610">
        <f t="shared" si="5"/>
        <v>348</v>
      </c>
      <c r="T5" s="559">
        <f t="shared" si="6"/>
        <v>4.3111992071357783E-2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5" t="s">
        <v>1381</v>
      </c>
      <c r="C6" s="554" t="s">
        <v>734</v>
      </c>
      <c r="D6" s="626">
        <f>SUMIF('Combine (不許動)'!D:D,$C6,'Combine (不許動)'!J:J)</f>
        <v>164</v>
      </c>
      <c r="E6" s="568">
        <f t="shared" si="0"/>
        <v>7.3786248926336451E-2</v>
      </c>
      <c r="F6" s="627"/>
      <c r="G6" s="626">
        <f>SUMIF('Combine (不許動)'!D:D,$C6,'Combine (不許動)'!M:M)</f>
        <v>178</v>
      </c>
      <c r="H6" s="568">
        <f t="shared" si="1"/>
        <v>7.6598075267975907E-2</v>
      </c>
      <c r="I6" s="627"/>
      <c r="J6" s="626">
        <f>SUMIF('Combine (不許動)'!D:D,$C6,'Combine (不許動)'!P:P)</f>
        <v>114</v>
      </c>
      <c r="K6" s="568">
        <f t="shared" si="2"/>
        <v>0.11523499321005932</v>
      </c>
      <c r="L6" s="627"/>
      <c r="M6" s="626">
        <f>SUMIF('Combine (不許動)'!D:D,$C6,'Combine (不許動)'!S:S)</f>
        <v>91</v>
      </c>
      <c r="N6" s="568">
        <f t="shared" si="3"/>
        <v>7.3189159327982339E-2</v>
      </c>
      <c r="O6" s="627"/>
      <c r="P6" s="626">
        <f>SUMIF('Combine (不許動)'!D:D,$C6,'Combine (不許動)'!V:V)</f>
        <v>143</v>
      </c>
      <c r="Q6" s="568">
        <f t="shared" si="4"/>
        <v>0.11060329067641683</v>
      </c>
      <c r="R6" s="627"/>
      <c r="S6" s="626">
        <f t="shared" si="5"/>
        <v>690</v>
      </c>
      <c r="T6" s="567">
        <f t="shared" si="6"/>
        <v>8.5480673934588705E-2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2.1516313277521325E-3</v>
      </c>
      <c r="I7" s="570"/>
      <c r="J7" s="629">
        <f>SUMIF('Combine (不許動)'!D:D,$C7,'Combine (不許動)'!P:P)</f>
        <v>4</v>
      </c>
      <c r="K7" s="571">
        <f t="shared" si="2"/>
        <v>4.0433330950898011E-3</v>
      </c>
      <c r="L7" s="570"/>
      <c r="M7" s="630">
        <f>SUMIF('Combine (不許動)'!D:D,$C7,'Combine (不許動)'!S:S)</f>
        <v>4</v>
      </c>
      <c r="N7" s="571">
        <f t="shared" si="3"/>
        <v>3.2171059045266962E-3</v>
      </c>
      <c r="O7" s="570"/>
      <c r="P7" s="630">
        <f>SUMIF('Combine (不許動)'!D:D,$C7,'Combine (不許動)'!V:V)</f>
        <v>3</v>
      </c>
      <c r="Q7" s="571">
        <f t="shared" si="4"/>
        <v>2.3203487554493041E-3</v>
      </c>
      <c r="R7" s="570"/>
      <c r="S7" s="630">
        <f t="shared" si="5"/>
        <v>16</v>
      </c>
      <c r="T7" s="569">
        <f t="shared" si="6"/>
        <v>1.9821605550049554E-3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1382</v>
      </c>
      <c r="C8" s="558" t="s">
        <v>1375</v>
      </c>
      <c r="D8" s="562">
        <f>SUMIF('Combine (不許動)'!D:D,$C8,'Combine (不許動)'!J:J)</f>
        <v>38</v>
      </c>
      <c r="E8" s="560">
        <f t="shared" si="0"/>
        <v>1.7096813775614544E-2</v>
      </c>
      <c r="F8" s="566"/>
      <c r="G8" s="562">
        <f>SUMIF('Combine (不許動)'!D:D,$C8,'Combine (不許動)'!M:M)</f>
        <v>47</v>
      </c>
      <c r="H8" s="560">
        <f t="shared" si="1"/>
        <v>2.0225334480870043E-2</v>
      </c>
      <c r="I8" s="566"/>
      <c r="J8" s="563">
        <f>SUMIF('Combine (不許動)'!D:D,$C8,'Combine (不許動)'!P:P)</f>
        <v>22</v>
      </c>
      <c r="K8" s="560">
        <f t="shared" si="2"/>
        <v>2.2238332022993905E-2</v>
      </c>
      <c r="L8" s="566"/>
      <c r="M8" s="563">
        <f>SUMIF('Combine (不許動)'!D:D,$C8,'Combine (不許動)'!S:S)</f>
        <v>25</v>
      </c>
      <c r="N8" s="560">
        <f t="shared" si="3"/>
        <v>2.0106911903291849E-2</v>
      </c>
      <c r="O8" s="566"/>
      <c r="P8" s="563">
        <f>SUMIF('Combine (不許動)'!D:D,$C8,'Combine (不許動)'!V:V)</f>
        <v>26</v>
      </c>
      <c r="Q8" s="560">
        <f t="shared" si="4"/>
        <v>2.0109689213893969E-2</v>
      </c>
      <c r="R8" s="566"/>
      <c r="S8" s="563">
        <f t="shared" si="5"/>
        <v>158</v>
      </c>
      <c r="T8" s="559">
        <f t="shared" si="6"/>
        <v>1.9573835480673936E-2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8.9983230397971275E-4</v>
      </c>
      <c r="F9" s="566"/>
      <c r="G9" s="562">
        <f>SUMIF('Combine (不許動)'!D:D,$C9,'Combine (不許動)'!M:M)</f>
        <v>2</v>
      </c>
      <c r="H9" s="560">
        <f t="shared" si="1"/>
        <v>8.6065253110085291E-4</v>
      </c>
      <c r="I9" s="566"/>
      <c r="J9" s="563">
        <f>SUMIF('Combine (不許動)'!D:D,$C9,'Combine (不許動)'!P:P)</f>
        <v>1</v>
      </c>
      <c r="K9" s="560">
        <f t="shared" si="2"/>
        <v>1.0108332737724503E-3</v>
      </c>
      <c r="L9" s="566"/>
      <c r="M9" s="563">
        <f>SUMIF('Combine (不許動)'!D:D,$C9,'Combine (不許動)'!S:S)</f>
        <v>1</v>
      </c>
      <c r="N9" s="560">
        <f t="shared" si="3"/>
        <v>8.0427647613167405E-4</v>
      </c>
      <c r="O9" s="566"/>
      <c r="P9" s="563">
        <f>SUMIF('Combine (不許動)'!D:D,$C9,'Combine (不許動)'!V:V)</f>
        <v>1</v>
      </c>
      <c r="Q9" s="560">
        <f t="shared" si="4"/>
        <v>7.734495851497681E-4</v>
      </c>
      <c r="R9" s="566"/>
      <c r="S9" s="563">
        <f t="shared" si="5"/>
        <v>7</v>
      </c>
      <c r="T9" s="559">
        <f t="shared" si="6"/>
        <v>8.6719524281466797E-4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2.6994969119391384E-3</v>
      </c>
      <c r="F10" s="566"/>
      <c r="G10" s="562">
        <f>SUMIF('Combine (不許動)'!D:D,$C10,'Combine (不許動)'!M:M)</f>
        <v>6</v>
      </c>
      <c r="H10" s="560">
        <f t="shared" si="1"/>
        <v>2.5819575933025587E-3</v>
      </c>
      <c r="I10" s="566"/>
      <c r="J10" s="563">
        <f>SUMIF('Combine (不許動)'!D:D,$C10,'Combine (不許動)'!P:P)</f>
        <v>4</v>
      </c>
      <c r="K10" s="560">
        <f t="shared" si="2"/>
        <v>4.0433330950898011E-3</v>
      </c>
      <c r="L10" s="566"/>
      <c r="M10" s="563">
        <f>SUMIF('Combine (不許動)'!D:D,$C10,'Combine (不許動)'!S:S)</f>
        <v>4</v>
      </c>
      <c r="N10" s="560">
        <f t="shared" si="3"/>
        <v>3.2171059045266962E-3</v>
      </c>
      <c r="O10" s="566"/>
      <c r="P10" s="563">
        <f>SUMIF('Combine (不許動)'!D:D,$C10,'Combine (不許動)'!V:V)</f>
        <v>4</v>
      </c>
      <c r="Q10" s="560">
        <f t="shared" si="4"/>
        <v>3.0937983405990724E-3</v>
      </c>
      <c r="R10" s="566"/>
      <c r="S10" s="563">
        <f t="shared" si="5"/>
        <v>24</v>
      </c>
      <c r="T10" s="559">
        <f t="shared" si="6"/>
        <v>2.973240832507433E-3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738</v>
      </c>
      <c r="C11" s="595" t="s">
        <v>738</v>
      </c>
      <c r="D11" s="564">
        <f>SUMIF('Combine (不許動)'!A:A,"GLD1-QC- GU",'Combine (不許動)'!J:J)</f>
        <v>36</v>
      </c>
      <c r="E11" s="573">
        <f t="shared" ref="E11" si="7">D11/D$18</f>
        <v>1.6196981471634828E-2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36</v>
      </c>
      <c r="T11" s="572">
        <f t="shared" ref="T11" si="12">S11/S$18</f>
        <v>4.4598612487611496E-3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739</v>
      </c>
      <c r="C12" s="575" t="s">
        <v>739</v>
      </c>
      <c r="D12" s="562">
        <f>SUMIF('Combine (不許動)'!D:D,$C12,'Combine (不許動)'!J:J)-D11</f>
        <v>283</v>
      </c>
      <c r="E12" s="560">
        <f t="shared" ref="E12:E17" si="13">D12/D$18</f>
        <v>0.12732627101312935</v>
      </c>
      <c r="F12" s="566"/>
      <c r="G12" s="562">
        <f>SUMIF('Combine (不許動)'!D:D,$C12,'Combine (不許動)'!M:M)</f>
        <v>300</v>
      </c>
      <c r="H12" s="560">
        <f t="shared" ref="H12:H17" si="14">G12/G$18</f>
        <v>0.12909787966512795</v>
      </c>
      <c r="I12" s="566"/>
      <c r="J12" s="563">
        <f>SUMIF('Combine (不許動)'!D:D,$C12,'Combine (不許動)'!P:P)</f>
        <v>132</v>
      </c>
      <c r="K12" s="560">
        <f t="shared" ref="K12:K17" si="15">J12/J$18</f>
        <v>0.13342999213796342</v>
      </c>
      <c r="L12" s="566"/>
      <c r="M12" s="563">
        <f>SUMIF('Combine (不許動)'!D:D,$C12,'Combine (不許動)'!S:S)</f>
        <v>144</v>
      </c>
      <c r="N12" s="560">
        <f t="shared" ref="N12:N17" si="16">M12/M$18</f>
        <v>0.11581581256296106</v>
      </c>
      <c r="O12" s="566"/>
      <c r="P12" s="563">
        <f>SUMIF('Combine (不許動)'!D:D,$C12,'Combine (不許動)'!V:V)</f>
        <v>160</v>
      </c>
      <c r="Q12" s="560">
        <f t="shared" ref="Q12:Q17" si="17">P12/P$18</f>
        <v>0.12375193362396289</v>
      </c>
      <c r="R12" s="566"/>
      <c r="S12" s="563">
        <f t="shared" si="5"/>
        <v>1019</v>
      </c>
      <c r="T12" s="559">
        <f t="shared" ref="T12:T17" si="18">S12/S$18</f>
        <v>0.1262388503468781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1" t="s">
        <v>1370</v>
      </c>
      <c r="C13" s="632" t="s">
        <v>740</v>
      </c>
      <c r="D13" s="562">
        <f>SUMIF('Combine (不許動)'!D:D,$C13,'Combine (不許動)'!J:J)</f>
        <v>19.90909090909091</v>
      </c>
      <c r="E13" s="560">
        <f t="shared" si="13"/>
        <v>8.9574215714344138E-3</v>
      </c>
      <c r="F13" s="566"/>
      <c r="G13" s="562">
        <f>SUMIF('Combine (不許動)'!D:D,$C13,'Combine (不許動)'!M:M)</f>
        <v>22.121212121212121</v>
      </c>
      <c r="H13" s="560">
        <f t="shared" si="14"/>
        <v>9.5193386015700408E-3</v>
      </c>
      <c r="I13" s="566"/>
      <c r="J13" s="563">
        <f>SUMIF('Combine (不許動)'!D:D,$C13,'Combine (不許動)'!P:P)</f>
        <v>8.8484848484848477</v>
      </c>
      <c r="K13" s="560">
        <f t="shared" si="15"/>
        <v>8.9443429073198608E-3</v>
      </c>
      <c r="L13" s="566"/>
      <c r="M13" s="563">
        <f>SUMIF('Combine (不許動)'!D:D,$C13,'Combine (不許動)'!S:S)</f>
        <v>12.060606060606061</v>
      </c>
      <c r="N13" s="560">
        <f t="shared" si="16"/>
        <v>9.7000617424365526E-3</v>
      </c>
      <c r="O13" s="566"/>
      <c r="P13" s="563">
        <f>SUMIF('Combine (不許動)'!D:D,$C13,'Combine (不許動)'!V:V)</f>
        <v>11.060606060606061</v>
      </c>
      <c r="Q13" s="560">
        <f t="shared" si="17"/>
        <v>8.5548211690807674E-3</v>
      </c>
      <c r="R13" s="566"/>
      <c r="S13" s="563">
        <f t="shared" si="5"/>
        <v>74</v>
      </c>
      <c r="T13" s="559">
        <f t="shared" si="18"/>
        <v>9.1674925668979185E-3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1" t="s">
        <v>1371</v>
      </c>
      <c r="C14" s="632" t="s">
        <v>741</v>
      </c>
      <c r="D14" s="562">
        <f>SUMIF('Combine (不許動)'!D:D,$C14,'Combine (不許動)'!J:J)</f>
        <v>29.363636363636363</v>
      </c>
      <c r="E14" s="560">
        <f t="shared" si="13"/>
        <v>1.3211174281156691E-2</v>
      </c>
      <c r="F14" s="566"/>
      <c r="G14" s="562">
        <f>SUMIF('Combine (不許動)'!D:D,$C14,'Combine (不許動)'!M:M)</f>
        <v>25.515151515151516</v>
      </c>
      <c r="H14" s="560">
        <f t="shared" si="14"/>
        <v>1.0979839866468458E-2</v>
      </c>
      <c r="I14" s="566"/>
      <c r="J14" s="563">
        <f>SUMIF('Combine (不許動)'!D:D,$C14,'Combine (不許動)'!P:P)</f>
        <v>12.606060606060606</v>
      </c>
      <c r="K14" s="560">
        <f t="shared" si="15"/>
        <v>1.274262551179816E-2</v>
      </c>
      <c r="L14" s="566"/>
      <c r="M14" s="563">
        <f>SUMIF('Combine (不許動)'!D:D,$C14,'Combine (不許動)'!S:S)</f>
        <v>14.757575757575758</v>
      </c>
      <c r="N14" s="560">
        <f t="shared" si="16"/>
        <v>1.186917102654925E-2</v>
      </c>
      <c r="O14" s="566"/>
      <c r="P14" s="563">
        <f>SUMIF('Combine (不許動)'!D:D,$C14,'Combine (不許動)'!V:V)</f>
        <v>16.757575757575758</v>
      </c>
      <c r="Q14" s="560">
        <f t="shared" si="17"/>
        <v>1.296114001781278E-2</v>
      </c>
      <c r="R14" s="566"/>
      <c r="S14" s="563">
        <f t="shared" si="5"/>
        <v>99</v>
      </c>
      <c r="T14" s="559">
        <f t="shared" si="18"/>
        <v>1.2264618434093162E-2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1" t="s">
        <v>1372</v>
      </c>
      <c r="C15" s="632" t="s">
        <v>742</v>
      </c>
      <c r="D15" s="562">
        <f>SUMIF('Combine (不許動)'!D:D,$C15,'Combine (不許動)'!J:J)</f>
        <v>29</v>
      </c>
      <c r="E15" s="560">
        <f t="shared" si="13"/>
        <v>1.3047568407705835E-2</v>
      </c>
      <c r="F15" s="566"/>
      <c r="G15" s="562">
        <f>SUMIF('Combine (不許動)'!D:D,$C15,'Combine (不許動)'!M:M)</f>
        <v>34</v>
      </c>
      <c r="H15" s="560">
        <f t="shared" si="14"/>
        <v>1.4631093028714499E-2</v>
      </c>
      <c r="I15" s="566"/>
      <c r="J15" s="563">
        <f>SUMIF('Combine (不許動)'!D:D,$C15,'Combine (不許動)'!P:P)</f>
        <v>17</v>
      </c>
      <c r="K15" s="560">
        <f t="shared" si="15"/>
        <v>1.7184165654131653E-2</v>
      </c>
      <c r="L15" s="566"/>
      <c r="M15" s="563">
        <f>SUMIF('Combine (不許動)'!D:D,$C15,'Combine (不許動)'!S:S)</f>
        <v>20</v>
      </c>
      <c r="N15" s="560">
        <f t="shared" si="16"/>
        <v>1.6085529522633479E-2</v>
      </c>
      <c r="O15" s="566"/>
      <c r="P15" s="563">
        <f>SUMIF('Combine (不許動)'!D:D,$C15,'Combine (不許動)'!V:V)</f>
        <v>27</v>
      </c>
      <c r="Q15" s="560">
        <f t="shared" si="17"/>
        <v>2.0883138799043736E-2</v>
      </c>
      <c r="R15" s="566"/>
      <c r="S15" s="563">
        <f t="shared" si="5"/>
        <v>127</v>
      </c>
      <c r="T15" s="559">
        <f t="shared" si="18"/>
        <v>1.5733399405351834E-2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1" t="s">
        <v>1373</v>
      </c>
      <c r="C16" s="632" t="s">
        <v>341</v>
      </c>
      <c r="D16" s="562">
        <f>SUMIF('Combine (不許動)'!D:D,$C16,'Combine (不許動)'!J:J)</f>
        <v>13</v>
      </c>
      <c r="E16" s="560">
        <f t="shared" si="13"/>
        <v>5.8489099758681331E-3</v>
      </c>
      <c r="F16" s="566"/>
      <c r="G16" s="562">
        <f>SUMIF('Combine (不許動)'!D:D,$C16,'Combine (不許動)'!M:M)</f>
        <v>17</v>
      </c>
      <c r="H16" s="560">
        <f t="shared" si="14"/>
        <v>7.3155465143572495E-3</v>
      </c>
      <c r="I16" s="566"/>
      <c r="J16" s="563">
        <f>SUMIF('Combine (不許動)'!D:D,$C16,'Combine (不許動)'!P:P)</f>
        <v>8</v>
      </c>
      <c r="K16" s="560">
        <f t="shared" si="15"/>
        <v>8.0866661901796023E-3</v>
      </c>
      <c r="L16" s="566"/>
      <c r="M16" s="563">
        <f>SUMIF('Combine (不許動)'!D:D,$C16,'Combine (不許動)'!S:S)</f>
        <v>12</v>
      </c>
      <c r="N16" s="560">
        <f t="shared" si="16"/>
        <v>9.6513177135800887E-3</v>
      </c>
      <c r="O16" s="566"/>
      <c r="P16" s="563">
        <f>SUMIF('Combine (不許動)'!D:D,$C16,'Combine (不許動)'!V:V)</f>
        <v>9</v>
      </c>
      <c r="Q16" s="560">
        <f t="shared" si="17"/>
        <v>6.9610462663479127E-3</v>
      </c>
      <c r="R16" s="566"/>
      <c r="S16" s="563">
        <f t="shared" si="5"/>
        <v>59</v>
      </c>
      <c r="T16" s="559">
        <f t="shared" si="18"/>
        <v>7.3092170465807729E-3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2" t="s">
        <v>1389</v>
      </c>
      <c r="C17" s="693" t="s">
        <v>744</v>
      </c>
      <c r="D17" s="605">
        <f>SUMIF('Combine (不許動)'!D:D,$C17,'Combine (不許動)'!J:J)</f>
        <v>37.36363636363636</v>
      </c>
      <c r="E17" s="606">
        <f t="shared" si="13"/>
        <v>1.6810503497075541E-2</v>
      </c>
      <c r="F17" s="607"/>
      <c r="G17" s="605">
        <f>SUMIF('Combine (不許動)'!D:D,$C17,'Combine (不許動)'!M:M)</f>
        <v>37.181818181818187</v>
      </c>
      <c r="H17" s="606">
        <f t="shared" si="14"/>
        <v>1.6000312964556767E-2</v>
      </c>
      <c r="I17" s="607"/>
      <c r="J17" s="608">
        <f>SUMIF('Combine (不許動)'!D:D,$C17,'Combine (不許動)'!P:P)</f>
        <v>18.27272727272727</v>
      </c>
      <c r="K17" s="606">
        <f t="shared" si="15"/>
        <v>1.8470680729842041E-2</v>
      </c>
      <c r="L17" s="607"/>
      <c r="M17" s="608">
        <f>SUMIF('Combine (不許動)'!D:D,$C17,'Combine (不許動)'!S:S)</f>
        <v>22.090909090909093</v>
      </c>
      <c r="N17" s="606">
        <f t="shared" si="16"/>
        <v>1.7767198518181527E-2</v>
      </c>
      <c r="O17" s="607"/>
      <c r="P17" s="608">
        <f>SUMIF('Combine (不許動)'!D:D,$C17,'Combine (不許動)'!V:V)</f>
        <v>21.090909090909093</v>
      </c>
      <c r="Q17" s="606">
        <f t="shared" si="17"/>
        <v>1.6312754886795108E-2</v>
      </c>
      <c r="R17" s="607"/>
      <c r="S17" s="608">
        <f t="shared" si="5"/>
        <v>136</v>
      </c>
      <c r="T17" s="609">
        <f t="shared" si="18"/>
        <v>1.6848364717542121E-2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745</v>
      </c>
      <c r="B18" s="961"/>
      <c r="C18" s="962"/>
      <c r="D18" s="611">
        <f>SUM(D3:D17)-D11</f>
        <v>2222.636363636364</v>
      </c>
      <c r="E18" s="596"/>
      <c r="F18" s="597"/>
      <c r="G18" s="611">
        <f>SUM(G3:G17)-G11</f>
        <v>2323.8181818181815</v>
      </c>
      <c r="H18" s="596"/>
      <c r="I18" s="597"/>
      <c r="J18" s="611">
        <f>SUM(J3:J17)-J11</f>
        <v>989.28282828282829</v>
      </c>
      <c r="K18" s="596"/>
      <c r="L18" s="597"/>
      <c r="M18" s="611">
        <f>SUM(M3:M17)-M11</f>
        <v>1243.3535353535351</v>
      </c>
      <c r="N18" s="596"/>
      <c r="O18" s="597"/>
      <c r="P18" s="611">
        <f>SUM(P3:P17)-P11</f>
        <v>1292.9090909090908</v>
      </c>
      <c r="Q18" s="596"/>
      <c r="R18" s="597"/>
      <c r="S18" s="611">
        <f>SUM(S3:S17)-S11</f>
        <v>8072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1367</v>
      </c>
      <c r="B20" s="958"/>
      <c r="C20" s="959"/>
      <c r="D20" s="968" t="s">
        <v>1419</v>
      </c>
      <c r="E20" s="967"/>
      <c r="F20" s="600"/>
      <c r="G20" s="949" t="s">
        <v>720</v>
      </c>
      <c r="H20" s="967"/>
      <c r="I20" s="600"/>
      <c r="J20" s="965" t="s">
        <v>723</v>
      </c>
      <c r="K20" s="967"/>
      <c r="L20" s="600"/>
      <c r="M20" s="965" t="s">
        <v>726</v>
      </c>
      <c r="N20" s="967"/>
      <c r="O20" s="600"/>
      <c r="P20" s="965" t="s">
        <v>482</v>
      </c>
      <c r="Q20" s="967"/>
      <c r="R20" s="600"/>
      <c r="S20" s="949" t="s">
        <v>1387</v>
      </c>
      <c r="T20" s="950"/>
      <c r="U20" s="531"/>
      <c r="V20" s="531"/>
      <c r="W20" s="531"/>
    </row>
    <row r="21" spans="1:30" s="496" customFormat="1" ht="21">
      <c r="A21" s="969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20</v>
      </c>
      <c r="H21" s="571">
        <f>G21/G$24</f>
        <v>8.5330850981304805E-3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20</v>
      </c>
      <c r="T21" s="569">
        <f>S21/S$24</f>
        <v>2.4479804161566705E-3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2.7089889177726093E-2</v>
      </c>
      <c r="R22" s="566"/>
      <c r="S22" s="641">
        <f t="shared" si="19"/>
        <v>36</v>
      </c>
      <c r="T22" s="569">
        <f t="shared" ref="T22:T23" si="25">S22/S$24</f>
        <v>4.4063647490820076E-3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42</v>
      </c>
      <c r="N23" s="571">
        <f t="shared" si="23"/>
        <v>3.2675834970530455E-2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42</v>
      </c>
      <c r="T23" s="569">
        <f t="shared" si="25"/>
        <v>5.1407588739290086E-3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1421</v>
      </c>
      <c r="B24" s="974"/>
      <c r="C24" s="975"/>
      <c r="D24" s="611">
        <f>D18+SUM(D21:D23)</f>
        <v>2222.636363636364</v>
      </c>
      <c r="E24" s="596"/>
      <c r="F24" s="597"/>
      <c r="G24" s="611">
        <f>G18+SUM(G21:G23)</f>
        <v>2343.8181818181815</v>
      </c>
      <c r="H24" s="596"/>
      <c r="I24" s="597"/>
      <c r="J24" s="611">
        <f>J18+SUM(J21:J23)</f>
        <v>989.28282828282829</v>
      </c>
      <c r="K24" s="596"/>
      <c r="L24" s="597"/>
      <c r="M24" s="611">
        <f>M18+SUM(M21:M23)</f>
        <v>1285.3535353535351</v>
      </c>
      <c r="N24" s="596"/>
      <c r="O24" s="597"/>
      <c r="P24" s="611">
        <f>P18+SUM(P21:P23)</f>
        <v>1328.9090909090908</v>
      </c>
      <c r="Q24" s="596"/>
      <c r="R24" s="597"/>
      <c r="S24" s="642">
        <f>S18+SUM(S21:S23)</f>
        <v>8170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46286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46286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46286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