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L299" i="8"/>
  <c r="O299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J292" i="8"/>
  <c r="C290" i="8"/>
  <c r="B286" i="8"/>
  <c r="D285" i="8"/>
  <c r="I285" i="8" s="1"/>
  <c r="L285" i="8" s="1"/>
  <c r="T312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Q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N312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R299" i="8"/>
  <c r="X299" i="8"/>
  <c r="U299" i="8"/>
  <c r="J299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O289" i="8"/>
  <c r="L286" i="8"/>
  <c r="X286" i="8"/>
  <c r="R286" i="8"/>
  <c r="O286" i="8"/>
  <c r="U286" i="8"/>
  <c r="V292" i="8"/>
  <c r="Q292" i="8"/>
  <c r="K292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P292" i="8"/>
  <c r="T292" i="8"/>
  <c r="S292" i="8"/>
  <c r="N292" i="8"/>
  <c r="L292" i="8"/>
  <c r="X292" i="8"/>
  <c r="W292" i="8"/>
  <c r="R292" i="8"/>
  <c r="M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V288" i="8" l="1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Z292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300" i="8" l="1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K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DWI SURANTI</t>
        </r>
      </text>
    </comment>
    <comment ref="J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GONDHO WIDY P</t>
        </r>
      </text>
    </comment>
    <comment ref="J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EDI SETIAWAN</t>
        </r>
      </text>
    </comment>
    <comment ref="O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WIDURI</t>
        </r>
      </text>
    </comment>
    <comment ref="O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AMELIA R</t>
        </r>
      </text>
    </comment>
    <comment ref="J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RUBAI</t>
        </r>
      </text>
    </comment>
    <comment ref="K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DIAH AYU LESTARI</t>
        </r>
      </text>
    </comment>
    <comment ref="O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ISNAINI ANISATUN NAFIAH</t>
        </r>
      </text>
    </comment>
    <comment ref="K9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NURIFAH</t>
        </r>
      </text>
    </comment>
    <comment ref="J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ADITYA CHAIRUL</t>
        </r>
      </text>
    </comment>
    <comment ref="J9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M.JAFAR ADI</t>
        </r>
      </text>
    </comment>
    <comment ref="O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AFRILIANA DIYAH S</t>
        </r>
      </text>
    </comment>
    <comment ref="W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LIBIYATI</t>
        </r>
      </text>
    </comment>
    <comment ref="S1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LIBIYATI</t>
        </r>
      </text>
    </comment>
    <comment ref="J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ADITYA SAPUTRA</t>
        </r>
      </text>
    </comment>
    <comment ref="K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 ZULIYANA</t>
        </r>
      </text>
    </comment>
    <comment ref="J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SHANDIKA RIO ILHAM</t>
        </r>
      </text>
    </comment>
    <comment ref="N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M.RIZKY</t>
        </r>
      </text>
    </comment>
    <comment ref="J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M.NAUFAL</t>
        </r>
      </text>
    </comment>
    <comment ref="J1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M.ZAKI</t>
        </r>
      </text>
    </comment>
    <comment ref="O1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MELIYANA</t>
        </r>
      </text>
    </comment>
    <comment ref="J1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ABDUL KARIM</t>
        </r>
      </text>
    </comment>
    <comment ref="N17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KURNIAWAN</t>
        </r>
      </text>
    </comment>
    <comment ref="K1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RINA FITRIA</t>
        </r>
      </text>
    </comment>
    <comment ref="O1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KAMILIYA</t>
        </r>
      </text>
    </comment>
    <comment ref="N2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ATMAJI</t>
        </r>
      </text>
    </comment>
    <comment ref="K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UMI KHOLIDAH
FINA MUBAROKAH</t>
        </r>
      </text>
    </comment>
    <comment ref="W2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INDAH RAHMAWATI
ZUMITA EMA F
ADE RIANA
MARCELL LINA</t>
        </r>
      </text>
    </comment>
    <comment ref="S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INDAH RAHMAWATI
ZUMITA EMA F
ADE RIANA
MARCELL LINA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RAYI MAIDA DEWI</t>
        </r>
      </text>
    </comment>
    <comment ref="O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DINA NASILA SOLIHATI</t>
        </r>
      </text>
    </comment>
    <comment ref="K3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ALIFA ANANDA</t>
        </r>
      </text>
    </comment>
    <comment ref="O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KHOERUN NISAK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<sst xmlns="http://schemas.openxmlformats.org/spreadsheetml/2006/main" count="7296" uniqueCount="1702">
  <si>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</si>
  <si>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</si>
  <si>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</si>
  <si>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</si>
  <si>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</si>
  <si>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</si>
  <si>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</si>
  <si>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</si>
  <si>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</si>
  <si>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</si>
  <si>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</si>
  <si>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</si>
  <si>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</si>
  <si>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</si>
  <si>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</si>
  <si>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</si>
  <si>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</si>
  <si>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</si>
  <si>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</si>
  <si>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</si>
  <si>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</si>
  <si>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</si>
  <si>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</si>
  <si>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</si>
  <si>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</si>
  <si>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</si>
  <si>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</si>
  <si>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</si>
  <si>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</si>
  <si>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</si>
  <si>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</si>
  <si>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</si>
  <si>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</si>
  <si>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</si>
  <si>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</si>
  <si>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</si>
  <si>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</si>
  <si>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</si>
  <si>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</si>
  <si>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</si>
  <si>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</si>
  <si>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</si>
  <si>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</si>
  <si>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</si>
  <si>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</si>
  <si>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</si>
  <si>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</si>
  <si>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</si>
  <si>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</si>
  <si>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</si>
  <si>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</si>
  <si>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</si>
  <si>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</si>
  <si>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</si>
  <si>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</si>
  <si>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</si>
  <si>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</si>
  <si>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</si>
  <si>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</si>
  <si>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</si>
  <si>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</si>
  <si>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</si>
  <si>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</si>
  <si>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</si>
  <si>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</si>
  <si>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</si>
  <si>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</si>
  <si>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</si>
  <si>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</si>
  <si>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</si>
  <si>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</si>
  <si>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</si>
  <si>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</si>
  <si>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</si>
  <si>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</si>
  <si>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</si>
  <si>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</si>
  <si>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</si>
  <si>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</si>
  <si>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</si>
  <si>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</si>
  <si>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</si>
  <si>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</si>
  <si>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</si>
  <si>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</si>
  <si>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</si>
  <si>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</si>
  <si>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</si>
  <si>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</si>
  <si>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</si>
  <si>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</si>
  <si>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</si>
  <si>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</si>
  <si>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</si>
  <si>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</si>
  <si>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</si>
  <si>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</si>
  <si>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</si>
  <si>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</si>
  <si>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</si>
  <si>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</si>
  <si>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</si>
  <si>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</si>
  <si>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</si>
  <si>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</si>
  <si>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</si>
  <si>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</si>
  <si>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</si>
  <si>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</si>
  <si>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</si>
  <si>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</si>
  <si>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</si>
  <si>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</si>
  <si>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</si>
  <si>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</si>
  <si>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</si>
  <si>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</si>
  <si>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</si>
  <si>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</si>
  <si>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</si>
  <si>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</si>
  <si>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</si>
  <si>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</si>
  <si>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</si>
  <si>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</si>
  <si>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</si>
  <si>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</si>
  <si>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</si>
  <si>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</si>
  <si>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</si>
  <si>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</si>
  <si>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</si>
  <si>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</si>
  <si>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</si>
  <si>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</si>
  <si>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</si>
  <si>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</si>
  <si>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</si>
  <si>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</si>
  <si>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</si>
  <si>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</si>
  <si>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</si>
  <si>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</si>
  <si>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</si>
  <si>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</si>
  <si>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</si>
  <si>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</si>
  <si>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</si>
  <si>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</si>
  <si>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</si>
  <si>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</si>
  <si>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</si>
  <si>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</si>
  <si>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</si>
  <si>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</si>
  <si>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</si>
  <si>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</si>
  <si>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</si>
  <si>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</si>
  <si>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</si>
  <si>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</si>
  <si>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</si>
  <si>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</si>
  <si>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</si>
  <si>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</si>
  <si>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</si>
  <si>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</si>
  <si>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</si>
  <si>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</si>
  <si>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</si>
  <si>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</si>
  <si>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</si>
  <si>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</si>
  <si>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</si>
  <si>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</si>
  <si>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</si>
  <si>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</si>
  <si>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</si>
  <si>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</si>
  <si>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</si>
  <si>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</si>
  <si>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</si>
  <si>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</si>
  <si>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</si>
  <si>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</si>
  <si>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</si>
  <si>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</si>
  <si>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</si>
  <si>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</si>
  <si>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</si>
  <si>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</si>
  <si>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</si>
  <si>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</si>
  <si>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</si>
  <si>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</si>
  <si>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</si>
  <si>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</si>
  <si>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</si>
  <si>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</si>
  <si>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</si>
  <si>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</si>
  <si>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</si>
  <si>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</si>
  <si>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</si>
  <si>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</si>
  <si>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</si>
  <si>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</si>
  <si>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</si>
  <si>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</si>
  <si>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</si>
  <si>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</si>
  <si>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</si>
  <si>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</si>
  <si>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</si>
  <si>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</si>
  <si>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</si>
  <si>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</si>
  <si>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</si>
  <si>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</si>
  <si>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</si>
  <si>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</si>
  <si>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</si>
  <si>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</si>
  <si>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</si>
  <si>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</si>
  <si>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</si>
  <si>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</si>
  <si>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</si>
  <si>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</si>
  <si>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</si>
  <si>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</si>
  <si>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</si>
  <si>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</si>
  <si>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</si>
  <si>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</si>
  <si>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</si>
  <si>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</si>
  <si>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</si>
  <si>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</si>
  <si>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</si>
  <si>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</si>
  <si>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</si>
  <si>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</si>
  <si>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</si>
  <si>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</si>
  <si>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</si>
  <si>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</si>
  <si>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</si>
  <si>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</si>
  <si>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</si>
  <si>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</si>
  <si>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</si>
  <si>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</si>
  <si>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</si>
  <si>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</si>
  <si>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</si>
  <si>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</si>
  <si>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</si>
  <si>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</si>
  <si>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</si>
  <si>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</si>
  <si>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</si>
  <si>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</si>
  <si>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</si>
  <si>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</si>
  <si>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</si>
  <si>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</si>
  <si>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</si>
  <si>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</si>
  <si>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</si>
  <si>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</si>
  <si>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</si>
  <si>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</si>
  <si>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</si>
  <si>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</si>
  <si>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</si>
  <si>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</si>
  <si>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</si>
  <si>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</si>
  <si>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</si>
  <si>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</si>
  <si>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</si>
  <si>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</si>
  <si>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</si>
  <si>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</si>
  <si>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</si>
  <si>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</si>
  <si>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</si>
  <si>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</si>
  <si>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</si>
  <si>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</si>
  <si>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</si>
  <si>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</si>
  <si>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</si>
  <si>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</si>
  <si>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</si>
  <si>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</si>
  <si>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</si>
  <si>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</si>
  <si>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</si>
  <si>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</si>
  <si>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</si>
  <si>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</si>
  <si>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</si>
  <si>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</si>
  <si>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</si>
  <si>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</si>
  <si>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</si>
  <si>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</si>
  <si>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</si>
  <si>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</si>
  <si>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</si>
  <si>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</si>
  <si>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</si>
  <si>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</si>
  <si>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</si>
  <si>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</si>
  <si>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</si>
  <si>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</si>
  <si>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</si>
  <si>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</si>
  <si>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</si>
  <si>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</si>
  <si>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</si>
  <si>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</si>
  <si>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</si>
  <si>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</si>
  <si>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</si>
  <si>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</si>
  <si>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</si>
  <si>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</si>
  <si>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</si>
  <si>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</si>
  <si>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</si>
  <si>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</si>
  <si>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</si>
  <si>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</si>
  <si>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</si>
  <si>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</si>
  <si>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</si>
  <si>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</si>
  <si>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</si>
  <si>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</si>
  <si>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</si>
  <si>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</si>
  <si>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</si>
  <si>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</si>
  <si>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</si>
  <si>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</si>
  <si>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</si>
  <si>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</si>
  <si>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</si>
  <si>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</si>
  <si>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</si>
  <si>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</si>
  <si>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</si>
  <si>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</si>
  <si>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</si>
  <si>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</si>
  <si>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</si>
  <si>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</si>
  <si>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</si>
  <si>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</si>
  <si>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</si>
  <si>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</si>
  <si>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</si>
  <si>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</si>
  <si>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</si>
  <si>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</si>
  <si>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</si>
  <si>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</si>
  <si>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</si>
  <si>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</si>
  <si>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</si>
  <si>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</si>
  <si>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</si>
  <si>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</si>
  <si>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</si>
  <si>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</si>
  <si>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</si>
  <si>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</si>
  <si>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</si>
  <si>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</si>
  <si>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</si>
  <si>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</si>
  <si>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</si>
  <si>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</si>
  <si>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</si>
  <si>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</si>
  <si>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</si>
  <si>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</si>
  <si>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</si>
  <si>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</si>
  <si>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</si>
  <si>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</si>
  <si>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</si>
  <si>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</si>
  <si>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</si>
  <si>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</si>
  <si>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</si>
  <si>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</si>
  <si>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</si>
  <si>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</si>
  <si>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</si>
  <si>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</si>
  <si>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</si>
  <si>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</si>
  <si>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</si>
  <si>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</si>
  <si>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</si>
  <si>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</si>
  <si>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</si>
  <si>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</si>
  <si>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</si>
  <si>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</si>
  <si>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</si>
  <si>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</si>
  <si>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</si>
  <si>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</si>
  <si>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</si>
  <si>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</si>
  <si>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</si>
  <si>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</si>
  <si>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</si>
  <si>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</si>
  <si>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</si>
  <si>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</si>
  <si>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</si>
  <si>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</si>
  <si>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</si>
  <si>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</si>
  <si>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</si>
  <si>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</si>
  <si>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</si>
  <si>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</si>
  <si>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</si>
  <si>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</si>
  <si>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</si>
  <si>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</si>
  <si>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</si>
  <si>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</si>
  <si>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</si>
  <si>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</si>
  <si>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</si>
  <si>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</si>
  <si>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</si>
  <si>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</si>
  <si>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</si>
  <si>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</si>
  <si>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</si>
  <si>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</si>
  <si>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</si>
  <si>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</si>
  <si>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</si>
  <si>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</si>
  <si>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</si>
  <si>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</si>
  <si>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</si>
  <si>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</si>
  <si>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</si>
  <si>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</si>
  <si>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</si>
  <si>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</si>
  <si>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</si>
  <si>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</si>
  <si>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</si>
  <si>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</si>
  <si>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</si>
  <si>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</si>
  <si>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</si>
  <si>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</si>
  <si>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</si>
  <si>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</si>
  <si>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</si>
  <si>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</si>
  <si>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</si>
  <si>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</si>
  <si>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</si>
  <si>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</si>
  <si>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</si>
  <si>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</si>
  <si>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</si>
  <si>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</si>
  <si>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</si>
  <si>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</si>
  <si>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</si>
  <si>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</si>
  <si>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</si>
  <si>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</si>
  <si>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</si>
  <si>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</si>
  <si>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</si>
  <si>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</si>
  <si>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</si>
  <si>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</si>
  <si>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</si>
  <si>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</si>
  <si>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</si>
  <si>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</si>
  <si>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</si>
  <si>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</si>
  <si>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</si>
  <si>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</si>
  <si>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</si>
  <si>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</si>
  <si>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</si>
  <si>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</si>
  <si>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</si>
  <si>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</si>
  <si>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</si>
  <si>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</si>
  <si>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</si>
  <si>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</si>
  <si>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</si>
  <si>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</si>
  <si>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</si>
  <si>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</si>
  <si>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</si>
  <si>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</si>
  <si>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</si>
  <si>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</si>
  <si>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</si>
  <si>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</si>
  <si>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</si>
  <si>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</si>
  <si>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</si>
  <si>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</si>
  <si>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</si>
  <si>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</si>
  <si>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</si>
  <si>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</si>
  <si>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</si>
  <si>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</si>
  <si>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</si>
  <si>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</si>
  <si>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</si>
  <si>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</si>
  <si>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</si>
  <si>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</si>
  <si>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</si>
  <si>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</si>
  <si>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</si>
  <si>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</si>
  <si>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</si>
  <si>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</si>
  <si>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</si>
  <si>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</si>
  <si>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</si>
  <si>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</si>
  <si>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</si>
  <si>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</si>
  <si>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</si>
  <si>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</si>
  <si>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</si>
  <si>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</si>
  <si>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</si>
  <si>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</si>
  <si>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</si>
  <si>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</si>
  <si>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</si>
  <si>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</si>
  <si>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</si>
  <si>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</si>
  <si>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</si>
  <si>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</si>
  <si>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</si>
  <si>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</si>
  <si>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</si>
  <si>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</si>
  <si>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</si>
  <si>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</si>
  <si>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</si>
  <si>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</si>
  <si>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</si>
  <si>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</si>
  <si>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</si>
  <si>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</si>
  <si>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</si>
  <si>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</si>
  <si>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</si>
  <si>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</si>
  <si>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</si>
  <si>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</si>
  <si>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</si>
  <si>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</si>
  <si>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</si>
  <si>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</si>
  <si>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</si>
  <si>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</si>
  <si>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</si>
  <si>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</si>
  <si>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</si>
  <si>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</si>
  <si>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</si>
  <si>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</si>
  <si>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</si>
  <si>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</si>
  <si>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</si>
  <si>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</si>
  <si>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</si>
  <si>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</si>
  <si>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</si>
  <si>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</si>
  <si>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</si>
  <si>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</si>
  <si>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</si>
  <si>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</si>
  <si>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</si>
  <si>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</si>
  <si>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</si>
  <si>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</si>
  <si>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</si>
  <si>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</si>
  <si>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</si>
  <si>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</si>
  <si>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</si>
  <si>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</si>
  <si>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</si>
  <si>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</si>
  <si>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</si>
  <si>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</si>
  <si>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</si>
  <si>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</si>
  <si>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</si>
  <si>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</si>
  <si>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</si>
  <si>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</si>
  <si>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</si>
  <si>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</si>
  <si>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</si>
  <si>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</si>
  <si>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</si>
  <si>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</si>
  <si>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</si>
  <si>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</si>
  <si>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</si>
  <si>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</si>
  <si>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</si>
  <si>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</si>
  <si>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</si>
  <si>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</si>
  <si>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</si>
  <si>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</si>
  <si>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</si>
  <si>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</si>
  <si>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</si>
  <si>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</si>
  <si>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</si>
  <si>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</si>
  <si>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</si>
  <si>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</si>
  <si>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</si>
  <si>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</si>
  <si>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</si>
  <si>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</si>
  <si>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</si>
  <si>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</si>
  <si>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</si>
  <si>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</si>
  <si>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</si>
  <si>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</si>
  <si>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</si>
  <si>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</si>
  <si>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</si>
  <si>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</si>
  <si>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</si>
  <si>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</si>
  <si>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</si>
  <si>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</si>
  <si>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</si>
  <si>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</si>
  <si>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</si>
  <si>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</si>
  <si>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</si>
  <si>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</si>
  <si>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</si>
  <si>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</si>
  <si>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</si>
  <si>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</si>
  <si>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</si>
  <si>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</si>
  <si>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</si>
  <si>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</si>
  <si>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</si>
  <si>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</si>
  <si>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</si>
  <si>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</si>
  <si>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</si>
  <si>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</si>
  <si>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</si>
  <si>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</si>
  <si>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</si>
  <si>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</si>
  <si>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</si>
  <si>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</si>
  <si>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</si>
  <si>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</si>
  <si>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</si>
  <si>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</si>
  <si>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</si>
  <si>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</si>
  <si>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</si>
  <si>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</si>
  <si>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</si>
  <si>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</si>
  <si>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</si>
  <si>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</si>
  <si>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</si>
  <si>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</si>
  <si>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</si>
  <si>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</si>
  <si>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</si>
  <si>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</si>
  <si>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</si>
  <si>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</si>
  <si>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</si>
  <si>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</si>
  <si>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</si>
  <si>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</si>
  <si>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</si>
  <si>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</si>
  <si>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</si>
  <si>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</si>
  <si>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</si>
  <si>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</si>
  <si>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</si>
  <si>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</si>
  <si>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</si>
  <si>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</si>
  <si>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</si>
  <si>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</si>
  <si>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</si>
  <si>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</si>
  <si>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</si>
  <si>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</si>
  <si>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</si>
  <si>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</si>
  <si>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</si>
  <si>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</si>
  <si>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</si>
  <si>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</si>
  <si>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</si>
  <si>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</si>
  <si>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</si>
  <si>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</si>
  <si>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</si>
  <si>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</si>
  <si>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</si>
  <si>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</si>
  <si>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</si>
  <si>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</si>
  <si>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</si>
  <si>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</si>
  <si>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</si>
  <si>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</si>
  <si>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</si>
  <si>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</si>
  <si>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</si>
  <si>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</si>
  <si>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</si>
  <si>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</si>
  <si>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</si>
  <si>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</si>
  <si>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</si>
  <si>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</si>
  <si>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</si>
  <si>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</si>
  <si>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</si>
  <si>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</si>
  <si>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</si>
  <si>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</si>
  <si>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</si>
  <si>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</si>
  <si>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</si>
  <si>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</si>
  <si>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</si>
  <si>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</si>
  <si>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</si>
  <si>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</si>
  <si>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</si>
  <si>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</si>
  <si>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</si>
  <si>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</si>
  <si>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</si>
  <si>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</si>
  <si>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</si>
  <si>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</si>
  <si>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</si>
  <si>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</si>
  <si>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</si>
  <si>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</si>
  <si>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</si>
  <si>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</si>
  <si>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</si>
  <si>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</si>
  <si>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</si>
  <si>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</si>
  <si>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</si>
  <si>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</si>
  <si>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</si>
  <si>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</si>
  <si>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</si>
  <si>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</si>
  <si>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</si>
  <si>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</si>
  <si>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</si>
  <si>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</si>
  <si>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</si>
  <si>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</si>
  <si>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</si>
  <si>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</si>
  <si>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</si>
  <si>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</si>
  <si>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</si>
  <si>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</si>
  <si>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</si>
  <si>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</si>
  <si>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</si>
  <si>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</si>
  <si>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</si>
  <si>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</si>
  <si>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</si>
  <si>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</si>
  <si>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</si>
  <si>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</si>
  <si>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</si>
  <si>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</si>
  <si>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</si>
  <si>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</si>
  <si>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</si>
  <si>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</si>
  <si>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</si>
  <si>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</si>
  <si>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</si>
  <si>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</si>
  <si>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</si>
  <si>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</si>
  <si>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</si>
  <si>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</si>
  <si>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</si>
  <si>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</si>
  <si>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</si>
  <si>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</si>
  <si>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</si>
  <si>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</si>
  <si>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</si>
  <si>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</si>
  <si>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</si>
  <si>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</si>
  <si>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</si>
  <si>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</si>
  <si>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</si>
  <si>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</si>
  <si>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</si>
  <si>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</si>
  <si>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</si>
  <si>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</si>
  <si>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</si>
  <si>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</si>
  <si>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</si>
  <si>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</si>
  <si>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</si>
  <si>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</si>
  <si>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</si>
  <si>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</si>
  <si>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</si>
  <si>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</si>
  <si>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</si>
  <si>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</si>
  <si>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</si>
  <si>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</si>
  <si>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</si>
  <si>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</si>
  <si>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</si>
  <si>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</si>
  <si>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</si>
  <si>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</si>
  <si>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</si>
  <si>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</si>
  <si>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</si>
  <si>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</si>
  <si>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</si>
  <si>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</si>
  <si>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</si>
  <si>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</si>
  <si>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</si>
  <si>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</si>
  <si>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</si>
  <si>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</si>
  <si>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</si>
  <si>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</si>
  <si>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</si>
  <si>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</si>
  <si>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</si>
  <si>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</si>
  <si>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</si>
  <si>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</si>
  <si>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</si>
  <si>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</si>
  <si>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</si>
  <si>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</si>
  <si>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</si>
  <si>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</si>
  <si>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</si>
  <si>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</si>
  <si>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</si>
  <si>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</si>
  <si>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</si>
  <si>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</si>
  <si>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</si>
  <si>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</si>
  <si>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</si>
  <si>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</si>
  <si>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</si>
  <si>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</si>
  <si>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</si>
  <si>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</si>
  <si>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</si>
  <si>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</si>
  <si>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</si>
  <si>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</si>
  <si>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</si>
  <si>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</si>
  <si>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</si>
  <si>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</si>
  <si>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</si>
  <si>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</si>
  <si>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</si>
  <si>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</si>
  <si>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</si>
  <si>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</si>
  <si>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</si>
  <si>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</si>
  <si>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</si>
  <si>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</si>
  <si>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</si>
  <si>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</si>
  <si>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</si>
  <si>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</si>
  <si>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</si>
  <si>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</si>
  <si>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</si>
  <si>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</si>
  <si>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</si>
  <si>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</si>
  <si>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</si>
  <si>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</si>
  <si>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</si>
  <si>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</si>
  <si>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</si>
  <si>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</si>
  <si>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</si>
  <si>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</si>
  <si>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</si>
  <si>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</si>
  <si>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</si>
  <si>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</si>
  <si>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</si>
  <si>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</si>
  <si>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</si>
  <si>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</si>
  <si>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</si>
  <si>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</si>
  <si>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</si>
  <si>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</si>
  <si>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</si>
  <si>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</si>
  <si>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</si>
  <si>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</si>
  <si>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</si>
  <si>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</si>
  <si>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</si>
  <si>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</si>
  <si>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</si>
  <si>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</si>
  <si>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</si>
  <si>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</si>
  <si>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</si>
  <si>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</si>
  <si>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</si>
  <si>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</si>
  <si>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</si>
  <si>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</si>
  <si>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</si>
  <si>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</si>
  <si>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</si>
  <si>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</si>
  <si>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</si>
  <si>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</si>
  <si>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</si>
  <si>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</si>
  <si>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</si>
  <si>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</si>
  <si>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</si>
  <si>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</si>
  <si>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</si>
  <si>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</si>
  <si>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</si>
  <si>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</si>
  <si>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</si>
  <si>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</si>
  <si>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</si>
  <si>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</si>
  <si>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</si>
  <si>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</si>
  <si>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</si>
  <si>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</si>
  <si>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</si>
  <si>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</si>
  <si>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</si>
  <si>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</si>
  <si>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</si>
  <si>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</si>
  <si>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</si>
  <si>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</si>
  <si>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</si>
  <si>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</si>
  <si>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</si>
  <si>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</si>
  <si>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</si>
  <si>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</si>
  <si>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</si>
  <si>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</si>
  <si>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</si>
  <si>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</si>
  <si>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</si>
  <si>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</si>
  <si>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</si>
  <si>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</si>
  <si>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</si>
  <si>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</si>
  <si>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</si>
  <si>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</si>
  <si>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</si>
  <si>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</si>
  <si>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</si>
  <si>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</si>
  <si>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</si>
  <si>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</si>
  <si>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</si>
  <si>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</si>
  <si>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</si>
  <si>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</si>
  <si>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</si>
  <si>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</si>
  <si>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</si>
  <si>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</si>
  <si>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</si>
  <si>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</si>
  <si>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</si>
  <si>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</si>
  <si>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</si>
  <si>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</si>
  <si>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</si>
  <si>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</si>
  <si>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</si>
  <si>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</si>
  <si>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</si>
  <si>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</si>
  <si>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</si>
  <si>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</si>
  <si>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</si>
  <si>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</si>
  <si>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</si>
  <si>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</si>
  <si>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</si>
  <si>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</si>
  <si>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</si>
  <si>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</si>
  <si>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</si>
  <si>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</si>
  <si>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</si>
  <si>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</si>
  <si>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</si>
  <si>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</si>
  <si>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</si>
  <si>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</si>
  <si>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</si>
  <si>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</si>
  <si>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</si>
  <si>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</si>
  <si>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</si>
  <si>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</si>
  <si>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</si>
  <si>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</si>
  <si>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</si>
  <si>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</si>
  <si>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</si>
  <si>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</si>
  <si>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</si>
  <si>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</si>
  <si>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</si>
  <si>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</si>
  <si>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</si>
  <si>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</si>
  <si>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</si>
  <si>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</si>
  <si>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</si>
  <si>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</si>
  <si>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</si>
  <si>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</si>
  <si>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</si>
  <si>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</si>
  <si>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</si>
  <si>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</si>
  <si>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</si>
  <si>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</si>
  <si>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</si>
  <si>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</si>
  <si>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</si>
  <si>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</si>
  <si>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</si>
  <si>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</si>
  <si>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</si>
  <si>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</si>
  <si>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</si>
  <si>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</si>
  <si>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</si>
  <si>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</si>
  <si>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</si>
  <si>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</si>
  <si>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</si>
  <si>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</si>
  <si>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</si>
  <si>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</si>
  <si>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</si>
  <si>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</si>
  <si>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</si>
  <si>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</si>
  <si>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</si>
  <si>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</si>
  <si>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</si>
  <si>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</si>
  <si>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</si>
  <si>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</si>
  <si>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</si>
  <si>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</si>
  <si>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</si>
  <si>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</si>
  <si>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</si>
  <si>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</si>
  <si>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</si>
  <si>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</si>
  <si>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</si>
  <si>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</si>
  <si>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</si>
  <si>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</si>
  <si>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</si>
  <si>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</si>
  <si>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</si>
  <si>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</si>
  <si>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</si>
  <si>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</si>
  <si>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</si>
  <si>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</si>
  <si>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</si>
  <si>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</si>
  <si>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</si>
  <si>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</si>
  <si>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</si>
  <si>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</si>
  <si>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</si>
  <si>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</si>
  <si>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</si>
  <si>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</si>
  <si>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</si>
  <si>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</si>
  <si>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</si>
  <si>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</si>
  <si>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</si>
  <si>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</si>
  <si>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</si>
  <si>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</si>
  <si>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</si>
  <si>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</si>
  <si>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</si>
  <si>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</si>
  <si>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</si>
  <si>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</si>
  <si>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</si>
  <si>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</si>
  <si>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</si>
  <si>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</si>
  <si>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</si>
  <si>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</si>
  <si>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</si>
  <si>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</si>
  <si>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</si>
  <si>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</si>
  <si>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</si>
  <si>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</si>
  <si>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</si>
  <si>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</si>
  <si>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</si>
  <si>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</si>
  <si>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</si>
  <si>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</si>
  <si>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</si>
  <si>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</si>
  <si>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</si>
  <si>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</si>
  <si>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</si>
  <si>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</si>
  <si>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</si>
  <si>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</si>
  <si>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</si>
  <si>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</si>
  <si>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</si>
  <si>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</si>
  <si>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</si>
  <si>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</si>
  <si>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</si>
  <si>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</si>
  <si>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</si>
  <si>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</si>
  <si>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</si>
  <si>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</si>
  <si>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</si>
  <si>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</si>
  <si>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</si>
  <si>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</si>
  <si>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</si>
  <si>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</si>
  <si>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</si>
  <si>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</si>
  <si>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</si>
  <si>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</si>
  <si>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</si>
  <si>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</si>
  <si>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</si>
  <si>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</si>
  <si>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</si>
  <si>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</si>
  <si>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</si>
  <si>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</si>
  <si>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</si>
  <si>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</si>
  <si>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</si>
  <si>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</si>
  <si>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</si>
  <si>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</si>
  <si>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</si>
  <si>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</si>
  <si>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</si>
  <si>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</si>
  <si>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</si>
  <si>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</si>
  <si>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</si>
  <si>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</si>
  <si>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</si>
  <si>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</si>
  <si>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</si>
  <si>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</si>
  <si>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</si>
  <si>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</si>
  <si>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</si>
  <si>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</si>
  <si>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</si>
  <si>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</si>
  <si>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</si>
  <si>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</si>
  <si>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</si>
  <si>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</si>
  <si>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</si>
  <si>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</si>
  <si>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</si>
  <si>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</si>
  <si>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</si>
  <si>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</si>
  <si>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</si>
  <si>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</si>
  <si>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</si>
  <si>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</si>
  <si>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</si>
  <si>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</si>
  <si>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</si>
  <si>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</si>
  <si>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</si>
  <si>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</si>
  <si>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</si>
  <si>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</si>
  <si>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</si>
  <si>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</si>
  <si>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</si>
  <si>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</si>
  <si>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</si>
  <si>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</si>
  <si>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</si>
  <si>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</si>
  <si>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</si>
  <si>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</si>
  <si>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</si>
  <si>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</si>
  <si>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</si>
  <si>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</si>
  <si>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</si>
  <si>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</si>
  <si>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</si>
  <si>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</si>
  <si>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</si>
  <si>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</si>
  <si>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</si>
  <si>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</si>
  <si>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</si>
  <si>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</si>
  <si>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</si>
  <si>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</si>
  <si>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</si>
  <si>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</si>
  <si>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</si>
  <si>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</si>
  <si>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</si>
  <si>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</si>
  <si>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</si>
  <si>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</si>
  <si>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</si>
  <si>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</si>
  <si>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</si>
  <si>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</si>
  <si>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</si>
  <si>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</si>
  <si>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</si>
  <si>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</si>
  <si>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</si>
  <si>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</si>
  <si>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</si>
  <si>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</si>
  <si>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</si>
  <si>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</si>
  <si>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</si>
  <si>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</si>
  <si>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</si>
  <si>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</si>
  <si>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</si>
  <si>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</si>
  <si>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</si>
  <si>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</si>
  <si>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</si>
  <si>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</si>
  <si>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</si>
  <si>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</si>
  <si>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</si>
  <si>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</si>
  <si>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</si>
  <si>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</si>
  <si>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</si>
  <si>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</si>
  <si>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</si>
  <si>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</si>
  <si>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</si>
  <si>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</si>
  <si>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</si>
  <si>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</si>
  <si>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</si>
  <si>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</si>
  <si>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</si>
  <si>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</si>
  <si>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</si>
  <si>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</si>
  <si>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</si>
  <si>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</si>
  <si>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</si>
  <si>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</si>
  <si>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</si>
  <si>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</si>
  <si>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</si>
  <si>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</si>
  <si>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</si>
  <si>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</si>
  <si>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</si>
  <si>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</si>
  <si>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</si>
  <si>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</si>
  <si>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</si>
  <si>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</si>
  <si>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</si>
  <si>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</si>
  <si>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</si>
  <si>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</si>
  <si>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</si>
  <si>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</si>
  <si>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</si>
  <si>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</si>
  <si>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</si>
  <si>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</si>
  <si>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</si>
  <si>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</si>
  <si>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</si>
  <si>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</si>
  <si>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</si>
  <si>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</si>
  <si>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</si>
  <si>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</si>
  <si>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</si>
  <si>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</si>
  <si>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</si>
  <si>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</si>
  <si>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</si>
  <si>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</si>
  <si>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</si>
  <si>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</si>
  <si>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</si>
  <si>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</si>
  <si>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</si>
  <si>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</si>
  <si>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</si>
  <si>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</si>
  <si>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</si>
  <si>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</si>
  <si>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</si>
  <si>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</si>
  <si>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</si>
  <si>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</si>
  <si>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</si>
  <si>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</si>
  <si>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</si>
  <si>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</si>
  <si>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</si>
  <si>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</si>
  <si>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</si>
  <si>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</si>
  <si>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</si>
  <si>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</si>
  <si>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</si>
  <si>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</si>
  <si>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</si>
  <si>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</si>
  <si>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</si>
  <si>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</si>
  <si>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</si>
  <si>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</si>
  <si>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</si>
  <si>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</si>
  <si>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</si>
  <si>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</si>
  <si>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</si>
  <si>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</si>
  <si>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</si>
  <si>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</si>
  <si>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</si>
  <si>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</si>
  <si>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</si>
  <si>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</si>
  <si>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</si>
  <si>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</si>
  <si>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</si>
  <si>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</si>
  <si>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</si>
  <si>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</si>
  <si>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</si>
  <si>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</si>
  <si>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</si>
  <si>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</si>
  <si>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</si>
  <si>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</si>
  <si>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</si>
  <si>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</si>
  <si>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</si>
  <si>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</si>
  <si>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</si>
  <si>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</si>
  <si>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</si>
  <si>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</si>
  <si>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</si>
  <si>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</si>
  <si>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</si>
  <si>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</si>
  <si>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</si>
  <si>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</si>
  <si>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</si>
  <si>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</si>
  <si>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</si>
  <si>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</si>
  <si>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</si>
  <si>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</si>
  <si>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</si>
  <si>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</si>
  <si>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</si>
  <si>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</si>
  <si>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</si>
  <si>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</si>
  <si>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</si>
  <si>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</si>
  <si>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</si>
  <si>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</si>
  <si>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</si>
  <si>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</si>
  <si>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</si>
  <si>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</si>
  <si>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</si>
  <si>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</si>
  <si>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</si>
  <si>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</si>
  <si>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</si>
  <si>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</si>
  <si>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</si>
  <si>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</si>
  <si>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</si>
  <si>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</si>
  <si>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</si>
  <si>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</si>
  <si>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</si>
  <si>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</si>
  <si>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</si>
  <si>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</si>
  <si>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</si>
  <si>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</si>
  <si>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</si>
  <si>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</si>
  <si>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</si>
  <si>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</si>
  <si>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</si>
  <si>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</si>
  <si>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</si>
  <si>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</si>
  <si>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</si>
  <si>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</si>
  <si>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</si>
  <si>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</si>
  <si>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</si>
  <si>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</si>
  <si>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</si>
  <si>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</si>
  <si>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</si>
  <si>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</si>
  <si>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</si>
  <si>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</si>
  <si>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</si>
  <si>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</si>
  <si>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</si>
  <si>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</si>
  <si>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</si>
  <si>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</si>
  <si>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</si>
  <si>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</si>
  <si>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</si>
  <si>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</si>
  <si>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</si>
  <si>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</si>
  <si>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</si>
  <si>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</si>
  <si>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</si>
  <si>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</si>
  <si>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</si>
  <si>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</si>
  <si>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</si>
  <si>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</si>
  <si>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</si>
  <si>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</si>
  <si>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</si>
  <si>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</si>
  <si>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</si>
  <si>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</si>
  <si>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</si>
  <si>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</si>
  <si>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</si>
  <si>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</si>
  <si>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</si>
  <si>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</si>
  <si>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</si>
  <si>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</si>
  <si>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</si>
  <si>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</si>
  <si>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</si>
  <si>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</si>
  <si>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</si>
  <si>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</si>
  <si>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</si>
  <si>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</si>
  <si>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</si>
  <si>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</si>
  <si>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</si>
  <si>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</si>
  <si>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</si>
  <si>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</si>
  <si>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</si>
  <si>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</si>
  <si>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</si>
  <si>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</si>
  <si>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DEWI PUJI ASTUTI (CM), </t>
  </si>
  <si>
    <t>MISKHUT TOYIBAH (CM)</t>
  </si>
  <si>
    <t>NADA SILVIA (CM),</t>
  </si>
  <si>
    <t>SITI IDAYAH (CM),</t>
  </si>
  <si>
    <t>YATUL M (CM)</t>
  </si>
  <si>
    <t xml:space="preserve">UUN  (CM), </t>
  </si>
  <si>
    <t xml:space="preserve">SITI KHUSNIATI(CM), </t>
  </si>
  <si>
    <t>DINA PUJI LESTARI(CM)</t>
  </si>
  <si>
    <t xml:space="preserve">DEWI ERNAWATI, ANIS CHOLIFAH (CM), </t>
  </si>
  <si>
    <t xml:space="preserve">SITI TRISNOWATI(CM), </t>
  </si>
  <si>
    <t xml:space="preserve">UMI KHOLISOH, SUSANTI (CM), </t>
  </si>
  <si>
    <t xml:space="preserve"> NOVIA DITA W (CM),</t>
  </si>
  <si>
    <t>Total Permanent Employee =17.3%</t>
  </si>
  <si>
    <t>Total Contract Employee=82.7%</t>
  </si>
  <si>
    <t>NUR (WN)</t>
  </si>
  <si>
    <t xml:space="preserve">SURYANINGSIH (CM), </t>
  </si>
  <si>
    <t>AGUS (WN)</t>
  </si>
  <si>
    <t>DIMAS RAHAYU KRISTIYANI (CM)</t>
  </si>
  <si>
    <t>TUTIK WIDYANINGSIH (CM),</t>
  </si>
  <si>
    <t xml:space="preserve">RIBUT WINARTI (CM), </t>
  </si>
  <si>
    <t>SRI EKO SUSILOWATI (CM),</t>
  </si>
  <si>
    <t>TITIK, ZUBAIDAH (WN)</t>
  </si>
  <si>
    <t>SEPTI MALA AMELIA (CM) ,</t>
  </si>
  <si>
    <t>ZAHRA (WN)</t>
  </si>
  <si>
    <t>ADY (WN)</t>
  </si>
  <si>
    <t xml:space="preserve">LAILATUN NISHFAH (CM), </t>
  </si>
  <si>
    <t>RIZA (S)</t>
  </si>
  <si>
    <t>MUNIAH (CM)</t>
  </si>
  <si>
    <t>ULIL (WN)</t>
  </si>
  <si>
    <t xml:space="preserve">MUAKHIROH (CM), </t>
  </si>
  <si>
    <t>FIKRI NUR NOVI AYU,SITI MAROH (CM),</t>
  </si>
  <si>
    <t>DWI (S)</t>
  </si>
  <si>
    <t xml:space="preserve">ZULFATUL UMAYAH (CM) </t>
  </si>
  <si>
    <t>NUR CHASANAH (CM), NAZWA (WN)</t>
  </si>
  <si>
    <t>AGUSTINA DEWI (CM), ERNAWATI (S)</t>
  </si>
  <si>
    <t xml:space="preserve">MUSODATUL LIFAAH. NUR EVIYANA  (CM), </t>
  </si>
  <si>
    <t>DATE : August 13, 2026</t>
  </si>
  <si>
    <t>Total Absence = 1 Persons</t>
  </si>
  <si>
    <t>RINI OKTAFIYAH (CM), KAMBALI (WN), FARIZI (S)</t>
  </si>
  <si>
    <t>SITI ROIFAH (CM), JOKO (OL)</t>
  </si>
  <si>
    <t>KHAIRIN KURNIAWATI (CM), ERIKA (WN)</t>
  </si>
  <si>
    <t>ARINA, ZALFA (WN)</t>
  </si>
  <si>
    <t>DEWI (WN)</t>
  </si>
  <si>
    <t>ANITA (S), ULFATUL (P)</t>
  </si>
  <si>
    <t>SUKARTI (WN), KHOSIYATUN (S)</t>
  </si>
  <si>
    <t>NIKEN (CN)</t>
  </si>
  <si>
    <t xml:space="preserve"> SRI HANDAYANI. IKA SAFITRI  (CM), RIZKI (WN)</t>
  </si>
  <si>
    <t>IDA (WN)</t>
  </si>
  <si>
    <t>LULUK CHOIRIYAH, NUR CHASANAH  (CM), RENALDI, SUWANDI, WAHYU (WN)</t>
  </si>
  <si>
    <t>PUJI ASTUTI (CM), IZZA, WAHYU (WN)</t>
  </si>
  <si>
    <t>SITI, ZAENUL (WN)</t>
  </si>
  <si>
    <t>ELFA, HERI (WN)</t>
  </si>
  <si>
    <t>LUTFI (S), ZOLA (WN)</t>
  </si>
  <si>
    <t>FIIFT (WN)</t>
  </si>
  <si>
    <t>DIAH, IMROATUN, LAILA, ZUHRI, NURUL (WN)</t>
  </si>
  <si>
    <t>FITA (WN)</t>
  </si>
  <si>
    <t>MARFUAH (WN)</t>
  </si>
  <si>
    <t>AGUNG (WN)</t>
  </si>
  <si>
    <t>MUHAJIRIN (WN)</t>
  </si>
  <si>
    <t>MUFAKIROH (P)</t>
  </si>
  <si>
    <t>SITI, MARYAM (WN)</t>
  </si>
  <si>
    <t>WIDYA (WN)</t>
  </si>
  <si>
    <t>NUR ANISAH (CM), KHALIMAH (WN)</t>
  </si>
  <si>
    <t>MAUNAH (S), ENI, MAESAROH, SINDI (WN)</t>
  </si>
  <si>
    <t>SITI DAMILIA (CM), LINA (S), MASKANAH, SISKA, UMMU, WIRATNA (WN)</t>
  </si>
  <si>
    <t>MARATUS (OL), ARWANI (WN)</t>
  </si>
  <si>
    <t>EVA (CN)</t>
  </si>
  <si>
    <t>LISNA (WN), VISCA (S)</t>
  </si>
  <si>
    <t>DIAN, MUTIAH (WN)</t>
  </si>
  <si>
    <t>SITI WAHYUNI (CM), NISFAH (WN)</t>
  </si>
  <si>
    <t>SOLEHA (WN)</t>
  </si>
  <si>
    <t>AKHSAN (WN)</t>
  </si>
  <si>
    <t>SYAIFUL (WN)</t>
  </si>
  <si>
    <t>KODRIYAH (WN)</t>
  </si>
  <si>
    <t>ANJAR FITRIANA (CM),  MUNFARIDA (WN)</t>
  </si>
  <si>
    <t>SITI MASLULAH (CM)</t>
  </si>
  <si>
    <t>JANAH (WN)</t>
  </si>
  <si>
    <t>NUR, UMI (WN)</t>
  </si>
  <si>
    <t>NOVI ISMA, ZULFA HIMMATUL (CM), SITI(WN)</t>
  </si>
  <si>
    <t xml:space="preserve">KHOMSATUN (CM), </t>
  </si>
  <si>
    <t>MARDHIYAH (CM), SITI(OL), SULAJI (WN)</t>
  </si>
  <si>
    <t>DWI ( WN)</t>
  </si>
  <si>
    <t>SANTI, JUMARSIH (Wn)</t>
  </si>
  <si>
    <t>KHUMAIROH (S)</t>
  </si>
  <si>
    <t>KHOTIMATUS SA'DIYAH (CM) MUHYIDIN (WN), ISTIQOMAH (OL)</t>
  </si>
  <si>
    <t>ULIL (WN), KHOIRUNISA (OL)</t>
  </si>
  <si>
    <t>ALEX (OL), SITI (Wn)</t>
  </si>
  <si>
    <t>FITRI SUSIANINGSIH, HANI PRAMUDITA SARI(CM), MIFTAHUL, SITI, MAHMUDAH, ATMAJI (WN)</t>
  </si>
  <si>
    <t>BADRIYAH(WN)</t>
  </si>
  <si>
    <t>FAJAR ANDRI (CM), INA, KASIROH (WN)</t>
  </si>
  <si>
    <t>LUNA (WN)</t>
  </si>
  <si>
    <t>EKA,LIA, NOR (WN)</t>
  </si>
  <si>
    <t>ENDANG (OL)</t>
  </si>
  <si>
    <t>ISTIROKAH (WN)</t>
  </si>
  <si>
    <t>ERNAWATI (WN)</t>
  </si>
  <si>
    <t>NUR ALIFAH (CM)</t>
  </si>
  <si>
    <t>DEWI, NAJIKAH (WN)</t>
  </si>
  <si>
    <t>IRFATUL (Wn), rumisih (cn)</t>
  </si>
  <si>
    <t>CINDY, MAGHFIROH, PUTRI (WN)</t>
  </si>
  <si>
    <t>ROCHYATI (WN)</t>
  </si>
  <si>
    <t>NADA (WN)</t>
  </si>
  <si>
    <t>MUTMAINAH (CM), NAELIS (S)</t>
  </si>
  <si>
    <t>FITRI (S)</t>
  </si>
  <si>
    <t>ZUL (P)</t>
  </si>
  <si>
    <t>SHINTA, FADON, KURNIASARI (WN)</t>
  </si>
  <si>
    <t>TITIK (WN)</t>
  </si>
  <si>
    <t>LAILI (WN)</t>
  </si>
  <si>
    <t>NUR M (OL)</t>
  </si>
  <si>
    <t>ISRI NASIFAH. LEILA WAHYU TRIYANTI , SAPUTRI HANDAYANI  (CM),  INDAH, MUFLIKAH (WN), FIRA, TITIK (S)</t>
  </si>
  <si>
    <t>DENI(WN)</t>
  </si>
  <si>
    <t>IMROTUN (OL)</t>
  </si>
  <si>
    <t>LAILATUS, YUSUF, SONIA (WN)</t>
  </si>
  <si>
    <t>INDAH (WN)</t>
  </si>
  <si>
    <t>ENDANG SETYOWATI, CIKITA MEISA. UMI KULSU  (CM),  AINIS, FARIZA (S)</t>
  </si>
  <si>
    <t>Total Absence = 34 Persons</t>
  </si>
  <si>
    <t>Total In =  18 Persons</t>
  </si>
  <si>
    <r>
      <t xml:space="preserve">2026/08/13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</si>
  <si>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WINDA ZHAPUTRI, EMY ASMINIATI  (CM),MUSYAFAAH (CN)</t>
  </si>
  <si>
    <t>Total Absence = 168 Persons</t>
  </si>
  <si>
    <t>Total Out = 12 Persons</t>
  </si>
  <si>
    <t>Total Persen Absence = 2.4 %</t>
  </si>
  <si>
    <t>Total Absence = 203 Persons</t>
  </si>
  <si>
    <t>Total Persen Hadir = 97.6 %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</si>
</sst>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T317" activePane="bottomRight" state="frozen"/>
      <selection pane="topRight" activeCell="L1" sqref="L1"/>
      <selection pane="bottomLeft" activeCell="A9" sqref="A9"/>
      <selection pane="bottomRight" activeCell="BD326" sqref="BD32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7.7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6"/>
    </row>
    <row r="2" spans="1:57" s="707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1615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4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2" t="s">
        <v>1462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9" t="s">
        <v>5</v>
      </c>
      <c r="BD5" s="715" t="s">
        <v>11</v>
      </c>
      <c r="BE5" s="706"/>
    </row>
    <row r="6" spans="1:57" s="707" customFormat="1" ht="12.75">
      <c r="A6" s="933"/>
      <c r="B6" s="934"/>
      <c r="C6" s="920"/>
      <c r="D6" s="936"/>
      <c r="E6" s="936"/>
      <c r="F6" s="921"/>
      <c r="G6" s="716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2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80"/>
      <c r="BD6" s="717"/>
      <c r="BE6" s="706"/>
    </row>
    <row r="7" spans="1:57" s="707" customFormat="1" ht="12.75">
      <c r="A7" s="933"/>
      <c r="B7" s="934"/>
      <c r="C7" s="916" t="s">
        <v>20</v>
      </c>
      <c r="D7" s="917"/>
      <c r="E7" s="916" t="s">
        <v>21</v>
      </c>
      <c r="F7" s="917"/>
      <c r="G7" s="716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2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8" t="s">
        <v>16</v>
      </c>
      <c r="AX7" s="719" t="s">
        <v>22</v>
      </c>
      <c r="AY7" s="916" t="s">
        <v>20</v>
      </c>
      <c r="AZ7" s="917"/>
      <c r="BA7" s="916" t="s">
        <v>21</v>
      </c>
      <c r="BB7" s="917"/>
      <c r="BC7" s="880"/>
      <c r="BD7" s="720"/>
      <c r="BE7" s="706"/>
    </row>
    <row r="8" spans="1:57" s="707" customFormat="1" ht="13.5" thickBot="1">
      <c r="A8" s="933"/>
      <c r="B8" s="934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7</v>
      </c>
      <c r="F23" s="546">
        <v>3</v>
      </c>
      <c r="G23" s="729">
        <v>10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10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7</v>
      </c>
      <c r="BB23" s="546">
        <v>3</v>
      </c>
      <c r="BC23" s="734">
        <v>10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6</v>
      </c>
      <c r="BB24" s="546">
        <v>2</v>
      </c>
      <c r="BC24" s="734">
        <v>8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1580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15</v>
      </c>
      <c r="E34" s="546">
        <v>1</v>
      </c>
      <c r="F34" s="546">
        <v>5</v>
      </c>
      <c r="G34" s="729">
        <v>22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22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15</v>
      </c>
      <c r="BA34" s="546">
        <v>1</v>
      </c>
      <c r="BB34" s="546">
        <v>5</v>
      </c>
      <c r="BC34" s="734">
        <v>22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10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51</v>
      </c>
      <c r="E40" s="546">
        <v>36</v>
      </c>
      <c r="F40" s="546">
        <v>26</v>
      </c>
      <c r="G40" s="546">
        <v>139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139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0</v>
      </c>
      <c r="AY40" s="69">
        <v>26</v>
      </c>
      <c r="AZ40" s="69">
        <v>50</v>
      </c>
      <c r="BA40" s="69">
        <v>36</v>
      </c>
      <c r="BB40" s="69">
        <v>26</v>
      </c>
      <c r="BC40" s="69">
        <v>138</v>
      </c>
      <c r="BD40" s="754" t="s">
        <v>1616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19</v>
      </c>
      <c r="G42" s="729">
        <v>75</v>
      </c>
      <c r="H42" s="900"/>
      <c r="I42" s="900"/>
      <c r="J42" s="900"/>
      <c r="K42" s="900">
        <v>1</v>
      </c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>
        <v>1</v>
      </c>
      <c r="Z42" s="900"/>
      <c r="AA42" s="900"/>
      <c r="AB42" s="900"/>
      <c r="AC42" s="900">
        <v>1</v>
      </c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3</v>
      </c>
      <c r="AX42" s="733">
        <v>0</v>
      </c>
      <c r="AY42" s="546">
        <v>14</v>
      </c>
      <c r="AZ42" s="546">
        <v>35</v>
      </c>
      <c r="BA42" s="546">
        <v>4</v>
      </c>
      <c r="BB42" s="546">
        <v>20</v>
      </c>
      <c r="BC42" s="734">
        <v>73</v>
      </c>
      <c r="BD42" s="745" t="s">
        <v>1617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1</v>
      </c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>
        <v>1</v>
      </c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3</v>
      </c>
      <c r="AY49" s="546">
        <v>0</v>
      </c>
      <c r="AZ49" s="546">
        <v>0</v>
      </c>
      <c r="BA49" s="546">
        <v>31</v>
      </c>
      <c r="BB49" s="546">
        <v>116</v>
      </c>
      <c r="BC49" s="734">
        <v>147</v>
      </c>
      <c r="BD49" s="757" t="s">
        <v>1618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34</v>
      </c>
      <c r="F51" s="546">
        <v>110</v>
      </c>
      <c r="G51" s="729">
        <v>146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146</v>
      </c>
      <c r="Y51" s="900"/>
      <c r="Z51" s="900"/>
      <c r="AA51" s="900"/>
      <c r="AB51" s="900">
        <v>1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2</v>
      </c>
      <c r="AY51" s="546">
        <v>2</v>
      </c>
      <c r="AZ51" s="546">
        <v>0</v>
      </c>
      <c r="BA51" s="546">
        <v>34</v>
      </c>
      <c r="BB51" s="546">
        <v>108</v>
      </c>
      <c r="BC51" s="734">
        <v>144</v>
      </c>
      <c r="BD51" s="757" t="s">
        <v>1619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41</v>
      </c>
      <c r="G53" s="729">
        <v>63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63</v>
      </c>
      <c r="Y53" s="900"/>
      <c r="Z53" s="900"/>
      <c r="AA53" s="900"/>
      <c r="AB53" s="900">
        <v>2</v>
      </c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2</v>
      </c>
      <c r="AY53" s="546">
        <v>0</v>
      </c>
      <c r="AZ53" s="546">
        <v>0</v>
      </c>
      <c r="BA53" s="546">
        <v>22</v>
      </c>
      <c r="BB53" s="546">
        <v>39</v>
      </c>
      <c r="BC53" s="734">
        <v>61</v>
      </c>
      <c r="BD53" s="757" t="s">
        <v>1620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/>
      <c r="AB55" s="900"/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0</v>
      </c>
      <c r="AY55" s="546">
        <v>0</v>
      </c>
      <c r="AZ55" s="546">
        <v>0</v>
      </c>
      <c r="BA55" s="546">
        <v>37</v>
      </c>
      <c r="BB55" s="546">
        <v>69</v>
      </c>
      <c r="BC55" s="734">
        <v>106</v>
      </c>
      <c r="BD55" s="757"/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16</v>
      </c>
      <c r="F58" s="546">
        <v>62</v>
      </c>
      <c r="G58" s="729">
        <v>79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79</v>
      </c>
      <c r="Y58" s="900"/>
      <c r="Z58" s="900"/>
      <c r="AA58" s="900"/>
      <c r="AB58" s="900">
        <v>2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2</v>
      </c>
      <c r="AY58" s="546">
        <v>0</v>
      </c>
      <c r="AZ58" s="546">
        <v>1</v>
      </c>
      <c r="BA58" s="546">
        <v>16</v>
      </c>
      <c r="BB58" s="546">
        <v>60</v>
      </c>
      <c r="BC58" s="734">
        <v>77</v>
      </c>
      <c r="BD58" s="757" t="s">
        <v>1621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42</v>
      </c>
      <c r="Y60" s="900"/>
      <c r="Z60" s="900"/>
      <c r="AA60" s="900"/>
      <c r="AB60" s="900"/>
      <c r="AC60" s="900"/>
      <c r="AD60" s="900"/>
      <c r="AE60" s="900"/>
      <c r="AF60" s="900">
        <v>1</v>
      </c>
      <c r="AG60" s="900"/>
      <c r="AH60" s="900"/>
      <c r="AI60" s="900"/>
      <c r="AJ60" s="900">
        <v>1</v>
      </c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2</v>
      </c>
      <c r="AY60" s="546">
        <v>0</v>
      </c>
      <c r="AZ60" s="546">
        <v>0</v>
      </c>
      <c r="BA60" s="546">
        <v>7</v>
      </c>
      <c r="BB60" s="546">
        <v>33</v>
      </c>
      <c r="BC60" s="734">
        <v>40</v>
      </c>
      <c r="BD60" s="758" t="s">
        <v>1622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0</v>
      </c>
      <c r="AY63" s="546">
        <v>0</v>
      </c>
      <c r="AZ63" s="546">
        <v>17</v>
      </c>
      <c r="BA63" s="546">
        <v>4</v>
      </c>
      <c r="BB63" s="546">
        <v>13</v>
      </c>
      <c r="BC63" s="734">
        <v>34</v>
      </c>
      <c r="BD63" s="745"/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19</v>
      </c>
      <c r="BA66" s="546">
        <v>1</v>
      </c>
      <c r="BB66" s="546">
        <v>15</v>
      </c>
      <c r="BC66" s="734">
        <v>37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2</v>
      </c>
      <c r="G72" s="729">
        <v>18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18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2</v>
      </c>
      <c r="BC72" s="734">
        <v>18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>
        <v>1</v>
      </c>
      <c r="AA75" s="900"/>
      <c r="AB75" s="900"/>
      <c r="AC75" s="900"/>
      <c r="AD75" s="900">
        <v>1</v>
      </c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2</v>
      </c>
      <c r="AX75" s="733">
        <v>0</v>
      </c>
      <c r="AY75" s="546">
        <v>2</v>
      </c>
      <c r="AZ75" s="546">
        <v>8</v>
      </c>
      <c r="BA75" s="546">
        <v>0</v>
      </c>
      <c r="BB75" s="546">
        <v>8</v>
      </c>
      <c r="BC75" s="734">
        <v>18</v>
      </c>
      <c r="BD75" s="745" t="s">
        <v>1623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>
        <v>1</v>
      </c>
      <c r="AQ76" s="730"/>
      <c r="AR76" s="730"/>
      <c r="AS76" s="730"/>
      <c r="AT76" s="730"/>
      <c r="AU76" s="730"/>
      <c r="AV76" s="730"/>
      <c r="AW76" s="729">
        <v>1</v>
      </c>
      <c r="AX76" s="733">
        <v>0</v>
      </c>
      <c r="AY76" s="546">
        <v>0</v>
      </c>
      <c r="AZ76" s="546">
        <v>1</v>
      </c>
      <c r="BA76" s="546">
        <v>0</v>
      </c>
      <c r="BB76" s="546">
        <v>0</v>
      </c>
      <c r="BC76" s="734">
        <v>1</v>
      </c>
      <c r="BD76" s="761" t="s">
        <v>1624</v>
      </c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30</v>
      </c>
      <c r="G77" s="729">
        <v>38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38</v>
      </c>
      <c r="Y77" s="728"/>
      <c r="Z77" s="728"/>
      <c r="AA77" s="900"/>
      <c r="AB77" s="900"/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0</v>
      </c>
      <c r="AY77" s="546">
        <v>0</v>
      </c>
      <c r="AZ77" s="546">
        <v>2</v>
      </c>
      <c r="BA77" s="546">
        <v>6</v>
      </c>
      <c r="BB77" s="546">
        <v>30</v>
      </c>
      <c r="BC77" s="734">
        <v>38</v>
      </c>
      <c r="BD77" s="745"/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4</v>
      </c>
      <c r="F78" s="546">
        <v>32</v>
      </c>
      <c r="G78" s="729">
        <v>37</v>
      </c>
      <c r="H78" s="900"/>
      <c r="I78" s="900"/>
      <c r="J78" s="730">
        <v>1</v>
      </c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38</v>
      </c>
      <c r="Y78" s="728"/>
      <c r="Z78" s="728"/>
      <c r="AA78" s="900"/>
      <c r="AB78" s="900"/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0</v>
      </c>
      <c r="AY78" s="546">
        <v>0</v>
      </c>
      <c r="AZ78" s="546">
        <v>1</v>
      </c>
      <c r="BA78" s="546">
        <v>5</v>
      </c>
      <c r="BB78" s="546">
        <v>32</v>
      </c>
      <c r="BC78" s="734">
        <v>38</v>
      </c>
      <c r="BD78" s="745"/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7</v>
      </c>
      <c r="F79" s="546">
        <v>26</v>
      </c>
      <c r="G79" s="729">
        <v>37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37</v>
      </c>
      <c r="Y79" s="728"/>
      <c r="Z79" s="728"/>
      <c r="AA79" s="900">
        <v>1</v>
      </c>
      <c r="AB79" s="900"/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1</v>
      </c>
      <c r="AY79" s="546">
        <v>2</v>
      </c>
      <c r="AZ79" s="546">
        <v>2</v>
      </c>
      <c r="BA79" s="546">
        <v>6</v>
      </c>
      <c r="BB79" s="546">
        <v>26</v>
      </c>
      <c r="BC79" s="734">
        <v>36</v>
      </c>
      <c r="BD79" s="745" t="s">
        <v>1595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1</v>
      </c>
      <c r="F81" s="546">
        <v>30</v>
      </c>
      <c r="G81" s="729">
        <v>39</v>
      </c>
      <c r="H81" s="739"/>
      <c r="I81" s="900"/>
      <c r="J81" s="900">
        <v>1</v>
      </c>
      <c r="K81" s="900"/>
      <c r="L81" s="900"/>
      <c r="M81" s="900"/>
      <c r="N81" s="900"/>
      <c r="O81" s="900">
        <v>1</v>
      </c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>
        <v>1</v>
      </c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3</v>
      </c>
      <c r="AY81" s="546">
        <v>2</v>
      </c>
      <c r="AZ81" s="546">
        <v>6</v>
      </c>
      <c r="BA81" s="546">
        <v>1</v>
      </c>
      <c r="BB81" s="546">
        <v>27</v>
      </c>
      <c r="BC81" s="718">
        <v>36</v>
      </c>
      <c r="BD81" s="746" t="s">
        <v>1625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7</v>
      </c>
      <c r="F82" s="546">
        <v>22</v>
      </c>
      <c r="G82" s="729">
        <v>39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39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7</v>
      </c>
      <c r="BB82" s="546">
        <v>20</v>
      </c>
      <c r="BC82" s="734">
        <v>37</v>
      </c>
      <c r="BD82" s="745" t="s">
        <v>1587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6</v>
      </c>
      <c r="F83" s="546">
        <v>29</v>
      </c>
      <c r="G83" s="729">
        <v>41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41</v>
      </c>
      <c r="Y83" s="728"/>
      <c r="Z83" s="728"/>
      <c r="AA83" s="900"/>
      <c r="AB83" s="900"/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0</v>
      </c>
      <c r="AY83" s="546">
        <v>0</v>
      </c>
      <c r="AZ83" s="546">
        <v>6</v>
      </c>
      <c r="BA83" s="546">
        <v>6</v>
      </c>
      <c r="BB83" s="546">
        <v>29</v>
      </c>
      <c r="BC83" s="718">
        <v>41</v>
      </c>
      <c r="BD83" s="745"/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19</v>
      </c>
      <c r="G84" s="729">
        <v>38</v>
      </c>
      <c r="H84" s="739"/>
      <c r="I84" s="900"/>
      <c r="J84" s="900"/>
      <c r="K84" s="900"/>
      <c r="L84" s="900"/>
      <c r="M84" s="900"/>
      <c r="N84" s="730"/>
      <c r="O84" s="730">
        <v>1</v>
      </c>
      <c r="P84" s="737"/>
      <c r="Q84" s="737"/>
      <c r="R84" s="737"/>
      <c r="S84" s="737"/>
      <c r="T84" s="718"/>
      <c r="U84" s="718"/>
      <c r="V84" s="737"/>
      <c r="W84" s="737"/>
      <c r="X84" s="732">
        <v>37</v>
      </c>
      <c r="Y84" s="728"/>
      <c r="Z84" s="728"/>
      <c r="AA84" s="900"/>
      <c r="AB84" s="900">
        <v>1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17</v>
      </c>
      <c r="BC84" s="734">
        <v>36</v>
      </c>
      <c r="BD84" s="745" t="s">
        <v>1626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5</v>
      </c>
      <c r="F85" s="546">
        <v>22</v>
      </c>
      <c r="G85" s="729">
        <v>37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37</v>
      </c>
      <c r="Y85" s="728"/>
      <c r="Z85" s="728"/>
      <c r="AA85" s="900"/>
      <c r="AB85" s="900"/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0</v>
      </c>
      <c r="AY85" s="546">
        <v>2</v>
      </c>
      <c r="AZ85" s="546">
        <v>8</v>
      </c>
      <c r="BA85" s="546">
        <v>5</v>
      </c>
      <c r="BB85" s="546">
        <v>22</v>
      </c>
      <c r="BC85" s="734">
        <v>37</v>
      </c>
      <c r="BD85" s="745"/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11</v>
      </c>
      <c r="F86" s="546">
        <v>19</v>
      </c>
      <c r="G86" s="729">
        <v>38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>
        <v>3</v>
      </c>
      <c r="AB86" s="900"/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2</v>
      </c>
      <c r="AW86" s="729">
        <v>0</v>
      </c>
      <c r="AX86" s="733">
        <v>5</v>
      </c>
      <c r="AY86" s="546">
        <v>1</v>
      </c>
      <c r="AZ86" s="546">
        <v>7</v>
      </c>
      <c r="BA86" s="546">
        <v>8</v>
      </c>
      <c r="BB86" s="546">
        <v>17</v>
      </c>
      <c r="BC86" s="734">
        <v>33</v>
      </c>
      <c r="BD86" s="745" t="s">
        <v>1627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23</v>
      </c>
      <c r="G87" s="729">
        <v>37</v>
      </c>
      <c r="H87" s="739"/>
      <c r="I87" s="900"/>
      <c r="J87" s="900">
        <v>1</v>
      </c>
      <c r="K87" s="730">
        <v>1</v>
      </c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39</v>
      </c>
      <c r="Y87" s="728"/>
      <c r="Z87" s="728"/>
      <c r="AA87" s="900"/>
      <c r="AB87" s="900">
        <v>2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3</v>
      </c>
      <c r="AY87" s="546">
        <v>2</v>
      </c>
      <c r="AZ87" s="546">
        <v>6</v>
      </c>
      <c r="BA87" s="546">
        <v>7</v>
      </c>
      <c r="BB87" s="546">
        <v>21</v>
      </c>
      <c r="BC87" s="734">
        <v>36</v>
      </c>
      <c r="BD87" s="745" t="s">
        <v>1628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25</v>
      </c>
      <c r="G88" s="729">
        <v>39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39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25</v>
      </c>
      <c r="BC88" s="734">
        <v>39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6</v>
      </c>
      <c r="F89" s="546">
        <v>25</v>
      </c>
      <c r="G89" s="729">
        <v>40</v>
      </c>
      <c r="H89" s="739"/>
      <c r="I89" s="900"/>
      <c r="J89" s="900"/>
      <c r="K89" s="730"/>
      <c r="L89" s="900"/>
      <c r="M89" s="900"/>
      <c r="N89" s="900"/>
      <c r="O89" s="900">
        <v>1</v>
      </c>
      <c r="P89" s="762"/>
      <c r="Q89" s="737"/>
      <c r="R89" s="737"/>
      <c r="S89" s="737"/>
      <c r="T89" s="737"/>
      <c r="U89" s="737"/>
      <c r="V89" s="737"/>
      <c r="W89" s="737"/>
      <c r="X89" s="732">
        <v>39</v>
      </c>
      <c r="Y89" s="728"/>
      <c r="Z89" s="728"/>
      <c r="AA89" s="900"/>
      <c r="AB89" s="900">
        <v>2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2</v>
      </c>
      <c r="AY89" s="546">
        <v>1</v>
      </c>
      <c r="AZ89" s="546">
        <v>8</v>
      </c>
      <c r="BA89" s="546">
        <v>6</v>
      </c>
      <c r="BB89" s="546">
        <v>22</v>
      </c>
      <c r="BC89" s="734">
        <v>37</v>
      </c>
      <c r="BD89" s="745" t="s">
        <v>1629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22</v>
      </c>
      <c r="G90" s="729">
        <v>35</v>
      </c>
      <c r="H90" s="739"/>
      <c r="I90" s="900"/>
      <c r="J90" s="900"/>
      <c r="K90" s="730">
        <v>1</v>
      </c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36</v>
      </c>
      <c r="Y90" s="728"/>
      <c r="Z90" s="728"/>
      <c r="AA90" s="900"/>
      <c r="AB90" s="900"/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0</v>
      </c>
      <c r="AY90" s="546">
        <v>0</v>
      </c>
      <c r="AZ90" s="546">
        <v>9</v>
      </c>
      <c r="BA90" s="546">
        <v>4</v>
      </c>
      <c r="BB90" s="546">
        <v>23</v>
      </c>
      <c r="BC90" s="734">
        <v>36</v>
      </c>
      <c r="BD90" s="745"/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24</v>
      </c>
      <c r="G91" s="729">
        <v>40</v>
      </c>
      <c r="H91" s="910"/>
      <c r="I91" s="900"/>
      <c r="J91" s="900"/>
      <c r="K91" s="730"/>
      <c r="L91" s="744"/>
      <c r="M91" s="744"/>
      <c r="N91" s="900"/>
      <c r="O91" s="900"/>
      <c r="P91" s="913"/>
      <c r="Q91" s="737"/>
      <c r="R91" s="737"/>
      <c r="S91" s="737"/>
      <c r="T91" s="718"/>
      <c r="U91" s="718"/>
      <c r="V91" s="737"/>
      <c r="W91" s="737"/>
      <c r="X91" s="732">
        <v>40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>
        <v>1</v>
      </c>
      <c r="AW91" s="729">
        <v>0</v>
      </c>
      <c r="AX91" s="733">
        <v>1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 t="s">
        <v>1594</v>
      </c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10"/>
      <c r="I92" s="730"/>
      <c r="J92" s="730">
        <v>1</v>
      </c>
      <c r="K92" s="730"/>
      <c r="L92" s="747"/>
      <c r="M92" s="747"/>
      <c r="N92" s="730"/>
      <c r="O92" s="730"/>
      <c r="P92" s="913"/>
      <c r="Q92" s="737"/>
      <c r="R92" s="737"/>
      <c r="S92" s="737"/>
      <c r="T92" s="718"/>
      <c r="U92" s="718"/>
      <c r="V92" s="737"/>
      <c r="W92" s="737"/>
      <c r="X92" s="732">
        <v>42</v>
      </c>
      <c r="Y92" s="728"/>
      <c r="Z92" s="728"/>
      <c r="AA92" s="900">
        <v>1</v>
      </c>
      <c r="AB92" s="900">
        <v>1</v>
      </c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2</v>
      </c>
      <c r="AY92" s="546">
        <v>0</v>
      </c>
      <c r="AZ92" s="546">
        <v>7</v>
      </c>
      <c r="BA92" s="546">
        <v>14</v>
      </c>
      <c r="BB92" s="546">
        <v>19</v>
      </c>
      <c r="BC92" s="734">
        <v>40</v>
      </c>
      <c r="BD92" s="745" t="s">
        <v>1630</v>
      </c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10"/>
      <c r="I93" s="730"/>
      <c r="J93" s="730"/>
      <c r="K93" s="730"/>
      <c r="L93" s="747"/>
      <c r="M93" s="747"/>
      <c r="N93" s="730"/>
      <c r="O93" s="730"/>
      <c r="P93" s="913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1</v>
      </c>
      <c r="AY93" s="546">
        <v>1</v>
      </c>
      <c r="AZ93" s="546">
        <v>15</v>
      </c>
      <c r="BA93" s="546">
        <v>10</v>
      </c>
      <c r="BB93" s="546">
        <v>14</v>
      </c>
      <c r="BC93" s="734">
        <v>40</v>
      </c>
      <c r="BD93" s="745" t="s">
        <v>1598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7</v>
      </c>
      <c r="F94" s="546">
        <v>22</v>
      </c>
      <c r="G94" s="729">
        <v>38</v>
      </c>
      <c r="H94" s="910"/>
      <c r="I94" s="730"/>
      <c r="J94" s="730">
        <v>1</v>
      </c>
      <c r="K94" s="730"/>
      <c r="L94" s="747"/>
      <c r="M94" s="747"/>
      <c r="N94" s="730"/>
      <c r="O94" s="730"/>
      <c r="P94" s="913"/>
      <c r="Q94" s="718"/>
      <c r="R94" s="737"/>
      <c r="S94" s="737"/>
      <c r="T94" s="718"/>
      <c r="U94" s="718"/>
      <c r="V94" s="737"/>
      <c r="W94" s="737"/>
      <c r="X94" s="732">
        <v>39</v>
      </c>
      <c r="Y94" s="728"/>
      <c r="Z94" s="728"/>
      <c r="AA94" s="900"/>
      <c r="AB94" s="900"/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0</v>
      </c>
      <c r="AY94" s="546">
        <v>0</v>
      </c>
      <c r="AZ94" s="546">
        <v>9</v>
      </c>
      <c r="BA94" s="546">
        <v>8</v>
      </c>
      <c r="BB94" s="546">
        <v>22</v>
      </c>
      <c r="BC94" s="734">
        <v>39</v>
      </c>
      <c r="BD94" s="745"/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26</v>
      </c>
      <c r="G95" s="729">
        <v>39</v>
      </c>
      <c r="H95" s="910"/>
      <c r="I95" s="730"/>
      <c r="J95" s="730"/>
      <c r="K95" s="730"/>
      <c r="L95" s="747"/>
      <c r="M95" s="730"/>
      <c r="N95" s="730"/>
      <c r="O95" s="730"/>
      <c r="P95" s="913"/>
      <c r="Q95" s="737"/>
      <c r="R95" s="737"/>
      <c r="S95" s="737"/>
      <c r="T95" s="718"/>
      <c r="U95" s="718"/>
      <c r="V95" s="737"/>
      <c r="W95" s="737"/>
      <c r="X95" s="732">
        <v>39</v>
      </c>
      <c r="Y95" s="728"/>
      <c r="Z95" s="728"/>
      <c r="AA95" s="900"/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0</v>
      </c>
      <c r="AY95" s="546">
        <v>2</v>
      </c>
      <c r="AZ95" s="546">
        <v>3</v>
      </c>
      <c r="BA95" s="546">
        <v>8</v>
      </c>
      <c r="BB95" s="546">
        <v>26</v>
      </c>
      <c r="BC95" s="734">
        <v>39</v>
      </c>
      <c r="BD95" s="745"/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5</v>
      </c>
      <c r="F96" s="546">
        <v>22</v>
      </c>
      <c r="G96" s="729">
        <v>35</v>
      </c>
      <c r="H96" s="910"/>
      <c r="I96" s="730"/>
      <c r="J96" s="730"/>
      <c r="K96" s="730"/>
      <c r="L96" s="747"/>
      <c r="M96" s="747"/>
      <c r="N96" s="730"/>
      <c r="O96" s="730">
        <v>1</v>
      </c>
      <c r="P96" s="913"/>
      <c r="Q96" s="737"/>
      <c r="R96" s="765"/>
      <c r="S96" s="765"/>
      <c r="T96" s="718"/>
      <c r="U96" s="718"/>
      <c r="V96" s="737"/>
      <c r="W96" s="737">
        <v>1</v>
      </c>
      <c r="X96" s="732">
        <v>33</v>
      </c>
      <c r="Y96" s="728"/>
      <c r="Z96" s="728"/>
      <c r="AA96" s="900"/>
      <c r="AB96" s="900">
        <v>1</v>
      </c>
      <c r="AC96" s="728"/>
      <c r="AD96" s="728"/>
      <c r="AE96" s="728"/>
      <c r="AF96" s="900">
        <v>1</v>
      </c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2</v>
      </c>
      <c r="AY96" s="546">
        <v>1</v>
      </c>
      <c r="AZ96" s="546">
        <v>7</v>
      </c>
      <c r="BA96" s="546">
        <v>5</v>
      </c>
      <c r="BB96" s="546">
        <v>18</v>
      </c>
      <c r="BC96" s="734">
        <v>31</v>
      </c>
      <c r="BD96" s="758" t="s">
        <v>1631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29</v>
      </c>
      <c r="G97" s="729">
        <v>38</v>
      </c>
      <c r="H97" s="910"/>
      <c r="I97" s="747"/>
      <c r="J97" s="730"/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38</v>
      </c>
      <c r="Y97" s="728"/>
      <c r="Z97" s="728"/>
      <c r="AA97" s="900"/>
      <c r="AB97" s="900">
        <v>1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1</v>
      </c>
      <c r="AY97" s="546">
        <v>0</v>
      </c>
      <c r="AZ97" s="546">
        <v>6</v>
      </c>
      <c r="BA97" s="546">
        <v>3</v>
      </c>
      <c r="BB97" s="546">
        <v>28</v>
      </c>
      <c r="BC97" s="734">
        <v>37</v>
      </c>
      <c r="BD97" s="758" t="s">
        <v>1632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10"/>
      <c r="I98" s="747"/>
      <c r="J98" s="730"/>
      <c r="K98" s="730"/>
      <c r="L98" s="730"/>
      <c r="M98" s="747"/>
      <c r="N98" s="730"/>
      <c r="O98" s="730"/>
      <c r="P98" s="913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2</v>
      </c>
      <c r="BB98" s="546">
        <v>30</v>
      </c>
      <c r="BC98" s="734">
        <v>39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10"/>
      <c r="I99" s="747"/>
      <c r="J99" s="730"/>
      <c r="K99" s="730"/>
      <c r="L99" s="747"/>
      <c r="M99" s="747"/>
      <c r="N99" s="730"/>
      <c r="O99" s="730"/>
      <c r="P99" s="913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/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0</v>
      </c>
      <c r="AY99" s="546">
        <v>4</v>
      </c>
      <c r="AZ99" s="546">
        <v>6</v>
      </c>
      <c r="BA99" s="546">
        <v>1</v>
      </c>
      <c r="BB99" s="546">
        <v>30</v>
      </c>
      <c r="BC99" s="734">
        <v>41</v>
      </c>
      <c r="BD99" s="758"/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5</v>
      </c>
      <c r="F100" s="546">
        <v>30</v>
      </c>
      <c r="G100" s="729">
        <v>45</v>
      </c>
      <c r="H100" s="910"/>
      <c r="I100" s="747"/>
      <c r="J100" s="730"/>
      <c r="K100" s="730"/>
      <c r="L100" s="747"/>
      <c r="M100" s="730"/>
      <c r="N100" s="730"/>
      <c r="O100" s="730"/>
      <c r="P100" s="913"/>
      <c r="Q100" s="718"/>
      <c r="R100" s="737"/>
      <c r="S100" s="737">
        <v>1</v>
      </c>
      <c r="T100" s="766"/>
      <c r="U100" s="766"/>
      <c r="V100" s="765"/>
      <c r="W100" s="765"/>
      <c r="X100" s="732">
        <v>46</v>
      </c>
      <c r="Y100" s="728"/>
      <c r="Z100" s="728"/>
      <c r="AA100" s="900"/>
      <c r="AB100" s="900">
        <v>5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5</v>
      </c>
      <c r="AY100" s="546">
        <v>0</v>
      </c>
      <c r="AZ100" s="546">
        <v>10</v>
      </c>
      <c r="BA100" s="546">
        <v>5</v>
      </c>
      <c r="BB100" s="546">
        <v>26</v>
      </c>
      <c r="BC100" s="718">
        <v>41</v>
      </c>
      <c r="BD100" s="746" t="s">
        <v>1633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14</v>
      </c>
      <c r="G101" s="869">
        <v>39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39</v>
      </c>
      <c r="Y101" s="728"/>
      <c r="Z101" s="728"/>
      <c r="AA101" s="900"/>
      <c r="AB101" s="900">
        <v>1</v>
      </c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1</v>
      </c>
      <c r="AY101" s="546">
        <v>1</v>
      </c>
      <c r="AZ101" s="546">
        <v>19</v>
      </c>
      <c r="BA101" s="546">
        <v>5</v>
      </c>
      <c r="BB101" s="546">
        <v>13</v>
      </c>
      <c r="BC101" s="874">
        <v>38</v>
      </c>
      <c r="BD101" s="758" t="s">
        <v>1634</v>
      </c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12</v>
      </c>
      <c r="G102" s="718">
        <v>39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39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1</v>
      </c>
      <c r="AY102" s="546">
        <v>0</v>
      </c>
      <c r="AZ102" s="546">
        <v>19</v>
      </c>
      <c r="BA102" s="546">
        <v>8</v>
      </c>
      <c r="BB102" s="546">
        <v>11</v>
      </c>
      <c r="BC102" s="718">
        <v>38</v>
      </c>
      <c r="BD102" s="758" t="s">
        <v>1606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11</v>
      </c>
      <c r="F104" s="546">
        <v>18</v>
      </c>
      <c r="G104" s="718">
        <v>39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39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11</v>
      </c>
      <c r="BB104" s="546">
        <v>17</v>
      </c>
      <c r="BC104" s="718">
        <v>38</v>
      </c>
      <c r="BD104" s="746" t="s">
        <v>1582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>
        <v>1</v>
      </c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1</v>
      </c>
      <c r="AY105" s="546">
        <v>0</v>
      </c>
      <c r="AZ105" s="546">
        <v>6</v>
      </c>
      <c r="BA105" s="546">
        <v>6</v>
      </c>
      <c r="BB105" s="546">
        <v>28</v>
      </c>
      <c r="BC105" s="718">
        <v>40</v>
      </c>
      <c r="BD105" s="875" t="s">
        <v>1635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3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9">
        <v>40</v>
      </c>
      <c r="H107" s="739"/>
      <c r="I107" s="730"/>
      <c r="J107" s="730"/>
      <c r="K107" s="730"/>
      <c r="L107" s="730"/>
      <c r="M107" s="730"/>
      <c r="N107" s="730"/>
      <c r="O107" s="730"/>
      <c r="P107" s="913"/>
      <c r="Q107" s="737"/>
      <c r="R107" s="737"/>
      <c r="S107" s="737"/>
      <c r="T107" s="718"/>
      <c r="U107" s="737"/>
      <c r="V107" s="737"/>
      <c r="W107" s="737"/>
      <c r="X107" s="732">
        <v>40</v>
      </c>
      <c r="Y107" s="728"/>
      <c r="Z107" s="728"/>
      <c r="AA107" s="900">
        <v>1</v>
      </c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1</v>
      </c>
      <c r="AY107" s="546">
        <v>0</v>
      </c>
      <c r="AZ107" s="546">
        <v>9</v>
      </c>
      <c r="BA107" s="546">
        <v>4</v>
      </c>
      <c r="BB107" s="546">
        <v>26</v>
      </c>
      <c r="BC107" s="734">
        <v>39</v>
      </c>
      <c r="BD107" s="745" t="s">
        <v>1636</v>
      </c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5</v>
      </c>
      <c r="F108" s="546">
        <v>26</v>
      </c>
      <c r="G108" s="729">
        <v>38</v>
      </c>
      <c r="H108" s="739"/>
      <c r="I108" s="730"/>
      <c r="J108" s="730">
        <v>1</v>
      </c>
      <c r="K108" s="730">
        <v>1</v>
      </c>
      <c r="L108" s="730"/>
      <c r="M108" s="730"/>
      <c r="N108" s="730"/>
      <c r="O108" s="730"/>
      <c r="P108" s="913"/>
      <c r="Q108" s="718"/>
      <c r="R108" s="765"/>
      <c r="S108" s="737"/>
      <c r="T108" s="718"/>
      <c r="U108" s="718"/>
      <c r="V108" s="737"/>
      <c r="W108" s="737"/>
      <c r="X108" s="732">
        <v>40</v>
      </c>
      <c r="Y108" s="728"/>
      <c r="Z108" s="728"/>
      <c r="AA108" s="900"/>
      <c r="AB108" s="900"/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1</v>
      </c>
      <c r="AY108" s="546">
        <v>0</v>
      </c>
      <c r="AZ108" s="546">
        <v>7</v>
      </c>
      <c r="BA108" s="546">
        <v>6</v>
      </c>
      <c r="BB108" s="546">
        <v>26</v>
      </c>
      <c r="BC108" s="734">
        <v>39</v>
      </c>
      <c r="BD108" s="745" t="s">
        <v>1599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15</v>
      </c>
      <c r="G109" s="729">
        <v>37</v>
      </c>
      <c r="H109" s="739"/>
      <c r="I109" s="730"/>
      <c r="J109" s="730"/>
      <c r="K109" s="730"/>
      <c r="L109" s="730"/>
      <c r="M109" s="730"/>
      <c r="N109" s="730"/>
      <c r="O109" s="730"/>
      <c r="P109" s="913"/>
      <c r="Q109" s="718"/>
      <c r="R109" s="737"/>
      <c r="S109" s="737"/>
      <c r="T109" s="718"/>
      <c r="U109" s="718"/>
      <c r="V109" s="737"/>
      <c r="W109" s="737"/>
      <c r="X109" s="732">
        <v>37</v>
      </c>
      <c r="Y109" s="728"/>
      <c r="Z109" s="728"/>
      <c r="AA109" s="900">
        <v>1</v>
      </c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14</v>
      </c>
      <c r="BB109" s="546">
        <v>15</v>
      </c>
      <c r="BC109" s="734">
        <v>36</v>
      </c>
      <c r="BD109" s="745" t="s">
        <v>1637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/>
      <c r="AC110" s="728"/>
      <c r="AD110" s="728"/>
      <c r="AE110" s="728"/>
      <c r="AF110" s="900"/>
      <c r="AG110" s="728"/>
      <c r="AH110" s="728"/>
      <c r="AI110" s="728"/>
      <c r="AJ110" s="728">
        <v>1</v>
      </c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1</v>
      </c>
      <c r="AY110" s="546">
        <v>2</v>
      </c>
      <c r="AZ110" s="546">
        <v>6</v>
      </c>
      <c r="BA110" s="546">
        <v>5</v>
      </c>
      <c r="BB110" s="546">
        <v>20</v>
      </c>
      <c r="BC110" s="734">
        <v>33</v>
      </c>
      <c r="BD110" s="745" t="s">
        <v>1638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23</v>
      </c>
      <c r="G111" s="729">
        <v>38</v>
      </c>
      <c r="H111" s="739"/>
      <c r="I111" s="730"/>
      <c r="J111" s="730"/>
      <c r="K111" s="730"/>
      <c r="L111" s="730"/>
      <c r="M111" s="730"/>
      <c r="N111" s="730"/>
      <c r="O111" s="730"/>
      <c r="P111" s="913"/>
      <c r="Q111" s="718"/>
      <c r="R111" s="737"/>
      <c r="S111" s="765"/>
      <c r="T111" s="718"/>
      <c r="U111" s="718"/>
      <c r="V111" s="737"/>
      <c r="W111" s="737"/>
      <c r="X111" s="732">
        <v>38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0</v>
      </c>
      <c r="AY111" s="546">
        <v>1</v>
      </c>
      <c r="AZ111" s="546">
        <v>7</v>
      </c>
      <c r="BA111" s="546">
        <v>7</v>
      </c>
      <c r="BB111" s="546">
        <v>23</v>
      </c>
      <c r="BC111" s="734">
        <v>38</v>
      </c>
      <c r="BD111" s="745"/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20</v>
      </c>
      <c r="G112" s="729">
        <v>36</v>
      </c>
      <c r="H112" s="739"/>
      <c r="I112" s="730"/>
      <c r="J112" s="730">
        <v>1</v>
      </c>
      <c r="K112" s="730"/>
      <c r="L112" s="730"/>
      <c r="M112" s="730"/>
      <c r="N112" s="730">
        <v>1</v>
      </c>
      <c r="O112" s="730"/>
      <c r="P112" s="913"/>
      <c r="Q112" s="718"/>
      <c r="R112" s="737"/>
      <c r="S112" s="737"/>
      <c r="T112" s="718"/>
      <c r="U112" s="718"/>
      <c r="V112" s="737"/>
      <c r="W112" s="737"/>
      <c r="X112" s="732">
        <v>36</v>
      </c>
      <c r="Y112" s="728"/>
      <c r="Z112" s="728"/>
      <c r="AA112" s="900"/>
      <c r="AB112" s="900"/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0</v>
      </c>
      <c r="AY112" s="546">
        <v>0</v>
      </c>
      <c r="AZ112" s="546">
        <v>6</v>
      </c>
      <c r="BA112" s="546">
        <v>10</v>
      </c>
      <c r="BB112" s="546">
        <v>20</v>
      </c>
      <c r="BC112" s="734">
        <v>36</v>
      </c>
      <c r="BD112" s="745"/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3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3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20</v>
      </c>
      <c r="G115" s="729">
        <v>35</v>
      </c>
      <c r="H115" s="739"/>
      <c r="I115" s="730"/>
      <c r="J115" s="730"/>
      <c r="K115" s="730"/>
      <c r="L115" s="730"/>
      <c r="M115" s="730"/>
      <c r="N115" s="730"/>
      <c r="O115" s="730"/>
      <c r="P115" s="913"/>
      <c r="Q115" s="737"/>
      <c r="R115" s="765"/>
      <c r="S115" s="765"/>
      <c r="T115" s="718"/>
      <c r="U115" s="718"/>
      <c r="V115" s="737"/>
      <c r="W115" s="737"/>
      <c r="X115" s="732">
        <v>35</v>
      </c>
      <c r="Y115" s="728"/>
      <c r="Z115" s="728"/>
      <c r="AA115" s="900"/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0</v>
      </c>
      <c r="AY115" s="546">
        <v>0</v>
      </c>
      <c r="AZ115" s="546">
        <v>7</v>
      </c>
      <c r="BA115" s="546">
        <v>8</v>
      </c>
      <c r="BB115" s="546">
        <v>20</v>
      </c>
      <c r="BC115" s="734">
        <v>35</v>
      </c>
      <c r="BD115" s="758"/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3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1</v>
      </c>
      <c r="AY116" s="546">
        <v>0</v>
      </c>
      <c r="AZ116" s="546">
        <v>7</v>
      </c>
      <c r="BA116" s="546">
        <v>4</v>
      </c>
      <c r="BB116" s="546">
        <v>24</v>
      </c>
      <c r="BC116" s="734">
        <v>35</v>
      </c>
      <c r="BD116" s="745" t="s">
        <v>1584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24</v>
      </c>
      <c r="G117" s="729">
        <v>38</v>
      </c>
      <c r="H117" s="739"/>
      <c r="I117" s="730"/>
      <c r="J117" s="730"/>
      <c r="K117" s="730"/>
      <c r="L117" s="730"/>
      <c r="M117" s="730"/>
      <c r="N117" s="730"/>
      <c r="O117" s="730"/>
      <c r="P117" s="913"/>
      <c r="Q117" s="737"/>
      <c r="R117" s="765"/>
      <c r="S117" s="737"/>
      <c r="T117" s="718"/>
      <c r="U117" s="718"/>
      <c r="V117" s="737"/>
      <c r="W117" s="737"/>
      <c r="X117" s="732">
        <v>38</v>
      </c>
      <c r="Y117" s="728"/>
      <c r="Z117" s="728"/>
      <c r="AA117" s="900">
        <v>1</v>
      </c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1</v>
      </c>
      <c r="AY117" s="546">
        <v>0</v>
      </c>
      <c r="AZ117" s="546">
        <v>13</v>
      </c>
      <c r="BA117" s="546">
        <v>0</v>
      </c>
      <c r="BB117" s="546">
        <v>24</v>
      </c>
      <c r="BC117" s="734">
        <v>37</v>
      </c>
      <c r="BD117" s="745" t="s">
        <v>1607</v>
      </c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3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8">
        <v>36</v>
      </c>
      <c r="BD118" s="746" t="s">
        <v>1608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3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7</v>
      </c>
      <c r="BA119" s="546">
        <v>5</v>
      </c>
      <c r="BB119" s="546">
        <v>23</v>
      </c>
      <c r="BC119" s="734">
        <v>35</v>
      </c>
      <c r="BD119" s="745" t="s">
        <v>1589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25</v>
      </c>
      <c r="G120" s="729">
        <v>39</v>
      </c>
      <c r="H120" s="739"/>
      <c r="I120" s="730"/>
      <c r="J120" s="730"/>
      <c r="K120" s="730"/>
      <c r="L120" s="730"/>
      <c r="M120" s="730"/>
      <c r="N120" s="730"/>
      <c r="O120" s="730"/>
      <c r="P120" s="913"/>
      <c r="Q120" s="718"/>
      <c r="R120" s="765"/>
      <c r="S120" s="737"/>
      <c r="T120" s="718"/>
      <c r="U120" s="718"/>
      <c r="V120" s="737"/>
      <c r="W120" s="737"/>
      <c r="X120" s="732">
        <v>39</v>
      </c>
      <c r="Y120" s="728"/>
      <c r="Z120" s="728"/>
      <c r="AA120" s="900"/>
      <c r="AB120" s="900">
        <v>2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2</v>
      </c>
      <c r="AY120" s="546">
        <v>1</v>
      </c>
      <c r="AZ120" s="546">
        <v>9</v>
      </c>
      <c r="BA120" s="546">
        <v>4</v>
      </c>
      <c r="BB120" s="546">
        <v>23</v>
      </c>
      <c r="BC120" s="734">
        <v>37</v>
      </c>
      <c r="BD120" s="745" t="s">
        <v>1639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8</v>
      </c>
      <c r="F121" s="546">
        <v>24</v>
      </c>
      <c r="G121" s="729">
        <v>37</v>
      </c>
      <c r="H121" s="739"/>
      <c r="I121" s="730"/>
      <c r="J121" s="730"/>
      <c r="K121" s="730"/>
      <c r="L121" s="730"/>
      <c r="M121" s="730"/>
      <c r="N121" s="730"/>
      <c r="O121" s="730"/>
      <c r="P121" s="913"/>
      <c r="Q121" s="737"/>
      <c r="R121" s="737"/>
      <c r="S121" s="737"/>
      <c r="T121" s="718"/>
      <c r="U121" s="737"/>
      <c r="V121" s="737"/>
      <c r="W121" s="737"/>
      <c r="X121" s="732">
        <v>37</v>
      </c>
      <c r="Y121" s="728"/>
      <c r="Z121" s="728"/>
      <c r="AA121" s="900"/>
      <c r="AB121" s="900">
        <v>1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1</v>
      </c>
      <c r="AY121" s="546">
        <v>0</v>
      </c>
      <c r="AZ121" s="546">
        <v>5</v>
      </c>
      <c r="BA121" s="546">
        <v>8</v>
      </c>
      <c r="BB121" s="546">
        <v>23</v>
      </c>
      <c r="BC121" s="734">
        <v>36</v>
      </c>
      <c r="BD121" s="745" t="s">
        <v>1640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3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>
        <v>1</v>
      </c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2</v>
      </c>
      <c r="AY122" s="546">
        <v>0</v>
      </c>
      <c r="AZ122" s="546">
        <v>16</v>
      </c>
      <c r="BA122" s="546">
        <v>10</v>
      </c>
      <c r="BB122" s="546">
        <v>11</v>
      </c>
      <c r="BC122" s="734">
        <v>37</v>
      </c>
      <c r="BD122" s="745" t="s">
        <v>1641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/>
      <c r="L123" s="730"/>
      <c r="M123" s="730"/>
      <c r="N123" s="730"/>
      <c r="O123" s="730"/>
      <c r="P123" s="913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>
        <v>3</v>
      </c>
      <c r="AC123" s="728"/>
      <c r="AD123" s="728"/>
      <c r="AE123" s="728"/>
      <c r="AF123" s="900">
        <v>1</v>
      </c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4</v>
      </c>
      <c r="AY123" s="546">
        <v>1</v>
      </c>
      <c r="AZ123" s="546">
        <v>10</v>
      </c>
      <c r="BA123" s="546">
        <v>6</v>
      </c>
      <c r="BB123" s="546">
        <v>16</v>
      </c>
      <c r="BC123" s="734">
        <v>33</v>
      </c>
      <c r="BD123" s="745" t="s">
        <v>1642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3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0</v>
      </c>
      <c r="AY124" s="546">
        <v>1</v>
      </c>
      <c r="AZ124" s="546">
        <v>7</v>
      </c>
      <c r="BA124" s="546">
        <v>8</v>
      </c>
      <c r="BB124" s="546">
        <v>21</v>
      </c>
      <c r="BC124" s="734">
        <v>37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3</v>
      </c>
      <c r="F125" s="546">
        <v>33</v>
      </c>
      <c r="G125" s="729">
        <v>41</v>
      </c>
      <c r="H125" s="739"/>
      <c r="I125" s="730"/>
      <c r="J125" s="730"/>
      <c r="K125" s="730"/>
      <c r="L125" s="730"/>
      <c r="M125" s="730"/>
      <c r="N125" s="730"/>
      <c r="O125" s="730"/>
      <c r="P125" s="913"/>
      <c r="Q125" s="718"/>
      <c r="R125" s="765"/>
      <c r="S125" s="765"/>
      <c r="T125" s="766"/>
      <c r="U125" s="766"/>
      <c r="V125" s="765"/>
      <c r="W125" s="765"/>
      <c r="X125" s="732">
        <v>41</v>
      </c>
      <c r="Y125" s="728"/>
      <c r="Z125" s="728"/>
      <c r="AA125" s="900"/>
      <c r="AB125" s="900">
        <v>4</v>
      </c>
      <c r="AC125" s="728"/>
      <c r="AD125" s="728"/>
      <c r="AE125" s="728"/>
      <c r="AF125" s="900">
        <v>1</v>
      </c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6</v>
      </c>
      <c r="AY125" s="546">
        <v>0</v>
      </c>
      <c r="AZ125" s="546">
        <v>5</v>
      </c>
      <c r="BA125" s="546">
        <v>3</v>
      </c>
      <c r="BB125" s="546">
        <v>27</v>
      </c>
      <c r="BC125" s="734">
        <v>35</v>
      </c>
      <c r="BD125" s="745" t="s">
        <v>1643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3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12</v>
      </c>
      <c r="BB126" s="546">
        <v>20</v>
      </c>
      <c r="BC126" s="734">
        <v>35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/>
      <c r="P127" s="913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/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0</v>
      </c>
      <c r="AY127" s="546">
        <v>0</v>
      </c>
      <c r="AZ127" s="546">
        <v>5</v>
      </c>
      <c r="BA127" s="546">
        <v>5</v>
      </c>
      <c r="BB127" s="546">
        <v>26</v>
      </c>
      <c r="BC127" s="734">
        <v>36</v>
      </c>
      <c r="BD127" s="745"/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3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2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1609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27</v>
      </c>
      <c r="G129" s="729">
        <v>36</v>
      </c>
      <c r="H129" s="739"/>
      <c r="I129" s="730"/>
      <c r="J129" s="730"/>
      <c r="K129" s="730"/>
      <c r="L129" s="730"/>
      <c r="M129" s="730"/>
      <c r="N129" s="730"/>
      <c r="O129" s="730"/>
      <c r="P129" s="913"/>
      <c r="Q129" s="718"/>
      <c r="R129" s="765"/>
      <c r="S129" s="765"/>
      <c r="T129" s="766"/>
      <c r="U129" s="766"/>
      <c r="V129" s="765"/>
      <c r="W129" s="765"/>
      <c r="X129" s="732">
        <v>36</v>
      </c>
      <c r="Y129" s="728"/>
      <c r="Z129" s="728"/>
      <c r="AA129" s="900"/>
      <c r="AB129" s="900"/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0</v>
      </c>
      <c r="AY129" s="546">
        <v>0</v>
      </c>
      <c r="AZ129" s="546">
        <v>5</v>
      </c>
      <c r="BA129" s="546">
        <v>4</v>
      </c>
      <c r="BB129" s="546">
        <v>27</v>
      </c>
      <c r="BC129" s="734">
        <v>36</v>
      </c>
      <c r="BD129" s="758"/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3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4</v>
      </c>
      <c r="F131" s="546">
        <v>20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3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>
        <v>1</v>
      </c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>
        <v>1</v>
      </c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2</v>
      </c>
      <c r="AY131" s="546">
        <v>1</v>
      </c>
      <c r="AZ131" s="546">
        <v>11</v>
      </c>
      <c r="BA131" s="546">
        <v>4</v>
      </c>
      <c r="BB131" s="546">
        <v>18</v>
      </c>
      <c r="BC131" s="734">
        <v>34</v>
      </c>
      <c r="BD131" s="745" t="s">
        <v>1644</v>
      </c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3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/>
      <c r="AB133" s="900"/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0</v>
      </c>
      <c r="AY133" s="546">
        <v>3</v>
      </c>
      <c r="AZ133" s="546">
        <v>3</v>
      </c>
      <c r="BA133" s="546">
        <v>2</v>
      </c>
      <c r="BB133" s="546">
        <v>30</v>
      </c>
      <c r="BC133" s="734">
        <v>38</v>
      </c>
      <c r="BD133" s="745"/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29</v>
      </c>
      <c r="G134" s="729">
        <v>36</v>
      </c>
      <c r="H134" s="910"/>
      <c r="I134" s="730"/>
      <c r="J134" s="730"/>
      <c r="K134" s="730"/>
      <c r="L134" s="730"/>
      <c r="M134" s="730"/>
      <c r="N134" s="730"/>
      <c r="O134" s="730"/>
      <c r="P134" s="913"/>
      <c r="Q134" s="718"/>
      <c r="R134" s="765"/>
      <c r="S134" s="765"/>
      <c r="T134" s="766"/>
      <c r="U134" s="766"/>
      <c r="V134" s="766"/>
      <c r="W134" s="765"/>
      <c r="X134" s="732">
        <v>36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>
        <v>1</v>
      </c>
      <c r="AS134" s="764"/>
      <c r="AT134" s="764"/>
      <c r="AU134" s="764"/>
      <c r="AV134" s="730"/>
      <c r="AW134" s="729">
        <v>0</v>
      </c>
      <c r="AX134" s="733">
        <v>1</v>
      </c>
      <c r="AY134" s="546">
        <v>0</v>
      </c>
      <c r="AZ134" s="546">
        <v>2</v>
      </c>
      <c r="BA134" s="546">
        <v>5</v>
      </c>
      <c r="BB134" s="546">
        <v>28</v>
      </c>
      <c r="BC134" s="734">
        <v>35</v>
      </c>
      <c r="BD134" s="758" t="s">
        <v>1645</v>
      </c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3</v>
      </c>
      <c r="F135" s="546">
        <v>28</v>
      </c>
      <c r="G135" s="729">
        <v>40</v>
      </c>
      <c r="H135" s="910"/>
      <c r="I135" s="747"/>
      <c r="J135" s="730"/>
      <c r="K135" s="730"/>
      <c r="L135" s="730"/>
      <c r="M135" s="730"/>
      <c r="N135" s="730"/>
      <c r="O135" s="730"/>
      <c r="P135" s="913"/>
      <c r="Q135" s="718"/>
      <c r="R135" s="765"/>
      <c r="S135" s="765"/>
      <c r="T135" s="766"/>
      <c r="U135" s="766"/>
      <c r="V135" s="765"/>
      <c r="W135" s="765"/>
      <c r="X135" s="732">
        <v>40</v>
      </c>
      <c r="Y135" s="728"/>
      <c r="Z135" s="728"/>
      <c r="AA135" s="900"/>
      <c r="AB135" s="900">
        <v>1</v>
      </c>
      <c r="AC135" s="728"/>
      <c r="AD135" s="728"/>
      <c r="AE135" s="728"/>
      <c r="AF135" s="900">
        <v>1</v>
      </c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2</v>
      </c>
      <c r="AY135" s="546">
        <v>0</v>
      </c>
      <c r="AZ135" s="546">
        <v>9</v>
      </c>
      <c r="BA135" s="546">
        <v>3</v>
      </c>
      <c r="BB135" s="546">
        <v>26</v>
      </c>
      <c r="BC135" s="734">
        <v>38</v>
      </c>
      <c r="BD135" s="745" t="s">
        <v>1646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23</v>
      </c>
      <c r="G136" s="729">
        <v>36</v>
      </c>
      <c r="H136" s="910"/>
      <c r="I136" s="747"/>
      <c r="J136" s="730">
        <v>1</v>
      </c>
      <c r="K136" s="730"/>
      <c r="L136" s="730"/>
      <c r="M136" s="730"/>
      <c r="N136" s="730"/>
      <c r="O136" s="730"/>
      <c r="P136" s="913"/>
      <c r="Q136" s="765"/>
      <c r="R136" s="765"/>
      <c r="S136" s="765"/>
      <c r="T136" s="766"/>
      <c r="U136" s="765"/>
      <c r="V136" s="765"/>
      <c r="W136" s="765"/>
      <c r="X136" s="732">
        <v>37</v>
      </c>
      <c r="Y136" s="728"/>
      <c r="Z136" s="728"/>
      <c r="AA136" s="900"/>
      <c r="AB136" s="900">
        <v>2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2</v>
      </c>
      <c r="AY136" s="546">
        <v>3</v>
      </c>
      <c r="AZ136" s="546">
        <v>5</v>
      </c>
      <c r="BA136" s="546">
        <v>6</v>
      </c>
      <c r="BB136" s="546">
        <v>21</v>
      </c>
      <c r="BC136" s="734">
        <v>35</v>
      </c>
      <c r="BD136" s="745" t="s">
        <v>1647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25</v>
      </c>
      <c r="G137" s="729">
        <v>35</v>
      </c>
      <c r="H137" s="910"/>
      <c r="I137" s="747"/>
      <c r="J137" s="730">
        <v>1</v>
      </c>
      <c r="K137" s="730"/>
      <c r="L137" s="730"/>
      <c r="M137" s="730"/>
      <c r="N137" s="730"/>
      <c r="O137" s="730"/>
      <c r="P137" s="913"/>
      <c r="Q137" s="718"/>
      <c r="R137" s="765"/>
      <c r="S137" s="765"/>
      <c r="T137" s="766"/>
      <c r="U137" s="766"/>
      <c r="V137" s="765"/>
      <c r="W137" s="765"/>
      <c r="X137" s="732">
        <v>36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7</v>
      </c>
      <c r="BB137" s="546">
        <v>24</v>
      </c>
      <c r="BC137" s="734">
        <v>35</v>
      </c>
      <c r="BD137" s="745" t="s">
        <v>1586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27</v>
      </c>
      <c r="G138" s="729">
        <v>38</v>
      </c>
      <c r="H138" s="910"/>
      <c r="I138" s="747"/>
      <c r="J138" s="730"/>
      <c r="K138" s="730"/>
      <c r="L138" s="730"/>
      <c r="M138" s="730"/>
      <c r="N138" s="730"/>
      <c r="O138" s="730">
        <v>1</v>
      </c>
      <c r="P138" s="913"/>
      <c r="Q138" s="718"/>
      <c r="R138" s="765"/>
      <c r="S138" s="765"/>
      <c r="T138" s="766"/>
      <c r="U138" s="766"/>
      <c r="V138" s="765"/>
      <c r="W138" s="765"/>
      <c r="X138" s="732">
        <v>37</v>
      </c>
      <c r="Y138" s="728"/>
      <c r="Z138" s="728"/>
      <c r="AA138" s="900"/>
      <c r="AB138" s="900">
        <v>1</v>
      </c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2</v>
      </c>
      <c r="AY138" s="546">
        <v>1</v>
      </c>
      <c r="AZ138" s="546">
        <v>4</v>
      </c>
      <c r="BA138" s="546">
        <v>6</v>
      </c>
      <c r="BB138" s="546">
        <v>24</v>
      </c>
      <c r="BC138" s="734">
        <v>35</v>
      </c>
      <c r="BD138" s="745" t="s">
        <v>1648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27</v>
      </c>
      <c r="G139" s="729">
        <v>36</v>
      </c>
      <c r="H139" s="870"/>
      <c r="I139" s="750"/>
      <c r="J139" s="778"/>
      <c r="K139" s="778"/>
      <c r="L139" s="730"/>
      <c r="M139" s="730"/>
      <c r="N139" s="730"/>
      <c r="O139" s="730"/>
      <c r="P139" s="913"/>
      <c r="Q139" s="718"/>
      <c r="R139" s="765"/>
      <c r="S139" s="765"/>
      <c r="T139" s="766"/>
      <c r="U139" s="766"/>
      <c r="V139" s="765"/>
      <c r="W139" s="765"/>
      <c r="X139" s="732">
        <v>36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2</v>
      </c>
      <c r="BB139" s="546">
        <v>27</v>
      </c>
      <c r="BC139" s="734">
        <v>36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3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3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1596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3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1579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5</v>
      </c>
      <c r="F143" s="546">
        <v>33</v>
      </c>
      <c r="G143" s="729">
        <v>38</v>
      </c>
      <c r="H143" s="900"/>
      <c r="I143" s="900"/>
      <c r="J143" s="900">
        <v>1</v>
      </c>
      <c r="K143" s="900"/>
      <c r="L143" s="730"/>
      <c r="M143" s="730"/>
      <c r="N143" s="730"/>
      <c r="O143" s="730"/>
      <c r="P143" s="913"/>
      <c r="Q143" s="718"/>
      <c r="R143" s="765"/>
      <c r="S143" s="765"/>
      <c r="T143" s="766"/>
      <c r="U143" s="766"/>
      <c r="V143" s="765"/>
      <c r="W143" s="765"/>
      <c r="X143" s="732">
        <v>39</v>
      </c>
      <c r="Y143" s="728"/>
      <c r="Z143" s="728"/>
      <c r="AA143" s="900"/>
      <c r="AB143" s="900">
        <v>2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2</v>
      </c>
      <c r="AY143" s="546">
        <v>0</v>
      </c>
      <c r="AZ143" s="546">
        <v>0</v>
      </c>
      <c r="BA143" s="546">
        <v>6</v>
      </c>
      <c r="BB143" s="546">
        <v>31</v>
      </c>
      <c r="BC143" s="734">
        <v>37</v>
      </c>
      <c r="BD143" s="745" t="s">
        <v>1600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9">
        <v>35</v>
      </c>
      <c r="H144" s="739"/>
      <c r="I144" s="730"/>
      <c r="J144" s="730"/>
      <c r="K144" s="730"/>
      <c r="L144" s="730"/>
      <c r="M144" s="730"/>
      <c r="N144" s="730"/>
      <c r="O144" s="730"/>
      <c r="P144" s="913"/>
      <c r="Q144" s="718"/>
      <c r="R144" s="765"/>
      <c r="S144" s="765"/>
      <c r="T144" s="766"/>
      <c r="U144" s="766"/>
      <c r="V144" s="765"/>
      <c r="W144" s="765"/>
      <c r="X144" s="732">
        <v>35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3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>
        <v>1</v>
      </c>
      <c r="AS145" s="764"/>
      <c r="AT145" s="764"/>
      <c r="AU145" s="764"/>
      <c r="AV145" s="730">
        <v>2</v>
      </c>
      <c r="AW145" s="729">
        <v>0</v>
      </c>
      <c r="AX145" s="733">
        <v>3</v>
      </c>
      <c r="AY145" s="546">
        <v>0</v>
      </c>
      <c r="AZ145" s="546">
        <v>4</v>
      </c>
      <c r="BA145" s="546">
        <v>3</v>
      </c>
      <c r="BB145" s="546">
        <v>27</v>
      </c>
      <c r="BC145" s="734">
        <v>34</v>
      </c>
      <c r="BD145" s="745" t="s">
        <v>1696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3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30</v>
      </c>
      <c r="BC146" s="734">
        <v>35</v>
      </c>
      <c r="BD146" s="745" t="s">
        <v>1610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12</v>
      </c>
      <c r="F147" s="546">
        <v>18</v>
      </c>
      <c r="G147" s="729">
        <v>34</v>
      </c>
      <c r="H147" s="739"/>
      <c r="I147" s="730"/>
      <c r="J147" s="730"/>
      <c r="K147" s="730"/>
      <c r="L147" s="730"/>
      <c r="M147" s="730"/>
      <c r="N147" s="730"/>
      <c r="O147" s="730"/>
      <c r="P147" s="913"/>
      <c r="Q147" s="718"/>
      <c r="R147" s="765"/>
      <c r="S147" s="765"/>
      <c r="T147" s="766"/>
      <c r="U147" s="766"/>
      <c r="V147" s="765"/>
      <c r="W147" s="765"/>
      <c r="X147" s="732">
        <v>34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12</v>
      </c>
      <c r="BB147" s="546">
        <v>18</v>
      </c>
      <c r="BC147" s="734">
        <v>34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9">
        <v>37</v>
      </c>
      <c r="H148" s="739"/>
      <c r="I148" s="730"/>
      <c r="J148" s="730"/>
      <c r="K148" s="730"/>
      <c r="L148" s="730"/>
      <c r="M148" s="730"/>
      <c r="N148" s="730"/>
      <c r="O148" s="730"/>
      <c r="P148" s="913"/>
      <c r="Q148" s="718"/>
      <c r="R148" s="765"/>
      <c r="S148" s="765"/>
      <c r="T148" s="766"/>
      <c r="U148" s="766"/>
      <c r="V148" s="765"/>
      <c r="W148" s="765"/>
      <c r="X148" s="732">
        <v>37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25</v>
      </c>
      <c r="BC148" s="734">
        <v>37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3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24</v>
      </c>
      <c r="G150" s="729">
        <v>33</v>
      </c>
      <c r="H150" s="739"/>
      <c r="I150" s="730"/>
      <c r="J150" s="730"/>
      <c r="K150" s="730"/>
      <c r="L150" s="730"/>
      <c r="M150" s="730"/>
      <c r="N150" s="730"/>
      <c r="O150" s="730"/>
      <c r="P150" s="913"/>
      <c r="Q150" s="718"/>
      <c r="R150" s="737"/>
      <c r="S150" s="737"/>
      <c r="T150" s="766"/>
      <c r="U150" s="766"/>
      <c r="V150" s="765"/>
      <c r="W150" s="737"/>
      <c r="X150" s="732">
        <v>33</v>
      </c>
      <c r="Y150" s="728"/>
      <c r="Z150" s="728"/>
      <c r="AA150" s="900"/>
      <c r="AB150" s="900">
        <v>1</v>
      </c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1</v>
      </c>
      <c r="AY150" s="546">
        <v>2</v>
      </c>
      <c r="AZ150" s="546">
        <v>3</v>
      </c>
      <c r="BA150" s="546">
        <v>4</v>
      </c>
      <c r="BB150" s="546">
        <v>23</v>
      </c>
      <c r="BC150" s="734">
        <v>32</v>
      </c>
      <c r="BD150" s="745" t="s">
        <v>1649</v>
      </c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3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4">
        <v>37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/>
      <c r="P152" s="913"/>
      <c r="Q152" s="718"/>
      <c r="R152" s="765"/>
      <c r="S152" s="737"/>
      <c r="T152" s="718"/>
      <c r="U152" s="718"/>
      <c r="V152" s="737"/>
      <c r="W152" s="737"/>
      <c r="X152" s="732">
        <v>36</v>
      </c>
      <c r="Y152" s="728"/>
      <c r="Z152" s="728"/>
      <c r="AA152" s="900"/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0</v>
      </c>
      <c r="AY152" s="546">
        <v>2</v>
      </c>
      <c r="AZ152" s="546">
        <v>3</v>
      </c>
      <c r="BA152" s="546">
        <v>6</v>
      </c>
      <c r="BB152" s="546">
        <v>25</v>
      </c>
      <c r="BC152" s="734">
        <v>36</v>
      </c>
      <c r="BD152" s="758"/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9">
        <v>34</v>
      </c>
      <c r="H153" s="739"/>
      <c r="I153" s="730"/>
      <c r="J153" s="730"/>
      <c r="K153" s="730"/>
      <c r="L153" s="730"/>
      <c r="M153" s="730"/>
      <c r="N153" s="730"/>
      <c r="O153" s="730"/>
      <c r="P153" s="913"/>
      <c r="Q153" s="737"/>
      <c r="R153" s="737"/>
      <c r="S153" s="765"/>
      <c r="T153" s="718"/>
      <c r="U153" s="718"/>
      <c r="V153" s="737"/>
      <c r="W153" s="737"/>
      <c r="X153" s="732">
        <v>34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4">
        <v>34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3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1</v>
      </c>
      <c r="AZ154" s="546">
        <v>4</v>
      </c>
      <c r="BA154" s="546">
        <v>13</v>
      </c>
      <c r="BB154" s="546">
        <v>16</v>
      </c>
      <c r="BC154" s="734">
        <v>34</v>
      </c>
      <c r="BD154" s="745" t="s">
        <v>1611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9">
        <v>35</v>
      </c>
      <c r="H155" s="739"/>
      <c r="I155" s="730"/>
      <c r="J155" s="730"/>
      <c r="K155" s="730"/>
      <c r="L155" s="730"/>
      <c r="M155" s="730"/>
      <c r="N155" s="730"/>
      <c r="O155" s="730"/>
      <c r="P155" s="913"/>
      <c r="Q155" s="718"/>
      <c r="R155" s="765"/>
      <c r="S155" s="765"/>
      <c r="T155" s="766"/>
      <c r="U155" s="766"/>
      <c r="V155" s="765"/>
      <c r="W155" s="765"/>
      <c r="X155" s="732">
        <v>35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4">
        <v>35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22</v>
      </c>
      <c r="G156" s="729">
        <v>36</v>
      </c>
      <c r="H156" s="739"/>
      <c r="I156" s="730"/>
      <c r="J156" s="730"/>
      <c r="K156" s="730"/>
      <c r="L156" s="730"/>
      <c r="M156" s="730"/>
      <c r="N156" s="730"/>
      <c r="O156" s="730"/>
      <c r="P156" s="913"/>
      <c r="Q156" s="718"/>
      <c r="R156" s="765"/>
      <c r="S156" s="765"/>
      <c r="T156" s="766"/>
      <c r="U156" s="766"/>
      <c r="V156" s="765"/>
      <c r="W156" s="765"/>
      <c r="X156" s="732">
        <v>36</v>
      </c>
      <c r="Y156" s="728"/>
      <c r="Z156" s="728"/>
      <c r="AA156" s="900"/>
      <c r="AB156" s="900">
        <v>1</v>
      </c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2</v>
      </c>
      <c r="AY156" s="546">
        <v>0</v>
      </c>
      <c r="AZ156" s="546">
        <v>9</v>
      </c>
      <c r="BA156" s="546">
        <v>5</v>
      </c>
      <c r="BB156" s="546">
        <v>20</v>
      </c>
      <c r="BC156" s="734">
        <v>34</v>
      </c>
      <c r="BD156" s="758" t="s">
        <v>1612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3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5</v>
      </c>
      <c r="F158" s="546">
        <v>9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3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>
        <v>1</v>
      </c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1</v>
      </c>
      <c r="AY158" s="546">
        <v>0</v>
      </c>
      <c r="AZ158" s="546">
        <v>22</v>
      </c>
      <c r="BA158" s="546">
        <v>4</v>
      </c>
      <c r="BB158" s="546">
        <v>9</v>
      </c>
      <c r="BC158" s="734">
        <v>35</v>
      </c>
      <c r="BD158" s="758" t="s">
        <v>1650</v>
      </c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4</v>
      </c>
      <c r="F159" s="546">
        <v>19</v>
      </c>
      <c r="G159" s="729">
        <v>38</v>
      </c>
      <c r="H159" s="739"/>
      <c r="I159" s="730"/>
      <c r="J159" s="730"/>
      <c r="K159" s="730"/>
      <c r="L159" s="730"/>
      <c r="M159" s="730"/>
      <c r="N159" s="730"/>
      <c r="O159" s="730"/>
      <c r="P159" s="913"/>
      <c r="Q159" s="737"/>
      <c r="R159" s="765"/>
      <c r="S159" s="737"/>
      <c r="T159" s="766"/>
      <c r="U159" s="766"/>
      <c r="V159" s="765"/>
      <c r="W159" s="765"/>
      <c r="X159" s="732">
        <v>38</v>
      </c>
      <c r="Y159" s="728"/>
      <c r="Z159" s="728"/>
      <c r="AA159" s="900">
        <v>1</v>
      </c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1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 t="s">
        <v>1651</v>
      </c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3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>
        <v>1</v>
      </c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1</v>
      </c>
      <c r="AY160" s="546">
        <v>0</v>
      </c>
      <c r="AZ160" s="546">
        <v>11</v>
      </c>
      <c r="BA160" s="546">
        <v>4</v>
      </c>
      <c r="BB160" s="546">
        <v>19</v>
      </c>
      <c r="BC160" s="734">
        <v>34</v>
      </c>
      <c r="BD160" s="758" t="s">
        <v>1652</v>
      </c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3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3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3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3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0</v>
      </c>
      <c r="AY164" s="546">
        <v>0</v>
      </c>
      <c r="AZ164" s="546">
        <v>4</v>
      </c>
      <c r="BA164" s="546">
        <v>9</v>
      </c>
      <c r="BB164" s="546">
        <v>22</v>
      </c>
      <c r="BC164" s="734">
        <v>35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3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3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13</v>
      </c>
      <c r="G167" s="729">
        <v>33</v>
      </c>
      <c r="H167" s="739"/>
      <c r="I167" s="730"/>
      <c r="J167" s="730"/>
      <c r="K167" s="730"/>
      <c r="L167" s="730"/>
      <c r="M167" s="730"/>
      <c r="N167" s="730"/>
      <c r="O167" s="730"/>
      <c r="P167" s="913"/>
      <c r="Q167" s="718"/>
      <c r="R167" s="765"/>
      <c r="S167" s="765"/>
      <c r="T167" s="766"/>
      <c r="U167" s="766"/>
      <c r="V167" s="765"/>
      <c r="W167" s="765"/>
      <c r="X167" s="732">
        <v>33</v>
      </c>
      <c r="Y167" s="728"/>
      <c r="Z167" s="728"/>
      <c r="AA167" s="900"/>
      <c r="AB167" s="900">
        <v>1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2</v>
      </c>
      <c r="AY167" s="546">
        <v>0</v>
      </c>
      <c r="AZ167" s="546">
        <v>7</v>
      </c>
      <c r="BA167" s="546">
        <v>13</v>
      </c>
      <c r="BB167" s="546">
        <v>11</v>
      </c>
      <c r="BC167" s="734">
        <v>31</v>
      </c>
      <c r="BD167" s="758" t="s">
        <v>1653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3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3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3</v>
      </c>
      <c r="F170" s="546">
        <v>28</v>
      </c>
      <c r="G170" s="729">
        <v>38</v>
      </c>
      <c r="H170" s="739"/>
      <c r="I170" s="730"/>
      <c r="J170" s="730"/>
      <c r="K170" s="730"/>
      <c r="L170" s="730"/>
      <c r="M170" s="730"/>
      <c r="N170" s="730">
        <v>1</v>
      </c>
      <c r="O170" s="730"/>
      <c r="P170" s="913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2</v>
      </c>
      <c r="BB170" s="546">
        <v>27</v>
      </c>
      <c r="BC170" s="734">
        <v>36</v>
      </c>
      <c r="BD170" s="758" t="s">
        <v>1654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6</v>
      </c>
      <c r="F172" s="546">
        <v>22</v>
      </c>
      <c r="G172" s="729">
        <v>37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37</v>
      </c>
      <c r="Y172" s="728"/>
      <c r="Z172" s="728"/>
      <c r="AA172" s="900"/>
      <c r="AB172" s="900">
        <v>1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1</v>
      </c>
      <c r="AY172" s="546">
        <v>1</v>
      </c>
      <c r="AZ172" s="546">
        <v>8</v>
      </c>
      <c r="BA172" s="546">
        <v>6</v>
      </c>
      <c r="BB172" s="546">
        <v>21</v>
      </c>
      <c r="BC172" s="734">
        <v>36</v>
      </c>
      <c r="BD172" s="758" t="s">
        <v>1655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0</v>
      </c>
      <c r="AY174" s="546">
        <v>6</v>
      </c>
      <c r="AZ174" s="546">
        <v>6</v>
      </c>
      <c r="BA174" s="546">
        <v>5</v>
      </c>
      <c r="BB174" s="546">
        <v>19</v>
      </c>
      <c r="BC174" s="734">
        <v>36</v>
      </c>
      <c r="BD174" s="758"/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4</v>
      </c>
      <c r="BB175" s="546">
        <v>27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1</v>
      </c>
      <c r="AY176" s="546">
        <v>2</v>
      </c>
      <c r="AZ176" s="546">
        <v>5</v>
      </c>
      <c r="BA176" s="546">
        <v>5</v>
      </c>
      <c r="BB176" s="546">
        <v>26</v>
      </c>
      <c r="BC176" s="734">
        <v>38</v>
      </c>
      <c r="BD176" s="758" t="s">
        <v>1601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9">
        <v>38</v>
      </c>
      <c r="H177" s="739"/>
      <c r="I177" s="730"/>
      <c r="J177" s="730"/>
      <c r="K177" s="730">
        <v>1</v>
      </c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>
        <v>2</v>
      </c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2</v>
      </c>
      <c r="AY180" s="546">
        <v>4</v>
      </c>
      <c r="AZ180" s="546">
        <v>12</v>
      </c>
      <c r="BA180" s="546">
        <v>0</v>
      </c>
      <c r="BB180" s="546">
        <v>21</v>
      </c>
      <c r="BC180" s="734">
        <v>37</v>
      </c>
      <c r="BD180" s="758" t="s">
        <v>1656</v>
      </c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23</v>
      </c>
      <c r="G181" s="729">
        <v>40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40</v>
      </c>
      <c r="Y181" s="728"/>
      <c r="Z181" s="728"/>
      <c r="AA181" s="900"/>
      <c r="AB181" s="900"/>
      <c r="AC181" s="728"/>
      <c r="AD181" s="728"/>
      <c r="AE181" s="728"/>
      <c r="AF181" s="900">
        <v>1</v>
      </c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2</v>
      </c>
      <c r="AY181" s="546">
        <v>1</v>
      </c>
      <c r="AZ181" s="546">
        <v>4</v>
      </c>
      <c r="BA181" s="546">
        <v>12</v>
      </c>
      <c r="BB181" s="546">
        <v>21</v>
      </c>
      <c r="BC181" s="734">
        <v>38</v>
      </c>
      <c r="BD181" s="758" t="s">
        <v>1613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>
        <v>1</v>
      </c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3</v>
      </c>
      <c r="AY182" s="546">
        <v>0</v>
      </c>
      <c r="AZ182" s="546">
        <v>7</v>
      </c>
      <c r="BA182" s="546">
        <v>6</v>
      </c>
      <c r="BB182" s="546">
        <v>24</v>
      </c>
      <c r="BC182" s="734">
        <v>37</v>
      </c>
      <c r="BD182" s="758" t="s">
        <v>1657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1658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0</v>
      </c>
      <c r="F185" s="546">
        <v>30</v>
      </c>
      <c r="G185" s="718"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1</v>
      </c>
      <c r="AZ185" s="546">
        <v>8</v>
      </c>
      <c r="BA185" s="546">
        <v>0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6</v>
      </c>
      <c r="BB186" s="546">
        <v>30</v>
      </c>
      <c r="BC186" s="718">
        <v>40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8">
        <v>39</v>
      </c>
      <c r="H188" s="900"/>
      <c r="I188" s="900"/>
      <c r="J188" s="900"/>
      <c r="K188" s="900"/>
      <c r="L188" s="900"/>
      <c r="M188" s="900"/>
      <c r="N188" s="900"/>
      <c r="O188" s="900">
        <v>1</v>
      </c>
      <c r="P188" s="718"/>
      <c r="Q188" s="718"/>
      <c r="R188" s="767"/>
      <c r="S188" s="767"/>
      <c r="T188" s="718"/>
      <c r="U188" s="718"/>
      <c r="V188" s="737"/>
      <c r="W188" s="737"/>
      <c r="X188" s="866">
        <v>38</v>
      </c>
      <c r="Y188" s="728"/>
      <c r="Z188" s="728"/>
      <c r="AA188" s="900"/>
      <c r="AB188" s="900">
        <v>1</v>
      </c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>
        <v>1</v>
      </c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3</v>
      </c>
      <c r="AY188" s="546">
        <v>3</v>
      </c>
      <c r="AZ188" s="546">
        <v>4</v>
      </c>
      <c r="BA188" s="546">
        <v>5</v>
      </c>
      <c r="BB188" s="546">
        <v>23</v>
      </c>
      <c r="BC188" s="718">
        <v>35</v>
      </c>
      <c r="BD188" s="746" t="s">
        <v>1659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>
        <v>1</v>
      </c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1</v>
      </c>
      <c r="AY189" s="546">
        <v>5</v>
      </c>
      <c r="AZ189" s="546">
        <v>4</v>
      </c>
      <c r="BA189" s="546">
        <v>6</v>
      </c>
      <c r="BB189" s="546">
        <v>23</v>
      </c>
      <c r="BC189" s="718">
        <v>38</v>
      </c>
      <c r="BD189" s="758" t="s">
        <v>1660</v>
      </c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6</v>
      </c>
      <c r="BA190" s="546">
        <v>2</v>
      </c>
      <c r="BB190" s="546">
        <v>24</v>
      </c>
      <c r="BC190" s="734">
        <v>39</v>
      </c>
      <c r="BD190" s="758" t="s">
        <v>1614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0</v>
      </c>
      <c r="AY191" s="546">
        <v>0</v>
      </c>
      <c r="AZ191" s="546">
        <v>2</v>
      </c>
      <c r="BA191" s="546">
        <v>3</v>
      </c>
      <c r="BB191" s="546">
        <v>33</v>
      </c>
      <c r="BC191" s="734">
        <v>38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29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>
        <v>2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2</v>
      </c>
      <c r="AY192" s="546">
        <v>3</v>
      </c>
      <c r="AZ192" s="546">
        <v>4</v>
      </c>
      <c r="BA192" s="546">
        <v>1</v>
      </c>
      <c r="BB192" s="546">
        <v>27</v>
      </c>
      <c r="BC192" s="734">
        <v>35</v>
      </c>
      <c r="BD192" s="758" t="s">
        <v>1661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>
        <v>1</v>
      </c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/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1662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4</v>
      </c>
      <c r="F195" s="546">
        <v>33</v>
      </c>
      <c r="G195" s="729">
        <v>38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38</v>
      </c>
      <c r="Y195" s="728"/>
      <c r="Z195" s="728"/>
      <c r="AA195" s="900"/>
      <c r="AB195" s="900">
        <v>1</v>
      </c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>
        <v>1</v>
      </c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3</v>
      </c>
      <c r="AY195" s="546">
        <v>0</v>
      </c>
      <c r="AZ195" s="546">
        <v>1</v>
      </c>
      <c r="BA195" s="546">
        <v>4</v>
      </c>
      <c r="BB195" s="546">
        <v>30</v>
      </c>
      <c r="BC195" s="734">
        <v>35</v>
      </c>
      <c r="BD195" s="758" t="s">
        <v>1663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24</v>
      </c>
      <c r="G196" s="729">
        <v>37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37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/>
      <c r="AW196" s="729">
        <v>0</v>
      </c>
      <c r="AX196" s="733">
        <v>0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/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11</v>
      </c>
      <c r="F197" s="546">
        <v>24</v>
      </c>
      <c r="G197" s="729">
        <v>38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38</v>
      </c>
      <c r="Y197" s="728"/>
      <c r="Z197" s="728"/>
      <c r="AA197" s="900"/>
      <c r="AB197" s="900">
        <v>1</v>
      </c>
      <c r="AC197" s="728"/>
      <c r="AD197" s="728"/>
      <c r="AE197" s="728"/>
      <c r="AF197" s="900">
        <v>1</v>
      </c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2</v>
      </c>
      <c r="AY197" s="546">
        <v>1</v>
      </c>
      <c r="AZ197" s="546">
        <v>2</v>
      </c>
      <c r="BA197" s="546">
        <v>11</v>
      </c>
      <c r="BB197" s="546">
        <v>22</v>
      </c>
      <c r="BC197" s="734">
        <v>36</v>
      </c>
      <c r="BD197" s="758" t="s">
        <v>1664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25</v>
      </c>
      <c r="G198" s="729">
        <v>38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38</v>
      </c>
      <c r="Y198" s="728"/>
      <c r="Z198" s="728"/>
      <c r="AA198" s="900">
        <v>1</v>
      </c>
      <c r="AB198" s="900"/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1</v>
      </c>
      <c r="AY198" s="546">
        <v>0</v>
      </c>
      <c r="AZ198" s="546">
        <v>1</v>
      </c>
      <c r="BA198" s="546">
        <v>11</v>
      </c>
      <c r="BB198" s="546">
        <v>25</v>
      </c>
      <c r="BC198" s="734">
        <v>37</v>
      </c>
      <c r="BD198" s="758" t="s">
        <v>1595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/>
      <c r="AB199" s="900">
        <v>1</v>
      </c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>
        <v>1</v>
      </c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2</v>
      </c>
      <c r="AY199" s="546">
        <v>0</v>
      </c>
      <c r="AZ199" s="546">
        <v>4</v>
      </c>
      <c r="BA199" s="546">
        <v>1</v>
      </c>
      <c r="BB199" s="546">
        <v>31</v>
      </c>
      <c r="BC199" s="734">
        <v>36</v>
      </c>
      <c r="BD199" s="758" t="s">
        <v>1665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29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39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28</v>
      </c>
      <c r="BC200" s="734">
        <v>38</v>
      </c>
      <c r="BD200" s="758" t="s">
        <v>1583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4</v>
      </c>
      <c r="F201" s="546">
        <v>31</v>
      </c>
      <c r="G201" s="729">
        <v>37</v>
      </c>
      <c r="H201" s="739"/>
      <c r="I201" s="730"/>
      <c r="J201" s="730"/>
      <c r="K201" s="730"/>
      <c r="L201" s="730"/>
      <c r="M201" s="730"/>
      <c r="N201" s="730">
        <v>1</v>
      </c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36</v>
      </c>
      <c r="Y201" s="728"/>
      <c r="Z201" s="728"/>
      <c r="AA201" s="900"/>
      <c r="AB201" s="900">
        <v>3</v>
      </c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5</v>
      </c>
      <c r="AY201" s="546">
        <v>0</v>
      </c>
      <c r="AZ201" s="546">
        <v>2</v>
      </c>
      <c r="BA201" s="546">
        <v>3</v>
      </c>
      <c r="BB201" s="546">
        <v>26</v>
      </c>
      <c r="BC201" s="734">
        <v>31</v>
      </c>
      <c r="BD201" s="758" t="s">
        <v>1666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>
        <v>1</v>
      </c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1</v>
      </c>
      <c r="AY202" s="546">
        <v>1</v>
      </c>
      <c r="AZ202" s="546">
        <v>1</v>
      </c>
      <c r="BA202" s="546">
        <v>1</v>
      </c>
      <c r="BB202" s="546">
        <v>34</v>
      </c>
      <c r="BC202" s="734">
        <v>37</v>
      </c>
      <c r="BD202" s="758" t="s">
        <v>1667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32</v>
      </c>
      <c r="G203" s="729">
        <v>37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37</v>
      </c>
      <c r="Y203" s="728"/>
      <c r="Z203" s="728"/>
      <c r="AA203" s="900"/>
      <c r="AB203" s="900">
        <v>2</v>
      </c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3</v>
      </c>
      <c r="AY203" s="546">
        <v>0</v>
      </c>
      <c r="AZ203" s="546">
        <v>2</v>
      </c>
      <c r="BA203" s="546">
        <v>3</v>
      </c>
      <c r="BB203" s="546">
        <v>29</v>
      </c>
      <c r="BC203" s="734">
        <v>34</v>
      </c>
      <c r="BD203" s="758" t="s">
        <v>1668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/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0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/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10</v>
      </c>
      <c r="F205" s="546">
        <v>24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10</v>
      </c>
      <c r="BB205" s="546">
        <v>24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>
        <v>1</v>
      </c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1</v>
      </c>
      <c r="AY206" s="546">
        <v>0</v>
      </c>
      <c r="AZ206" s="546">
        <v>1</v>
      </c>
      <c r="BA206" s="546">
        <v>15</v>
      </c>
      <c r="BB206" s="546">
        <v>22</v>
      </c>
      <c r="BC206" s="734">
        <v>38</v>
      </c>
      <c r="BD206" s="758" t="s">
        <v>1669</v>
      </c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24</v>
      </c>
      <c r="G208" s="729">
        <v>40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40</v>
      </c>
      <c r="Y208" s="728"/>
      <c r="Z208" s="728"/>
      <c r="AA208" s="900"/>
      <c r="AB208" s="900">
        <v>1</v>
      </c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1</v>
      </c>
      <c r="AY208" s="546">
        <v>0</v>
      </c>
      <c r="AZ208" s="546">
        <v>0</v>
      </c>
      <c r="BA208" s="546">
        <v>16</v>
      </c>
      <c r="BB208" s="546">
        <v>23</v>
      </c>
      <c r="BC208" s="718">
        <v>39</v>
      </c>
      <c r="BD208" s="758" t="s">
        <v>1593</v>
      </c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1597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7</v>
      </c>
      <c r="F210" s="546">
        <v>30</v>
      </c>
      <c r="G210" s="729">
        <v>39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39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7</v>
      </c>
      <c r="BB210" s="546">
        <v>29</v>
      </c>
      <c r="BC210" s="734">
        <v>38</v>
      </c>
      <c r="BD210" s="758" t="s">
        <v>1585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0</v>
      </c>
      <c r="AY212" s="546">
        <v>0</v>
      </c>
      <c r="AZ212" s="546">
        <v>10</v>
      </c>
      <c r="BA212" s="546">
        <v>7</v>
      </c>
      <c r="BB212" s="546">
        <v>92</v>
      </c>
      <c r="BC212" s="734">
        <v>109</v>
      </c>
      <c r="BD212" s="758"/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146</v>
      </c>
      <c r="G215" s="729">
        <v>164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164</v>
      </c>
      <c r="Y215" s="900"/>
      <c r="Z215" s="900"/>
      <c r="AA215" s="900"/>
      <c r="AB215" s="900">
        <v>3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3</v>
      </c>
      <c r="AY215" s="546">
        <v>0</v>
      </c>
      <c r="AZ215" s="546">
        <v>0</v>
      </c>
      <c r="BA215" s="546">
        <v>18</v>
      </c>
      <c r="BB215" s="546">
        <v>143</v>
      </c>
      <c r="BC215" s="734">
        <v>161</v>
      </c>
      <c r="BD215" s="758" t="s">
        <v>1670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>
        <v>1</v>
      </c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1</v>
      </c>
      <c r="AX216" s="733">
        <v>0</v>
      </c>
      <c r="AY216" s="546">
        <v>0</v>
      </c>
      <c r="AZ216" s="546">
        <v>0</v>
      </c>
      <c r="BA216" s="546">
        <v>0</v>
      </c>
      <c r="BB216" s="546">
        <v>1</v>
      </c>
      <c r="BC216" s="734">
        <v>1</v>
      </c>
      <c r="BD216" s="758" t="s">
        <v>1671</v>
      </c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85</v>
      </c>
      <c r="G217" s="729">
        <v>91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91</v>
      </c>
      <c r="Y217" s="900"/>
      <c r="Z217" s="900"/>
      <c r="AA217" s="900"/>
      <c r="AB217" s="900">
        <v>1</v>
      </c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1</v>
      </c>
      <c r="AY217" s="546">
        <v>0</v>
      </c>
      <c r="AZ217" s="546">
        <v>4</v>
      </c>
      <c r="BA217" s="546">
        <v>2</v>
      </c>
      <c r="BB217" s="546">
        <v>84</v>
      </c>
      <c r="BC217" s="734">
        <v>90</v>
      </c>
      <c r="BD217" s="758" t="s">
        <v>1672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167</v>
      </c>
      <c r="G220" s="729">
        <v>180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180</v>
      </c>
      <c r="Y220" s="900"/>
      <c r="Z220" s="900"/>
      <c r="AA220" s="900"/>
      <c r="AB220" s="900">
        <v>2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2</v>
      </c>
      <c r="AY220" s="546">
        <v>0</v>
      </c>
      <c r="AZ220" s="546">
        <v>1</v>
      </c>
      <c r="BA220" s="546">
        <v>12</v>
      </c>
      <c r="BB220" s="546">
        <v>165</v>
      </c>
      <c r="BC220" s="734">
        <v>178</v>
      </c>
      <c r="BD220" s="758" t="s">
        <v>1673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1674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17</v>
      </c>
      <c r="F226" s="546">
        <v>97</v>
      </c>
      <c r="G226" s="729">
        <v>117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117</v>
      </c>
      <c r="Y226" s="900"/>
      <c r="Z226" s="900"/>
      <c r="AA226" s="900"/>
      <c r="AB226" s="900">
        <v>2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2</v>
      </c>
      <c r="AY226" s="546">
        <v>0</v>
      </c>
      <c r="AZ226" s="546">
        <v>3</v>
      </c>
      <c r="BA226" s="546">
        <v>17</v>
      </c>
      <c r="BB226" s="546">
        <v>95</v>
      </c>
      <c r="BC226" s="734">
        <v>115</v>
      </c>
      <c r="BD226" s="758" t="s">
        <v>1675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39</v>
      </c>
      <c r="G228" s="729">
        <v>49</v>
      </c>
      <c r="H228" s="900"/>
      <c r="I228" s="900"/>
      <c r="J228" s="900"/>
      <c r="K228" s="900">
        <v>2</v>
      </c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51</v>
      </c>
      <c r="Y228" s="900"/>
      <c r="Z228" s="900"/>
      <c r="AA228" s="900"/>
      <c r="AB228" s="900">
        <v>1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>
        <v>1</v>
      </c>
      <c r="AS228" s="900"/>
      <c r="AT228" s="730"/>
      <c r="AU228" s="730"/>
      <c r="AV228" s="730"/>
      <c r="AW228" s="729">
        <v>0</v>
      </c>
      <c r="AX228" s="733">
        <v>2</v>
      </c>
      <c r="AY228" s="546">
        <v>0</v>
      </c>
      <c r="AZ228" s="546">
        <v>10</v>
      </c>
      <c r="BA228" s="546">
        <v>0</v>
      </c>
      <c r="BB228" s="546">
        <v>39</v>
      </c>
      <c r="BC228" s="734">
        <v>49</v>
      </c>
      <c r="BD228" s="758" t="s">
        <v>1676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10</v>
      </c>
      <c r="F231" s="546">
        <v>92</v>
      </c>
      <c r="G231" s="729">
        <v>102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>
        <v>4</v>
      </c>
      <c r="X231" s="732">
        <v>98</v>
      </c>
      <c r="Y231" s="900"/>
      <c r="Z231" s="900"/>
      <c r="AA231" s="900"/>
      <c r="AB231" s="900">
        <v>3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3</v>
      </c>
      <c r="AY231" s="546">
        <v>0</v>
      </c>
      <c r="AZ231" s="546">
        <v>0</v>
      </c>
      <c r="BA231" s="546">
        <v>10</v>
      </c>
      <c r="BB231" s="546">
        <v>85</v>
      </c>
      <c r="BC231" s="734">
        <v>95</v>
      </c>
      <c r="BD231" s="758" t="s">
        <v>1677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146</v>
      </c>
      <c r="G234" s="729">
        <v>156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>
        <v>4</v>
      </c>
      <c r="T234" s="737"/>
      <c r="U234" s="737"/>
      <c r="V234" s="737"/>
      <c r="W234" s="737"/>
      <c r="X234" s="732">
        <v>160</v>
      </c>
      <c r="Y234" s="900"/>
      <c r="Z234" s="900"/>
      <c r="AA234" s="900"/>
      <c r="AB234" s="900">
        <v>4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4</v>
      </c>
      <c r="AY234" s="546">
        <v>0</v>
      </c>
      <c r="AZ234" s="546">
        <v>0</v>
      </c>
      <c r="BA234" s="546">
        <v>10</v>
      </c>
      <c r="BB234" s="546">
        <v>146</v>
      </c>
      <c r="BC234" s="734">
        <v>156</v>
      </c>
      <c r="BD234" s="758"/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48</v>
      </c>
      <c r="G236" s="729">
        <v>60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60</v>
      </c>
      <c r="Y236" s="900"/>
      <c r="Z236" s="900"/>
      <c r="AA236" s="900"/>
      <c r="AB236" s="900">
        <v>1</v>
      </c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1</v>
      </c>
      <c r="AY236" s="546">
        <v>0</v>
      </c>
      <c r="AZ236" s="546">
        <v>6</v>
      </c>
      <c r="BA236" s="546">
        <v>6</v>
      </c>
      <c r="BB236" s="546">
        <v>47</v>
      </c>
      <c r="BC236" s="734">
        <v>59</v>
      </c>
      <c r="BD236" s="758" t="s">
        <v>1678</v>
      </c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>
        <v>1</v>
      </c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1</v>
      </c>
      <c r="AY239" s="546">
        <v>0</v>
      </c>
      <c r="AZ239" s="546">
        <v>1</v>
      </c>
      <c r="BA239" s="546">
        <v>0</v>
      </c>
      <c r="BB239" s="546">
        <v>1</v>
      </c>
      <c r="BC239" s="734">
        <v>2</v>
      </c>
      <c r="BD239" s="758" t="s">
        <v>1679</v>
      </c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8</v>
      </c>
      <c r="AZ241" s="546">
        <v>0</v>
      </c>
      <c r="BA241" s="546">
        <v>6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1603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2</v>
      </c>
      <c r="F250" s="546">
        <v>0</v>
      </c>
      <c r="G250" s="729">
        <v>7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7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2</v>
      </c>
      <c r="BB250" s="546">
        <v>0</v>
      </c>
      <c r="BC250" s="718">
        <v>7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1109</v>
      </c>
      <c r="F262" s="546">
        <v>4684</v>
      </c>
      <c r="G262" s="546">
        <v>7084</v>
      </c>
      <c r="H262" s="546">
        <v>0</v>
      </c>
      <c r="I262" s="546">
        <v>0</v>
      </c>
      <c r="J262" s="546">
        <v>10</v>
      </c>
      <c r="K262" s="546">
        <v>7</v>
      </c>
      <c r="L262" s="546">
        <v>0</v>
      </c>
      <c r="M262" s="546">
        <v>0</v>
      </c>
      <c r="N262" s="546">
        <v>3</v>
      </c>
      <c r="O262" s="546">
        <v>6</v>
      </c>
      <c r="P262" s="546">
        <v>0</v>
      </c>
      <c r="Q262" s="546">
        <v>0</v>
      </c>
      <c r="R262" s="546">
        <v>0</v>
      </c>
      <c r="S262" s="546">
        <v>5</v>
      </c>
      <c r="T262" s="546">
        <v>0</v>
      </c>
      <c r="U262" s="546">
        <v>0</v>
      </c>
      <c r="V262" s="546">
        <v>0</v>
      </c>
      <c r="W262" s="546">
        <v>5</v>
      </c>
      <c r="X262" s="101">
        <v>7092</v>
      </c>
      <c r="Y262" s="101">
        <v>2</v>
      </c>
      <c r="Z262" s="101">
        <v>1</v>
      </c>
      <c r="AA262" s="101">
        <v>12</v>
      </c>
      <c r="AB262" s="101">
        <v>80</v>
      </c>
      <c r="AC262" s="101">
        <v>1</v>
      </c>
      <c r="AD262" s="101">
        <v>1</v>
      </c>
      <c r="AE262" s="101">
        <v>0</v>
      </c>
      <c r="AF262" s="101">
        <v>9</v>
      </c>
      <c r="AG262" s="101">
        <v>0</v>
      </c>
      <c r="AH262" s="101">
        <v>0</v>
      </c>
      <c r="AI262" s="101">
        <v>0</v>
      </c>
      <c r="AJ262" s="101">
        <v>2</v>
      </c>
      <c r="AK262" s="101">
        <v>0</v>
      </c>
      <c r="AL262" s="101">
        <v>1</v>
      </c>
      <c r="AM262" s="101">
        <v>0</v>
      </c>
      <c r="AN262" s="101">
        <v>5</v>
      </c>
      <c r="AO262" s="101">
        <v>0</v>
      </c>
      <c r="AP262" s="101">
        <v>1</v>
      </c>
      <c r="AQ262" s="101">
        <v>0</v>
      </c>
      <c r="AR262" s="101">
        <v>3</v>
      </c>
      <c r="AS262" s="101">
        <v>0</v>
      </c>
      <c r="AT262" s="101">
        <v>1</v>
      </c>
      <c r="AU262" s="101">
        <v>0</v>
      </c>
      <c r="AV262" s="101">
        <v>49</v>
      </c>
      <c r="AW262" s="773">
        <v>8</v>
      </c>
      <c r="AX262" s="774">
        <v>160</v>
      </c>
      <c r="AY262" s="775">
        <v>256</v>
      </c>
      <c r="AZ262" s="775">
        <v>1027</v>
      </c>
      <c r="BA262" s="775">
        <v>1104</v>
      </c>
      <c r="BB262" s="775">
        <v>4537</v>
      </c>
      <c r="BC262" s="773">
        <v>6924</v>
      </c>
      <c r="BD262" s="754" t="s">
        <v>1697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2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6</v>
      </c>
      <c r="G265" s="729">
        <v>17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17</v>
      </c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/>
      <c r="AU265" s="730"/>
      <c r="AV265" s="730"/>
      <c r="AW265" s="729">
        <v>0</v>
      </c>
      <c r="AX265" s="733">
        <v>0</v>
      </c>
      <c r="AY265" s="546">
        <v>1</v>
      </c>
      <c r="AZ265" s="546">
        <v>7</v>
      </c>
      <c r="BA265" s="546">
        <v>3</v>
      </c>
      <c r="BB265" s="546">
        <v>6</v>
      </c>
      <c r="BC265" s="912">
        <v>17</v>
      </c>
      <c r="BD265" s="758"/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2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2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>
        <v>1</v>
      </c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2</v>
      </c>
      <c r="AX268" s="733">
        <v>0</v>
      </c>
      <c r="AY268" s="546">
        <v>1</v>
      </c>
      <c r="AZ268" s="546">
        <v>3</v>
      </c>
      <c r="BA268" s="546">
        <v>0</v>
      </c>
      <c r="BB268" s="546">
        <v>3</v>
      </c>
      <c r="BC268" s="912">
        <v>7</v>
      </c>
      <c r="BD268" s="758" t="s">
        <v>1680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2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2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0</v>
      </c>
      <c r="AY276" s="546">
        <v>0</v>
      </c>
      <c r="AZ276" s="546">
        <v>1</v>
      </c>
      <c r="BA276" s="546">
        <v>12</v>
      </c>
      <c r="BB276" s="546">
        <v>0</v>
      </c>
      <c r="BC276" s="912">
        <v>13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2">
        <v>14</v>
      </c>
      <c r="BD277" s="758" t="s">
        <v>1588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2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0</v>
      </c>
      <c r="AY279" s="546">
        <v>0</v>
      </c>
      <c r="AZ279" s="546">
        <v>0</v>
      </c>
      <c r="BA279" s="546">
        <v>15</v>
      </c>
      <c r="BB279" s="546">
        <v>1</v>
      </c>
      <c r="BC279" s="912">
        <v>16</v>
      </c>
      <c r="BD279" s="758"/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2">
        <v>17</v>
      </c>
      <c r="BD280" s="758" t="s">
        <v>1581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2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2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2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2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>
        <v>1</v>
      </c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1</v>
      </c>
      <c r="AY285" s="546">
        <v>0</v>
      </c>
      <c r="AZ285" s="546">
        <v>0</v>
      </c>
      <c r="BA285" s="546">
        <v>11</v>
      </c>
      <c r="BB285" s="546">
        <v>1</v>
      </c>
      <c r="BC285" s="718">
        <v>12</v>
      </c>
      <c r="BD285" s="758" t="s">
        <v>1681</v>
      </c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2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2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9</v>
      </c>
      <c r="F288" s="546">
        <v>1</v>
      </c>
      <c r="G288" s="729">
        <v>10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10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>
        <v>1</v>
      </c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1</v>
      </c>
      <c r="AY288" s="546">
        <v>0</v>
      </c>
      <c r="AZ288" s="546">
        <v>0</v>
      </c>
      <c r="BA288" s="546">
        <v>8</v>
      </c>
      <c r="BB288" s="546">
        <v>1</v>
      </c>
      <c r="BC288" s="912">
        <v>9</v>
      </c>
      <c r="BD288" s="758" t="s">
        <v>1682</v>
      </c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9</v>
      </c>
      <c r="G289" s="729">
        <v>16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16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9</v>
      </c>
      <c r="BC289" s="912">
        <v>16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132</v>
      </c>
      <c r="G291" s="729">
        <v>171</v>
      </c>
      <c r="H291" s="900"/>
      <c r="I291" s="900"/>
      <c r="J291" s="900"/>
      <c r="K291" s="900"/>
      <c r="L291" s="900"/>
      <c r="M291" s="900"/>
      <c r="N291" s="900"/>
      <c r="O291" s="900">
        <v>1</v>
      </c>
      <c r="P291" s="737"/>
      <c r="Q291" s="737"/>
      <c r="R291" s="737"/>
      <c r="S291" s="737"/>
      <c r="T291" s="737"/>
      <c r="U291" s="737"/>
      <c r="V291" s="737"/>
      <c r="W291" s="737"/>
      <c r="X291" s="732">
        <v>170</v>
      </c>
      <c r="Y291" s="900"/>
      <c r="Z291" s="900"/>
      <c r="AA291" s="900"/>
      <c r="AB291" s="900">
        <v>3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3</v>
      </c>
      <c r="AY291" s="546">
        <v>0</v>
      </c>
      <c r="AZ291" s="546">
        <v>2</v>
      </c>
      <c r="BA291" s="546">
        <v>37</v>
      </c>
      <c r="BB291" s="546">
        <v>128</v>
      </c>
      <c r="BC291" s="912">
        <v>167</v>
      </c>
      <c r="BD291" s="776" t="s">
        <v>1683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>
        <v>1</v>
      </c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1</v>
      </c>
      <c r="AY292" s="546">
        <v>0</v>
      </c>
      <c r="AZ292" s="546">
        <v>3</v>
      </c>
      <c r="BA292" s="546">
        <v>0</v>
      </c>
      <c r="BB292" s="546">
        <v>24</v>
      </c>
      <c r="BC292" s="912">
        <v>27</v>
      </c>
      <c r="BD292" s="758" t="s">
        <v>1684</v>
      </c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>
        <v>1</v>
      </c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1</v>
      </c>
      <c r="AY293" s="546">
        <v>0</v>
      </c>
      <c r="AZ293" s="546">
        <v>1</v>
      </c>
      <c r="BA293" s="546">
        <v>18</v>
      </c>
      <c r="BB293" s="546">
        <v>46</v>
      </c>
      <c r="BC293" s="912">
        <v>65</v>
      </c>
      <c r="BD293" s="758" t="s">
        <v>1685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23</v>
      </c>
      <c r="BC294" s="912">
        <v>30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2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2</v>
      </c>
      <c r="F296" s="546">
        <v>-2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2</v>
      </c>
      <c r="BB296" s="546">
        <v>-2</v>
      </c>
      <c r="BC296" s="912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2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9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>
        <v>1</v>
      </c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1</v>
      </c>
      <c r="AX298" s="733">
        <v>0</v>
      </c>
      <c r="AY298" s="546">
        <v>0</v>
      </c>
      <c r="AZ298" s="546">
        <v>3</v>
      </c>
      <c r="BA298" s="546">
        <v>0</v>
      </c>
      <c r="BB298" s="546">
        <v>5</v>
      </c>
      <c r="BC298" s="912">
        <v>8</v>
      </c>
      <c r="BD298" s="745" t="s">
        <v>1686</v>
      </c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178</v>
      </c>
      <c r="G299" s="729">
        <v>188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188</v>
      </c>
      <c r="Y299" s="900"/>
      <c r="Z299" s="900"/>
      <c r="AA299" s="900"/>
      <c r="AB299" s="900">
        <v>2</v>
      </c>
      <c r="AC299" s="900"/>
      <c r="AD299" s="900"/>
      <c r="AE299" s="900"/>
      <c r="AF299" s="900">
        <v>2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7</v>
      </c>
      <c r="AY299" s="546">
        <v>0</v>
      </c>
      <c r="AZ299" s="546">
        <v>0</v>
      </c>
      <c r="BA299" s="546">
        <v>10</v>
      </c>
      <c r="BB299" s="546">
        <v>171</v>
      </c>
      <c r="BC299" s="912">
        <v>181</v>
      </c>
      <c r="BD299" s="776" t="s">
        <v>1687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2">
        <v>12</v>
      </c>
      <c r="BD300" s="776" t="s">
        <v>1590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44</v>
      </c>
      <c r="G301" s="729">
        <v>70</v>
      </c>
      <c r="H301" s="900"/>
      <c r="I301" s="900"/>
      <c r="J301" s="900"/>
      <c r="K301" s="900"/>
      <c r="L301" s="900"/>
      <c r="M301" s="900"/>
      <c r="N301" s="900"/>
      <c r="O301" s="900">
        <v>1</v>
      </c>
      <c r="P301" s="737"/>
      <c r="Q301" s="737"/>
      <c r="R301" s="737"/>
      <c r="S301" s="737"/>
      <c r="T301" s="737"/>
      <c r="U301" s="737"/>
      <c r="V301" s="737"/>
      <c r="W301" s="737"/>
      <c r="X301" s="732">
        <v>69</v>
      </c>
      <c r="Y301" s="900"/>
      <c r="Z301" s="900"/>
      <c r="AA301" s="900"/>
      <c r="AB301" s="900">
        <v>1</v>
      </c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/>
      <c r="AW301" s="729">
        <v>0</v>
      </c>
      <c r="AX301" s="733">
        <v>1</v>
      </c>
      <c r="AY301" s="546">
        <v>0</v>
      </c>
      <c r="AZ301" s="546">
        <v>1</v>
      </c>
      <c r="BA301" s="546">
        <v>25</v>
      </c>
      <c r="BB301" s="546">
        <v>42</v>
      </c>
      <c r="BC301" s="912">
        <v>68</v>
      </c>
      <c r="BD301" s="776" t="s">
        <v>1688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2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19</v>
      </c>
      <c r="G303" s="729">
        <v>21</v>
      </c>
      <c r="H303" s="900"/>
      <c r="I303" s="900"/>
      <c r="J303" s="900"/>
      <c r="K303" s="900">
        <v>1</v>
      </c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22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20</v>
      </c>
      <c r="BC303" s="912">
        <v>22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2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>
        <v>1</v>
      </c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1</v>
      </c>
      <c r="AX305" s="733">
        <v>0</v>
      </c>
      <c r="AY305" s="546">
        <v>0</v>
      </c>
      <c r="AZ305" s="546">
        <v>5</v>
      </c>
      <c r="BA305" s="546">
        <v>0</v>
      </c>
      <c r="BB305" s="546">
        <v>3</v>
      </c>
      <c r="BC305" s="912">
        <v>8</v>
      </c>
      <c r="BD305" s="707" t="s">
        <v>1689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13</v>
      </c>
      <c r="F306" s="546">
        <v>108</v>
      </c>
      <c r="G306" s="729">
        <v>122</v>
      </c>
      <c r="H306" s="900"/>
      <c r="I306" s="900"/>
      <c r="J306" s="900"/>
      <c r="K306" s="900"/>
      <c r="L306" s="900"/>
      <c r="M306" s="900"/>
      <c r="N306" s="900"/>
      <c r="O306" s="900">
        <v>1</v>
      </c>
      <c r="P306" s="737"/>
      <c r="Q306" s="737"/>
      <c r="R306" s="737"/>
      <c r="S306" s="737"/>
      <c r="T306" s="737"/>
      <c r="U306" s="737"/>
      <c r="V306" s="737"/>
      <c r="W306" s="737"/>
      <c r="X306" s="732">
        <v>121</v>
      </c>
      <c r="Y306" s="900"/>
      <c r="Z306" s="900"/>
      <c r="AA306" s="900"/>
      <c r="AB306" s="900">
        <v>3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3</v>
      </c>
      <c r="AY306" s="546">
        <v>0</v>
      </c>
      <c r="AZ306" s="546">
        <v>1</v>
      </c>
      <c r="BA306" s="546">
        <v>13</v>
      </c>
      <c r="BB306" s="546">
        <v>104</v>
      </c>
      <c r="BC306" s="912">
        <v>118</v>
      </c>
      <c r="BD306" s="745" t="s">
        <v>1690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2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2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2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2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>
        <v>1</v>
      </c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1</v>
      </c>
      <c r="AX311" s="733">
        <v>0</v>
      </c>
      <c r="AY311" s="546">
        <v>0</v>
      </c>
      <c r="AZ311" s="546">
        <v>0</v>
      </c>
      <c r="BA311" s="546">
        <v>0</v>
      </c>
      <c r="BB311" s="546">
        <v>0</v>
      </c>
      <c r="BC311" s="912">
        <v>0</v>
      </c>
      <c r="BD311" s="758" t="s">
        <v>1691</v>
      </c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2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106</v>
      </c>
      <c r="G313" s="729">
        <v>109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109</v>
      </c>
      <c r="Y313" s="900"/>
      <c r="Z313" s="900"/>
      <c r="AA313" s="900"/>
      <c r="AB313" s="900">
        <v>1</v>
      </c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1</v>
      </c>
      <c r="AY313" s="546">
        <v>0</v>
      </c>
      <c r="AZ313" s="546">
        <v>0</v>
      </c>
      <c r="BA313" s="546">
        <v>3</v>
      </c>
      <c r="BB313" s="546">
        <v>105</v>
      </c>
      <c r="BC313" s="912">
        <v>108</v>
      </c>
      <c r="BD313" s="757" t="s">
        <v>1602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2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2">
        <v>19</v>
      </c>
      <c r="BD315" s="758" t="s">
        <v>1604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2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2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2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113</v>
      </c>
      <c r="G319" s="729">
        <v>130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130</v>
      </c>
      <c r="Y319" s="900"/>
      <c r="Z319" s="900"/>
      <c r="AA319" s="900"/>
      <c r="AB319" s="900"/>
      <c r="AC319" s="900"/>
      <c r="AD319" s="900"/>
      <c r="AE319" s="900"/>
      <c r="AF319" s="900">
        <v>2</v>
      </c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3</v>
      </c>
      <c r="AW319" s="729">
        <v>0</v>
      </c>
      <c r="AX319" s="733">
        <v>5</v>
      </c>
      <c r="AY319" s="546">
        <v>1</v>
      </c>
      <c r="AZ319" s="546">
        <v>0</v>
      </c>
      <c r="BA319" s="546">
        <v>16</v>
      </c>
      <c r="BB319" s="546">
        <v>108</v>
      </c>
      <c r="BC319" s="912">
        <v>125</v>
      </c>
      <c r="BD319" s="776" t="s">
        <v>1692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8</v>
      </c>
      <c r="BC320" s="912"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13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13</v>
      </c>
      <c r="BC321" s="912">
        <v>17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>
        <v>1</v>
      </c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1</v>
      </c>
      <c r="AY322" s="546">
        <v>0</v>
      </c>
      <c r="AZ322" s="546">
        <v>0</v>
      </c>
      <c r="BA322" s="546">
        <v>1</v>
      </c>
      <c r="BB322" s="546">
        <v>4</v>
      </c>
      <c r="BC322" s="912">
        <v>5</v>
      </c>
      <c r="BD322" s="758" t="s">
        <v>1605</v>
      </c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2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0</v>
      </c>
      <c r="AY324" s="546">
        <v>2</v>
      </c>
      <c r="AZ324" s="546">
        <v>3</v>
      </c>
      <c r="BA324" s="546">
        <v>0</v>
      </c>
      <c r="BB324" s="546">
        <v>3</v>
      </c>
      <c r="BC324" s="912"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244</v>
      </c>
      <c r="F326" s="546">
        <v>959</v>
      </c>
      <c r="G326" s="546">
        <v>1311</v>
      </c>
      <c r="H326" s="773">
        <v>0</v>
      </c>
      <c r="I326" s="773">
        <v>0</v>
      </c>
      <c r="J326" s="773">
        <v>0</v>
      </c>
      <c r="K326" s="773">
        <v>1</v>
      </c>
      <c r="L326" s="773">
        <v>0</v>
      </c>
      <c r="M326" s="773">
        <v>0</v>
      </c>
      <c r="N326" s="773">
        <v>0</v>
      </c>
      <c r="O326" s="773">
        <v>3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1309</v>
      </c>
      <c r="Y326" s="775">
        <v>0</v>
      </c>
      <c r="Z326" s="775">
        <v>1</v>
      </c>
      <c r="AA326" s="775">
        <v>0</v>
      </c>
      <c r="AB326" s="775">
        <v>12</v>
      </c>
      <c r="AC326" s="775">
        <v>0</v>
      </c>
      <c r="AD326" s="775">
        <v>1</v>
      </c>
      <c r="AE326" s="775">
        <v>1</v>
      </c>
      <c r="AF326" s="775">
        <v>5</v>
      </c>
      <c r="AG326" s="775">
        <v>0</v>
      </c>
      <c r="AH326" s="775">
        <v>0</v>
      </c>
      <c r="AI326" s="775">
        <v>1</v>
      </c>
      <c r="AJ326" s="775">
        <v>0</v>
      </c>
      <c r="AK326" s="775">
        <v>1</v>
      </c>
      <c r="AL326" s="775">
        <v>1</v>
      </c>
      <c r="AM326" s="775">
        <v>0</v>
      </c>
      <c r="AN326" s="775">
        <v>0</v>
      </c>
      <c r="AO326" s="775">
        <v>0</v>
      </c>
      <c r="AP326" s="775">
        <v>0</v>
      </c>
      <c r="AQ326" s="775">
        <v>0</v>
      </c>
      <c r="AR326" s="775">
        <v>0</v>
      </c>
      <c r="AS326" s="775">
        <v>0</v>
      </c>
      <c r="AT326" s="775">
        <v>1</v>
      </c>
      <c r="AU326" s="775">
        <v>0</v>
      </c>
      <c r="AV326" s="775">
        <v>10</v>
      </c>
      <c r="AW326" s="773">
        <v>5</v>
      </c>
      <c r="AX326" s="774">
        <v>29</v>
      </c>
      <c r="AY326" s="775">
        <v>28</v>
      </c>
      <c r="AZ326" s="775">
        <v>75</v>
      </c>
      <c r="BA326" s="775">
        <v>242</v>
      </c>
      <c r="BB326" s="775">
        <v>930</v>
      </c>
      <c r="BC326" s="773">
        <v>1275</v>
      </c>
      <c r="BD326" s="754" t="s">
        <v>1693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108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4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1698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1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1"/>
      <c r="AH328" s="911"/>
      <c r="AI328" s="911"/>
      <c r="AJ328" s="911">
        <v>18</v>
      </c>
      <c r="AK328" s="797" t="s">
        <v>1475</v>
      </c>
      <c r="AL328" s="798"/>
      <c r="AM328" s="911"/>
      <c r="AN328" s="799" t="s">
        <v>441</v>
      </c>
      <c r="AO328" s="799"/>
      <c r="AP328" s="799"/>
      <c r="AQ328" s="799"/>
      <c r="AR328" s="798">
        <v>62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1694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3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8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1699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314</v>
      </c>
      <c r="D330" s="152">
        <v>1162</v>
      </c>
      <c r="E330" s="152">
        <v>1389</v>
      </c>
      <c r="F330" s="152">
        <v>5669</v>
      </c>
      <c r="G330" s="152">
        <v>8534</v>
      </c>
      <c r="H330" s="815">
        <v>0</v>
      </c>
      <c r="I330" s="815">
        <v>0</v>
      </c>
      <c r="J330" s="815">
        <v>10</v>
      </c>
      <c r="K330" s="815">
        <v>8</v>
      </c>
      <c r="L330" s="815">
        <v>0</v>
      </c>
      <c r="M330" s="815">
        <v>0</v>
      </c>
      <c r="N330" s="815">
        <v>3</v>
      </c>
      <c r="O330" s="815">
        <v>9</v>
      </c>
      <c r="P330" s="815">
        <v>0</v>
      </c>
      <c r="Q330" s="815">
        <v>0</v>
      </c>
      <c r="R330" s="815">
        <v>0</v>
      </c>
      <c r="S330" s="815">
        <v>5</v>
      </c>
      <c r="T330" s="815">
        <v>0</v>
      </c>
      <c r="U330" s="815">
        <v>0</v>
      </c>
      <c r="V330" s="815">
        <v>0</v>
      </c>
      <c r="W330" s="815">
        <v>5</v>
      </c>
      <c r="X330" s="816">
        <v>8540</v>
      </c>
      <c r="Y330" s="815">
        <v>2</v>
      </c>
      <c r="Z330" s="815">
        <v>2</v>
      </c>
      <c r="AA330" s="815">
        <v>12</v>
      </c>
      <c r="AB330" s="815">
        <v>92</v>
      </c>
      <c r="AC330" s="815">
        <v>1</v>
      </c>
      <c r="AD330" s="815">
        <v>2</v>
      </c>
      <c r="AE330" s="815">
        <v>1</v>
      </c>
      <c r="AF330" s="815">
        <v>14</v>
      </c>
      <c r="AG330" s="815">
        <v>0</v>
      </c>
      <c r="AH330" s="815">
        <v>0</v>
      </c>
      <c r="AI330" s="815">
        <v>1</v>
      </c>
      <c r="AJ330" s="815">
        <v>2</v>
      </c>
      <c r="AK330" s="815">
        <v>1</v>
      </c>
      <c r="AL330" s="815">
        <v>2</v>
      </c>
      <c r="AM330" s="815">
        <v>0</v>
      </c>
      <c r="AN330" s="815">
        <v>5</v>
      </c>
      <c r="AO330" s="815">
        <v>0</v>
      </c>
      <c r="AP330" s="815">
        <v>1</v>
      </c>
      <c r="AQ330" s="815">
        <v>0</v>
      </c>
      <c r="AR330" s="815">
        <v>3</v>
      </c>
      <c r="AS330" s="815">
        <v>0</v>
      </c>
      <c r="AT330" s="815">
        <v>3</v>
      </c>
      <c r="AU330" s="815">
        <v>0</v>
      </c>
      <c r="AV330" s="815">
        <v>59</v>
      </c>
      <c r="AW330" s="815">
        <v>14</v>
      </c>
      <c r="AX330" s="815">
        <v>189</v>
      </c>
      <c r="AY330" s="815">
        <v>310</v>
      </c>
      <c r="AZ330" s="815">
        <v>1152</v>
      </c>
      <c r="BA330" s="815">
        <v>1382</v>
      </c>
      <c r="BB330" s="815">
        <v>5493</v>
      </c>
      <c r="BC330" s="815">
        <v>8337</v>
      </c>
      <c r="BD330" s="817" t="s">
        <v>1700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1701</v>
      </c>
      <c r="AZ331" s="822"/>
      <c r="BA331" s="822"/>
      <c r="BB331" s="822"/>
      <c r="BC331" s="823"/>
      <c r="BD331" s="824" t="s">
        <v>1591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1592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8297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8504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1440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8534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18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12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8540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108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18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3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4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62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8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8337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S189:S210 L62:L102 M62:M100 M102 R176:R210 S176:S186 K9:BC61 P115:W171 C9:F330 P62:X114 G211:BC330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45.75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87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22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6</v>
      </c>
      <c r="K15" s="245">
        <f t="shared" si="5"/>
        <v>0</v>
      </c>
      <c r="L15" s="245">
        <f t="shared" si="0"/>
        <v>0</v>
      </c>
      <c r="M15" s="245">
        <f t="shared" si="6"/>
        <v>6.666666666666667</v>
      </c>
      <c r="N15" s="245">
        <f t="shared" si="7"/>
        <v>0</v>
      </c>
      <c r="O15" s="245">
        <f t="shared" si="1"/>
        <v>0</v>
      </c>
      <c r="P15" s="245">
        <f t="shared" si="8"/>
        <v>2.6666666666666665</v>
      </c>
      <c r="Q15" s="245">
        <f t="shared" si="9"/>
        <v>0</v>
      </c>
      <c r="R15" s="245">
        <f t="shared" si="10"/>
        <v>0</v>
      </c>
      <c r="S15" s="245">
        <f t="shared" si="11"/>
        <v>3.3333333333333335</v>
      </c>
      <c r="T15" s="245">
        <f t="shared" si="12"/>
        <v>0</v>
      </c>
      <c r="U15" s="245">
        <f t="shared" si="13"/>
        <v>0</v>
      </c>
      <c r="V15" s="245">
        <f t="shared" si="14"/>
        <v>3.3333333333333335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138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138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73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19.90909090909091</v>
      </c>
      <c r="K23" s="245">
        <f t="shared" si="5"/>
        <v>0</v>
      </c>
      <c r="L23" s="245">
        <f t="shared" si="0"/>
        <v>0.27272727272727271</v>
      </c>
      <c r="M23" s="245">
        <f t="shared" si="6"/>
        <v>22.121212121212121</v>
      </c>
      <c r="N23" s="245">
        <f t="shared" si="7"/>
        <v>0</v>
      </c>
      <c r="O23" s="245">
        <f t="shared" si="1"/>
        <v>0.30303030303030304</v>
      </c>
      <c r="P23" s="245">
        <f t="shared" si="8"/>
        <v>8.8484848484848477</v>
      </c>
      <c r="Q23" s="245">
        <f t="shared" si="9"/>
        <v>0</v>
      </c>
      <c r="R23" s="245">
        <f t="shared" si="10"/>
        <v>0.12121212121212122</v>
      </c>
      <c r="S23" s="245">
        <f t="shared" si="11"/>
        <v>11.060606060606061</v>
      </c>
      <c r="T23" s="245">
        <f t="shared" si="12"/>
        <v>0</v>
      </c>
      <c r="U23" s="245">
        <f t="shared" si="13"/>
        <v>0.15151515151515152</v>
      </c>
      <c r="V23" s="245">
        <f t="shared" si="14"/>
        <v>11.060606060606061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147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147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144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144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61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61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106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106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77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77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40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40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34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34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18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18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1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1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38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38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36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36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37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37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41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41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37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37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33</v>
      </c>
      <c r="G67" s="244">
        <f>GLD!$AT86</f>
        <v>0</v>
      </c>
      <c r="H67" s="244">
        <f>GLD!$AV86</f>
        <v>2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33</v>
      </c>
      <c r="K67" s="245">
        <f t="shared" si="38"/>
        <v>0</v>
      </c>
      <c r="L67" s="245">
        <f t="shared" si="31"/>
        <v>2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37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37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36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36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1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1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40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40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40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40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39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39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39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39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31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31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37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37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39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39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41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41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41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41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38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38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39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39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38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38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36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36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35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35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35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35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35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35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36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36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37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37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33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33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37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37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35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35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35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35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36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36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2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2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36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36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34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34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38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38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35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35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38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38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35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35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37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37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34</v>
      </c>
      <c r="G126" s="244">
        <f>GLD!$AT145</f>
        <v>0</v>
      </c>
      <c r="H126" s="244">
        <f>GLD!$AV145</f>
        <v>2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34</v>
      </c>
      <c r="N126" s="245">
        <f t="shared" si="58"/>
        <v>0</v>
      </c>
      <c r="O126" s="245">
        <f t="shared" si="48"/>
        <v>2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35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35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34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34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37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37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32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32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36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36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34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34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34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34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35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35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31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31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36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36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38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38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37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37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38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38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37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37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40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40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35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35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38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38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39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39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38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38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35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35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35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35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0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0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36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36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37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37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36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36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31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31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37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37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34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34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38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38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39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39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38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38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109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109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161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161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1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1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90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90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178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178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115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115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49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49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95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95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156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156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59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59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2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6924</v>
      </c>
      <c r="G243" s="244">
        <f>GLD!$AT262</f>
        <v>1</v>
      </c>
      <c r="H243" s="244">
        <f>GLD!$AV262</f>
        <v>49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6924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17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17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7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7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13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13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16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16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12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12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9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9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16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16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167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167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27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27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30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30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181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181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68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68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22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22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8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8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118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118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0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0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108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108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125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125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17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17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5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5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1275</v>
      </c>
      <c r="G307" s="244">
        <f>GLD!$AT326</f>
        <v>1</v>
      </c>
      <c r="H307" s="244">
        <f>GLD!$AV326</f>
        <v>10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1275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8337</v>
      </c>
      <c r="G311" s="244">
        <f>GLD!$AT330</f>
        <v>3</v>
      </c>
      <c r="H311" s="244">
        <f>GLD!$AV330</f>
        <v>59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8337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2286.727272727273</v>
      </c>
      <c r="K390" s="601">
        <f t="shared" ref="K390:X390" si="181">SUM(K3:K389)</f>
        <v>0</v>
      </c>
      <c r="L390" s="601">
        <f t="shared" si="181"/>
        <v>14.545454545454545</v>
      </c>
      <c r="M390" s="601">
        <f t="shared" si="181"/>
        <v>2359.030303030303</v>
      </c>
      <c r="N390" s="601">
        <f t="shared" si="181"/>
        <v>0</v>
      </c>
      <c r="O390" s="601">
        <f t="shared" si="181"/>
        <v>21.606060606060606</v>
      </c>
      <c r="P390" s="601">
        <f t="shared" si="181"/>
        <v>1021.7676767676767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1278.9595959595961</v>
      </c>
      <c r="T390" s="601">
        <f t="shared" si="181"/>
        <v>0</v>
      </c>
      <c r="U390" s="601">
        <f t="shared" si="181"/>
        <v>9.3030303030303028</v>
      </c>
      <c r="V390" s="601">
        <f t="shared" si="181"/>
        <v>1354.5151515151517</v>
      </c>
      <c r="W390" s="601">
        <f t="shared" si="181"/>
        <v>0</v>
      </c>
      <c r="X390" s="601">
        <f t="shared" si="181"/>
        <v>11.303030303030303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1695</v>
      </c>
      <c r="B1" s="968"/>
      <c r="C1" s="969"/>
      <c r="D1" s="951" t="s">
        <v>718</v>
      </c>
      <c r="E1" s="950"/>
      <c r="F1" s="600"/>
      <c r="G1" s="955" t="s">
        <v>721</v>
      </c>
      <c r="H1" s="950"/>
      <c r="I1" s="600"/>
      <c r="J1" s="949" t="s">
        <v>724</v>
      </c>
      <c r="K1" s="950"/>
      <c r="L1" s="600"/>
      <c r="M1" s="949" t="s">
        <v>727</v>
      </c>
      <c r="N1" s="950"/>
      <c r="O1" s="600"/>
      <c r="P1" s="949" t="s">
        <v>482</v>
      </c>
      <c r="Q1" s="950"/>
      <c r="R1" s="600"/>
      <c r="S1" s="949" t="s">
        <v>1464</v>
      </c>
      <c r="T1" s="963"/>
    </row>
    <row r="2" spans="1:30" ht="30" customHeight="1" thickBot="1">
      <c r="A2" s="964" t="s">
        <v>1441</v>
      </c>
      <c r="B2" s="965"/>
      <c r="C2" s="966"/>
      <c r="D2" s="952" t="s">
        <v>1468</v>
      </c>
      <c r="E2" s="953"/>
      <c r="F2" s="599"/>
      <c r="G2" s="954" t="s">
        <v>1469</v>
      </c>
      <c r="H2" s="953"/>
      <c r="I2" s="599"/>
      <c r="J2" s="954" t="s">
        <v>1470</v>
      </c>
      <c r="K2" s="953"/>
      <c r="L2" s="599"/>
      <c r="M2" s="954" t="s">
        <v>1469</v>
      </c>
      <c r="N2" s="953"/>
      <c r="O2" s="599"/>
      <c r="P2" s="954" t="s">
        <v>1471</v>
      </c>
      <c r="Q2" s="953"/>
      <c r="R2" s="599"/>
      <c r="S2" s="954" t="s">
        <v>1467</v>
      </c>
      <c r="T2" s="976"/>
    </row>
    <row r="3" spans="1:30" ht="21.75" thickTop="1">
      <c r="A3" s="959" t="s">
        <v>1442</v>
      </c>
      <c r="B3" s="620" t="s">
        <v>1452</v>
      </c>
      <c r="C3" s="621" t="s">
        <v>732</v>
      </c>
      <c r="D3" s="622">
        <f>SUMIF('Combine (不許動)'!D:D,$C3,'Combine (不許動)'!J:J)</f>
        <v>151</v>
      </c>
      <c r="E3" s="623">
        <f t="shared" ref="E3:E10" si="0">D3/D$18</f>
        <v>6.6911053818884958E-2</v>
      </c>
      <c r="F3" s="624"/>
      <c r="G3" s="622">
        <f>SUMIF('Combine (不許動)'!D:D,$C3,'Combine (不許動)'!M:M)</f>
        <v>148</v>
      </c>
      <c r="H3" s="623">
        <f t="shared" ref="H3:H10" si="1">G3/G$18</f>
        <v>6.3301147041669364E-2</v>
      </c>
      <c r="I3" s="624"/>
      <c r="J3" s="622">
        <f>SUMIF('Combine (不許動)'!D:D,$C3,'Combine (不許動)'!P:P)</f>
        <v>64.555555555555557</v>
      </c>
      <c r="K3" s="623">
        <f t="shared" ref="K3:K10" si="2">J3/J$18</f>
        <v>6.3180267905689286E-2</v>
      </c>
      <c r="L3" s="624"/>
      <c r="M3" s="622">
        <f>SUMIF('Combine (不許動)'!D:D,$C3,'Combine (不許動)'!S:S)</f>
        <v>110.44444444444444</v>
      </c>
      <c r="N3" s="623">
        <f t="shared" ref="N3:N10" si="3">M3/M$18</f>
        <v>8.6354912847405957E-2</v>
      </c>
      <c r="O3" s="624"/>
      <c r="P3" s="622">
        <f>SUMIF('Combine (不許動)'!D:D,$C3,'Combine (不許動)'!V:V)</f>
        <v>81</v>
      </c>
      <c r="Q3" s="623">
        <f t="shared" ref="Q3:Q10" si="4">P3/P$18</f>
        <v>6.1713573292083206E-2</v>
      </c>
      <c r="R3" s="624"/>
      <c r="S3" s="622">
        <f t="shared" ref="S3:S17" si="5">D3+G3+J3+M3+P3</f>
        <v>555</v>
      </c>
      <c r="T3" s="625">
        <f t="shared" ref="T3:T10" si="6">S3/S$18</f>
        <v>6.7616959064327492E-2</v>
      </c>
    </row>
    <row r="4" spans="1:30" ht="21">
      <c r="A4" s="957"/>
      <c r="B4" s="555" t="s">
        <v>1453</v>
      </c>
      <c r="C4" s="553" t="s">
        <v>733</v>
      </c>
      <c r="D4" s="610">
        <f>SUMIF('Combine (不許動)'!D:D,$C4,'Combine (不許動)'!J:J)</f>
        <v>1364</v>
      </c>
      <c r="E4" s="561">
        <f t="shared" si="0"/>
        <v>0.6044150821785369</v>
      </c>
      <c r="F4" s="566"/>
      <c r="G4" s="610">
        <f>SUMIF('Combine (不許動)'!D:D,$C4,'Combine (不許動)'!M:M)</f>
        <v>1424</v>
      </c>
      <c r="H4" s="561">
        <f t="shared" si="1"/>
        <v>0.60905968504957553</v>
      </c>
      <c r="I4" s="566"/>
      <c r="J4" s="610">
        <f>SUMIF('Combine (不許動)'!D:D,$C4,'Combine (不許動)'!P:P)</f>
        <v>566</v>
      </c>
      <c r="K4" s="561">
        <f t="shared" si="2"/>
        <v>0.55394197024368541</v>
      </c>
      <c r="L4" s="566"/>
      <c r="M4" s="610">
        <f>SUMIF('Combine (不許動)'!D:D,$C4,'Combine (不許動)'!S:S)</f>
        <v>760</v>
      </c>
      <c r="N4" s="561">
        <f t="shared" si="3"/>
        <v>0.59423300188758232</v>
      </c>
      <c r="O4" s="566"/>
      <c r="P4" s="610">
        <f>SUMIF('Combine (不許動)'!D:D,$C4,'Combine (不許動)'!V:V)</f>
        <v>735</v>
      </c>
      <c r="Q4" s="561">
        <f t="shared" si="4"/>
        <v>0.55999353542816244</v>
      </c>
      <c r="R4" s="566"/>
      <c r="S4" s="610">
        <f>D4+G4+J4+M4+P4</f>
        <v>4849</v>
      </c>
      <c r="T4" s="561">
        <f t="shared" si="6"/>
        <v>0.59076510721247566</v>
      </c>
    </row>
    <row r="5" spans="1:30" ht="21">
      <c r="A5" s="957"/>
      <c r="B5" s="555" t="s">
        <v>1454</v>
      </c>
      <c r="C5" s="553" t="s">
        <v>734</v>
      </c>
      <c r="D5" s="610">
        <f>SUMIF('Combine (不許動)'!D:D,$C5,'Combine (不許動)'!J:J)</f>
        <v>109</v>
      </c>
      <c r="E5" s="560">
        <f t="shared" si="0"/>
        <v>4.8300032226877218E-2</v>
      </c>
      <c r="F5" s="566"/>
      <c r="G5" s="610">
        <f>SUMIF('Combine (不許動)'!D:D,$C5,'Combine (不許動)'!M:M)</f>
        <v>90</v>
      </c>
      <c r="H5" s="560">
        <f t="shared" si="1"/>
        <v>3.8493940768582723E-2</v>
      </c>
      <c r="I5" s="566"/>
      <c r="J5" s="610">
        <f>SUMIF('Combine (不許動)'!D:D,$C5,'Combine (不許動)'!P:P)</f>
        <v>37</v>
      </c>
      <c r="K5" s="560">
        <f t="shared" si="2"/>
        <v>3.6211754238544808E-2</v>
      </c>
      <c r="L5" s="566"/>
      <c r="M5" s="610">
        <f>SUMIF('Combine (不許動)'!D:D,$C5,'Combine (不許動)'!S:S)</f>
        <v>49</v>
      </c>
      <c r="N5" s="560">
        <f t="shared" si="3"/>
        <v>3.8312390911173069E-2</v>
      </c>
      <c r="O5" s="566"/>
      <c r="P5" s="610">
        <f>SUMIF('Combine (不許動)'!D:D,$C5,'Combine (不許動)'!V:V)</f>
        <v>59</v>
      </c>
      <c r="Q5" s="560">
        <f t="shared" si="4"/>
        <v>4.4951862027566784E-2</v>
      </c>
      <c r="R5" s="566"/>
      <c r="S5" s="610">
        <f t="shared" si="5"/>
        <v>344</v>
      </c>
      <c r="T5" s="559">
        <f t="shared" si="6"/>
        <v>4.1910331384015592E-2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6" t="s">
        <v>1455</v>
      </c>
      <c r="C6" s="554" t="s">
        <v>735</v>
      </c>
      <c r="D6" s="627">
        <f>SUMIF('Combine (不許動)'!D:D,$C6,'Combine (不許動)'!J:J)</f>
        <v>166</v>
      </c>
      <c r="E6" s="568">
        <f t="shared" si="0"/>
        <v>7.3557847244602001E-2</v>
      </c>
      <c r="F6" s="628"/>
      <c r="G6" s="627">
        <f>SUMIF('Combine (不許動)'!D:D,$C6,'Combine (不許動)'!M:M)</f>
        <v>182</v>
      </c>
      <c r="H6" s="568">
        <f t="shared" si="1"/>
        <v>7.7843302443133949E-2</v>
      </c>
      <c r="I6" s="628"/>
      <c r="J6" s="627">
        <f>SUMIF('Combine (不許動)'!D:D,$C6,'Combine (不許動)'!P:P)</f>
        <v>118</v>
      </c>
      <c r="K6" s="568">
        <f t="shared" si="2"/>
        <v>0.1154861351391429</v>
      </c>
      <c r="L6" s="628"/>
      <c r="M6" s="627">
        <f>SUMIF('Combine (不許動)'!D:D,$C6,'Combine (不許動)'!S:S)</f>
        <v>98</v>
      </c>
      <c r="N6" s="568">
        <f t="shared" si="3"/>
        <v>7.6624781822346139E-2</v>
      </c>
      <c r="O6" s="628"/>
      <c r="P6" s="627">
        <f>SUMIF('Combine (不許動)'!D:D,$C6,'Combine (不許動)'!V:V)</f>
        <v>158</v>
      </c>
      <c r="Q6" s="568">
        <f t="shared" si="4"/>
        <v>0.1203795627178907</v>
      </c>
      <c r="R6" s="628"/>
      <c r="S6" s="627">
        <f t="shared" si="5"/>
        <v>722</v>
      </c>
      <c r="T6" s="567">
        <f t="shared" si="6"/>
        <v>8.7962962962962965E-2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2.6587173702868195E-3</v>
      </c>
      <c r="F7" s="570"/>
      <c r="G7" s="630">
        <f>SUMIF('Combine (不許動)'!D:D,$C7,'Combine (不許動)'!M:M)</f>
        <v>5</v>
      </c>
      <c r="H7" s="571">
        <f t="shared" si="1"/>
        <v>2.1385522649212626E-3</v>
      </c>
      <c r="I7" s="570"/>
      <c r="J7" s="630">
        <f>SUMIF('Combine (不許動)'!D:D,$C7,'Combine (不許動)'!P:P)</f>
        <v>4</v>
      </c>
      <c r="K7" s="571">
        <f t="shared" si="2"/>
        <v>3.9147842420048443E-3</v>
      </c>
      <c r="L7" s="570"/>
      <c r="M7" s="631">
        <f>SUMIF('Combine (不許動)'!D:D,$C7,'Combine (不許動)'!S:S)</f>
        <v>4</v>
      </c>
      <c r="N7" s="571">
        <f t="shared" si="3"/>
        <v>3.1275421151978015E-3</v>
      </c>
      <c r="O7" s="570"/>
      <c r="P7" s="631">
        <f>SUMIF('Combine (不許動)'!D:D,$C7,'Combine (不許動)'!V:V)</f>
        <v>3</v>
      </c>
      <c r="Q7" s="571">
        <f t="shared" si="4"/>
        <v>2.2856878997067854E-3</v>
      </c>
      <c r="R7" s="570"/>
      <c r="S7" s="631">
        <f t="shared" si="5"/>
        <v>22</v>
      </c>
      <c r="T7" s="569">
        <f t="shared" si="6"/>
        <v>2.6803118908382065E-3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1456</v>
      </c>
      <c r="C8" s="558" t="s">
        <v>1449</v>
      </c>
      <c r="D8" s="562">
        <f>SUMIF('Combine (不許動)'!D:D,$C8,'Combine (不許動)'!J:J)</f>
        <v>43</v>
      </c>
      <c r="E8" s="560">
        <f t="shared" si="0"/>
        <v>1.9054141153722205E-2</v>
      </c>
      <c r="F8" s="566"/>
      <c r="G8" s="562">
        <f>SUMIF('Combine (不許動)'!D:D,$C8,'Combine (不許動)'!M:M)</f>
        <v>48</v>
      </c>
      <c r="H8" s="560">
        <f t="shared" si="1"/>
        <v>2.0530101743244118E-2</v>
      </c>
      <c r="I8" s="566"/>
      <c r="J8" s="563">
        <f>SUMIF('Combine (不許動)'!D:D,$C8,'Combine (不許動)'!P:P)</f>
        <v>22</v>
      </c>
      <c r="K8" s="560">
        <f t="shared" si="2"/>
        <v>2.1531313331026643E-2</v>
      </c>
      <c r="L8" s="566"/>
      <c r="M8" s="563">
        <f>SUMIF('Combine (不許動)'!D:D,$C8,'Combine (不許動)'!S:S)</f>
        <v>24</v>
      </c>
      <c r="N8" s="560">
        <f t="shared" si="3"/>
        <v>1.8765252691186809E-2</v>
      </c>
      <c r="O8" s="566"/>
      <c r="P8" s="563">
        <f>SUMIF('Combine (不許動)'!D:D,$C8,'Combine (不許動)'!V:V)</f>
        <v>23</v>
      </c>
      <c r="Q8" s="560">
        <f t="shared" si="4"/>
        <v>1.7523607231085356E-2</v>
      </c>
      <c r="R8" s="566"/>
      <c r="S8" s="563">
        <f t="shared" si="5"/>
        <v>160</v>
      </c>
      <c r="T8" s="559">
        <f t="shared" si="6"/>
        <v>1.9493177387914229E-2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8.8623912342893985E-4</v>
      </c>
      <c r="F9" s="566"/>
      <c r="G9" s="562">
        <f>SUMIF('Combine (不許動)'!D:D,$C9,'Combine (不許動)'!M:M)</f>
        <v>1</v>
      </c>
      <c r="H9" s="560">
        <f t="shared" si="1"/>
        <v>4.2771045298425247E-4</v>
      </c>
      <c r="I9" s="566"/>
      <c r="J9" s="563">
        <f>SUMIF('Combine (不許動)'!D:D,$C9,'Combine (不許動)'!P:P)</f>
        <v>1</v>
      </c>
      <c r="K9" s="560">
        <f t="shared" si="2"/>
        <v>9.7869606050121107E-4</v>
      </c>
      <c r="L9" s="566"/>
      <c r="M9" s="563">
        <f>SUMIF('Combine (不許動)'!D:D,$C9,'Combine (不許動)'!S:S)</f>
        <v>1</v>
      </c>
      <c r="N9" s="560">
        <f t="shared" si="3"/>
        <v>7.8188552879945037E-4</v>
      </c>
      <c r="O9" s="566"/>
      <c r="P9" s="563">
        <f>SUMIF('Combine (不許動)'!D:D,$C9,'Combine (不許動)'!V:V)</f>
        <v>1</v>
      </c>
      <c r="Q9" s="560">
        <f t="shared" si="4"/>
        <v>7.6189596656892847E-4</v>
      </c>
      <c r="R9" s="566"/>
      <c r="S9" s="563">
        <f t="shared" si="5"/>
        <v>6</v>
      </c>
      <c r="T9" s="559">
        <f t="shared" si="6"/>
        <v>7.3099415204678359E-4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2.6587173702868195E-3</v>
      </c>
      <c r="F10" s="566"/>
      <c r="G10" s="562">
        <f>SUMIF('Combine (不許動)'!D:D,$C10,'Combine (不許動)'!M:M)</f>
        <v>6</v>
      </c>
      <c r="H10" s="560">
        <f t="shared" si="1"/>
        <v>2.5662627179055147E-3</v>
      </c>
      <c r="I10" s="566"/>
      <c r="J10" s="563">
        <f>SUMIF('Combine (不許動)'!D:D,$C10,'Combine (不許動)'!P:P)</f>
        <v>4</v>
      </c>
      <c r="K10" s="560">
        <f t="shared" si="2"/>
        <v>3.9147842420048443E-3</v>
      </c>
      <c r="L10" s="566"/>
      <c r="M10" s="563">
        <f>SUMIF('Combine (不許動)'!D:D,$C10,'Combine (不許動)'!S:S)</f>
        <v>4</v>
      </c>
      <c r="N10" s="560">
        <f t="shared" si="3"/>
        <v>3.1275421151978015E-3</v>
      </c>
      <c r="O10" s="566"/>
      <c r="P10" s="563">
        <f>SUMIF('Combine (不許動)'!D:D,$C10,'Combine (不許動)'!V:V)</f>
        <v>4</v>
      </c>
      <c r="Q10" s="560">
        <f t="shared" si="4"/>
        <v>3.0475838662757139E-3</v>
      </c>
      <c r="R10" s="566"/>
      <c r="S10" s="563">
        <f t="shared" si="5"/>
        <v>24</v>
      </c>
      <c r="T10" s="559">
        <f t="shared" si="6"/>
        <v>2.9239766081871343E-3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739</v>
      </c>
      <c r="C11" s="595" t="s">
        <v>739</v>
      </c>
      <c r="D11" s="564">
        <f>SUMIF('Combine (不許動)'!A:A,"QC- GU",'Combine (不許動)'!J:J)</f>
        <v>30</v>
      </c>
      <c r="E11" s="573">
        <f t="shared" ref="E11" si="7">D11/D$18</f>
        <v>1.3293586851434096E-2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30</v>
      </c>
      <c r="T11" s="572">
        <f t="shared" ref="T11" si="12">S11/S$18</f>
        <v>3.6549707602339179E-3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740</v>
      </c>
      <c r="C12" s="575" t="s">
        <v>740</v>
      </c>
      <c r="D12" s="562">
        <f>SUMIF('Combine (不許動)'!D:D,$C12,'Combine (不許動)'!J:J)-D11</f>
        <v>275</v>
      </c>
      <c r="E12" s="560">
        <f t="shared" ref="E12:E17" si="13">D12/D$18</f>
        <v>0.12185787947147922</v>
      </c>
      <c r="F12" s="566"/>
      <c r="G12" s="562">
        <f>SUMIF('Combine (不許動)'!D:D,$C12,'Combine (不許動)'!M:M)</f>
        <v>296</v>
      </c>
      <c r="H12" s="560">
        <f t="shared" ref="H12:H17" si="14">G12/G$18</f>
        <v>0.12660229408333873</v>
      </c>
      <c r="I12" s="566"/>
      <c r="J12" s="563">
        <f>SUMIF('Combine (不許動)'!D:D,$C12,'Combine (不許動)'!P:P)</f>
        <v>141</v>
      </c>
      <c r="K12" s="560">
        <f t="shared" ref="K12:K17" si="15">J12/J$18</f>
        <v>0.13799614453067074</v>
      </c>
      <c r="L12" s="566"/>
      <c r="M12" s="563">
        <f>SUMIF('Combine (不許動)'!D:D,$C12,'Combine (不許動)'!S:S)</f>
        <v>144</v>
      </c>
      <c r="N12" s="560">
        <f t="shared" ref="N12:N17" si="16">M12/M$18</f>
        <v>0.11259151614712086</v>
      </c>
      <c r="O12" s="566"/>
      <c r="P12" s="563">
        <f>SUMIF('Combine (不許動)'!D:D,$C12,'Combine (不許動)'!V:V)</f>
        <v>165</v>
      </c>
      <c r="Q12" s="560">
        <f t="shared" ref="Q12:Q17" si="17">P12/P$18</f>
        <v>0.12571283448387321</v>
      </c>
      <c r="R12" s="566"/>
      <c r="S12" s="563">
        <f t="shared" si="5"/>
        <v>1021</v>
      </c>
      <c r="T12" s="559">
        <f t="shared" ref="T12:T17" si="18">S12/S$18</f>
        <v>0.12439083820662768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2" t="s">
        <v>1444</v>
      </c>
      <c r="C13" s="633" t="s">
        <v>741</v>
      </c>
      <c r="D13" s="562">
        <f>SUMIF('Combine (不許動)'!D:D,$C13,'Combine (不許動)'!J:J)</f>
        <v>19.90909090909091</v>
      </c>
      <c r="E13" s="560">
        <f t="shared" si="13"/>
        <v>8.822107637769902E-3</v>
      </c>
      <c r="F13" s="566"/>
      <c r="G13" s="562">
        <f>SUMIF('Combine (不許動)'!D:D,$C13,'Combine (不許動)'!M:M)</f>
        <v>22.121212121212121</v>
      </c>
      <c r="H13" s="560">
        <f t="shared" si="14"/>
        <v>9.4614736569243723E-3</v>
      </c>
      <c r="I13" s="566"/>
      <c r="J13" s="563">
        <f>SUMIF('Combine (不許動)'!D:D,$C13,'Combine (不許動)'!P:P)</f>
        <v>8.8484848484848477</v>
      </c>
      <c r="K13" s="560">
        <f t="shared" si="15"/>
        <v>8.6599772626167748E-3</v>
      </c>
      <c r="L13" s="566"/>
      <c r="M13" s="563">
        <f>SUMIF('Combine (不許動)'!D:D,$C13,'Combine (不許動)'!S:S)</f>
        <v>11.060606060606061</v>
      </c>
      <c r="N13" s="560">
        <f t="shared" si="16"/>
        <v>8.6481278185393754E-3</v>
      </c>
      <c r="O13" s="566"/>
      <c r="P13" s="563">
        <f>SUMIF('Combine (不許動)'!D:D,$C13,'Combine (不許動)'!V:V)</f>
        <v>11.060606060606061</v>
      </c>
      <c r="Q13" s="560">
        <f t="shared" si="17"/>
        <v>8.4270311453836025E-3</v>
      </c>
      <c r="R13" s="566"/>
      <c r="S13" s="563">
        <f t="shared" si="5"/>
        <v>73</v>
      </c>
      <c r="T13" s="559">
        <f t="shared" si="18"/>
        <v>8.893762183235867E-3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2" t="s">
        <v>1445</v>
      </c>
      <c r="C14" s="633" t="s">
        <v>742</v>
      </c>
      <c r="D14" s="562">
        <f>SUMIF('Combine (不許動)'!D:D,$C14,'Combine (不許動)'!J:J)</f>
        <v>34.18181818181818</v>
      </c>
      <c r="E14" s="560">
        <f t="shared" si="13"/>
        <v>1.514663229133097E-2</v>
      </c>
      <c r="F14" s="566"/>
      <c r="G14" s="562">
        <f>SUMIF('Combine (不許動)'!D:D,$C14,'Combine (不許動)'!M:M)</f>
        <v>26.424242424242426</v>
      </c>
      <c r="H14" s="560">
        <f t="shared" si="14"/>
        <v>1.130192469703843E-2</v>
      </c>
      <c r="I14" s="566"/>
      <c r="J14" s="563">
        <f>SUMIF('Combine (不許動)'!D:D,$C14,'Combine (不許動)'!P:P)</f>
        <v>12.969696969696969</v>
      </c>
      <c r="K14" s="560">
        <f t="shared" si="15"/>
        <v>1.2693391330136918E-2</v>
      </c>
      <c r="L14" s="566"/>
      <c r="M14" s="563">
        <f>SUMIF('Combine (不許動)'!D:D,$C14,'Combine (不許動)'!S:S)</f>
        <v>15.212121212121213</v>
      </c>
      <c r="N14" s="560">
        <f t="shared" si="16"/>
        <v>1.189413743810073E-2</v>
      </c>
      <c r="O14" s="566"/>
      <c r="P14" s="563">
        <f>SUMIF('Combine (不許動)'!D:D,$C14,'Combine (不許動)'!V:V)</f>
        <v>17.212121212121211</v>
      </c>
      <c r="Q14" s="560">
        <f t="shared" si="17"/>
        <v>1.3113845727610648E-2</v>
      </c>
      <c r="R14" s="566"/>
      <c r="S14" s="563">
        <f t="shared" si="5"/>
        <v>106</v>
      </c>
      <c r="T14" s="559">
        <f t="shared" si="18"/>
        <v>1.2914230019493177E-2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2" t="s">
        <v>1446</v>
      </c>
      <c r="C15" s="633" t="s">
        <v>743</v>
      </c>
      <c r="D15" s="562">
        <f>SUMIF('Combine (不許動)'!D:D,$C15,'Combine (不許動)'!J:J)</f>
        <v>29</v>
      </c>
      <c r="E15" s="560">
        <f t="shared" si="13"/>
        <v>1.2850467289719628E-2</v>
      </c>
      <c r="F15" s="566"/>
      <c r="G15" s="562">
        <f>SUMIF('Combine (不許動)'!D:D,$C15,'Combine (不許動)'!M:M)</f>
        <v>35</v>
      </c>
      <c r="H15" s="560">
        <f t="shared" si="14"/>
        <v>1.4969865854448837E-2</v>
      </c>
      <c r="I15" s="566"/>
      <c r="J15" s="563">
        <f>SUMIF('Combine (不許動)'!D:D,$C15,'Combine (不許動)'!P:P)</f>
        <v>17</v>
      </c>
      <c r="K15" s="560">
        <f t="shared" si="15"/>
        <v>1.6637833028520586E-2</v>
      </c>
      <c r="L15" s="566"/>
      <c r="M15" s="563">
        <f>SUMIF('Combine (不許動)'!D:D,$C15,'Combine (不許動)'!S:S)</f>
        <v>22</v>
      </c>
      <c r="N15" s="560">
        <f t="shared" si="16"/>
        <v>1.7201481633587909E-2</v>
      </c>
      <c r="O15" s="566"/>
      <c r="P15" s="563">
        <f>SUMIF('Combine (不許動)'!D:D,$C15,'Combine (不許動)'!V:V)</f>
        <v>27</v>
      </c>
      <c r="Q15" s="560">
        <f t="shared" si="17"/>
        <v>2.057119109736107E-2</v>
      </c>
      <c r="R15" s="566"/>
      <c r="S15" s="563">
        <f t="shared" si="5"/>
        <v>130</v>
      </c>
      <c r="T15" s="559">
        <f t="shared" si="18"/>
        <v>1.5838206627680311E-2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6.2036738640025785E-3</v>
      </c>
      <c r="F16" s="566"/>
      <c r="G16" s="562">
        <f>SUMIF('Combine (不許動)'!D:D,$C16,'Combine (不許動)'!M:M)</f>
        <v>17</v>
      </c>
      <c r="H16" s="560">
        <f t="shared" si="14"/>
        <v>7.2710777007322924E-3</v>
      </c>
      <c r="I16" s="566"/>
      <c r="J16" s="563">
        <f>SUMIF('Combine (不許動)'!D:D,$C16,'Combine (不許動)'!P:P)</f>
        <v>8</v>
      </c>
      <c r="K16" s="560">
        <f t="shared" si="15"/>
        <v>7.8295684840096885E-3</v>
      </c>
      <c r="L16" s="566"/>
      <c r="M16" s="563">
        <f>SUMIF('Combine (不許動)'!D:D,$C16,'Combine (不許動)'!S:S)</f>
        <v>12</v>
      </c>
      <c r="N16" s="560">
        <f t="shared" si="16"/>
        <v>9.3826263455934044E-3</v>
      </c>
      <c r="O16" s="566"/>
      <c r="P16" s="563">
        <f>SUMIF('Combine (不許動)'!D:D,$C16,'Combine (不許動)'!V:V)</f>
        <v>7</v>
      </c>
      <c r="Q16" s="560">
        <f t="shared" si="17"/>
        <v>5.3332717659824993E-3</v>
      </c>
      <c r="R16" s="566"/>
      <c r="S16" s="563">
        <f t="shared" si="5"/>
        <v>58</v>
      </c>
      <c r="T16" s="559">
        <f t="shared" si="18"/>
        <v>7.066276803118908E-3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3" t="s">
        <v>1466</v>
      </c>
      <c r="C17" s="694" t="s">
        <v>745</v>
      </c>
      <c r="D17" s="605">
        <f>SUMIF('Combine (不許動)'!D:D,$C17,'Combine (不許動)'!J:J)</f>
        <v>37.636363636363633</v>
      </c>
      <c r="E17" s="606">
        <f t="shared" si="13"/>
        <v>1.6677408959071865E-2</v>
      </c>
      <c r="F17" s="607"/>
      <c r="G17" s="605">
        <f>SUMIF('Combine (不許動)'!D:D,$C17,'Combine (不許動)'!M:M)</f>
        <v>37.484848484848484</v>
      </c>
      <c r="H17" s="606">
        <f t="shared" si="14"/>
        <v>1.6032661525500615E-2</v>
      </c>
      <c r="I17" s="607"/>
      <c r="J17" s="608">
        <f>SUMIF('Combine (不許動)'!D:D,$C17,'Combine (不許動)'!P:P)</f>
        <v>17.393939393939391</v>
      </c>
      <c r="K17" s="606">
        <f t="shared" si="15"/>
        <v>1.7023379961445304E-2</v>
      </c>
      <c r="L17" s="607"/>
      <c r="M17" s="608">
        <f>SUMIF('Combine (不許動)'!D:D,$C17,'Combine (不許動)'!S:S)</f>
        <v>24.242424242424242</v>
      </c>
      <c r="N17" s="606">
        <f t="shared" si="16"/>
        <v>1.8954800698168493E-2</v>
      </c>
      <c r="O17" s="607"/>
      <c r="P17" s="608">
        <f>SUMIF('Combine (不許動)'!D:D,$C17,'Combine (不許動)'!V:V)</f>
        <v>21.242424242424242</v>
      </c>
      <c r="Q17" s="606">
        <f t="shared" si="17"/>
        <v>1.6184517350449058E-2</v>
      </c>
      <c r="R17" s="607"/>
      <c r="S17" s="608">
        <f t="shared" si="5"/>
        <v>138</v>
      </c>
      <c r="T17" s="609">
        <f t="shared" si="18"/>
        <v>1.6812865497076022E-2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746</v>
      </c>
      <c r="B18" s="974"/>
      <c r="C18" s="975"/>
      <c r="D18" s="611">
        <f>SUM(D3:D17)-D11</f>
        <v>2256.7272727272725</v>
      </c>
      <c r="E18" s="596"/>
      <c r="F18" s="597"/>
      <c r="G18" s="611">
        <f>SUM(G3:G17)-G11</f>
        <v>2338.030303030303</v>
      </c>
      <c r="H18" s="596"/>
      <c r="I18" s="597"/>
      <c r="J18" s="611">
        <f>SUM(J3:J17)-J11</f>
        <v>1021.7676767676768</v>
      </c>
      <c r="K18" s="596"/>
      <c r="L18" s="597"/>
      <c r="M18" s="611">
        <f>SUM(M3:M17)-M11</f>
        <v>1278.9595959595958</v>
      </c>
      <c r="N18" s="596"/>
      <c r="O18" s="597"/>
      <c r="P18" s="611">
        <f>SUM(P3:P17)-P11</f>
        <v>1312.5151515151515</v>
      </c>
      <c r="Q18" s="596"/>
      <c r="R18" s="597"/>
      <c r="S18" s="611">
        <f>SUM(S3:S17)-S11</f>
        <v>8208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1441</v>
      </c>
      <c r="B20" s="971"/>
      <c r="C20" s="972"/>
      <c r="D20" s="951" t="s">
        <v>1499</v>
      </c>
      <c r="E20" s="950"/>
      <c r="F20" s="600"/>
      <c r="G20" s="955" t="s">
        <v>721</v>
      </c>
      <c r="H20" s="950"/>
      <c r="I20" s="600"/>
      <c r="J20" s="949" t="s">
        <v>724</v>
      </c>
      <c r="K20" s="950"/>
      <c r="L20" s="600"/>
      <c r="M20" s="949" t="s">
        <v>727</v>
      </c>
      <c r="N20" s="950"/>
      <c r="O20" s="600"/>
      <c r="P20" s="949" t="s">
        <v>482</v>
      </c>
      <c r="Q20" s="950"/>
      <c r="R20" s="600"/>
      <c r="S20" s="955" t="s">
        <v>1464</v>
      </c>
      <c r="T20" s="963"/>
      <c r="U20" s="531"/>
      <c r="V20" s="531"/>
      <c r="W20" s="531"/>
    </row>
    <row r="21" spans="1:30" s="496" customFormat="1" ht="21">
      <c r="A21" s="956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8.9019627993012027E-3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2.5389916575988395E-3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42</v>
      </c>
      <c r="Q22" s="571">
        <f t="shared" ref="Q22:Q23" si="24">P22/P$24</f>
        <v>3.1007405087362133E-2</v>
      </c>
      <c r="R22" s="566"/>
      <c r="S22" s="642">
        <f t="shared" si="19"/>
        <v>42</v>
      </c>
      <c r="T22" s="569">
        <f t="shared" ref="T22:T23" si="25">S22/S$24</f>
        <v>5.077983315197679E-3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1501</v>
      </c>
      <c r="B24" s="961"/>
      <c r="C24" s="962"/>
      <c r="D24" s="611">
        <f>D18+SUM(D21:D23)</f>
        <v>2256.7272727272725</v>
      </c>
      <c r="E24" s="596"/>
      <c r="F24" s="597"/>
      <c r="G24" s="611">
        <f>G18+SUM(G21:G23)</f>
        <v>2359.030303030303</v>
      </c>
      <c r="H24" s="596"/>
      <c r="I24" s="597"/>
      <c r="J24" s="611">
        <f>J18+SUM(J21:J23)</f>
        <v>1021.7676767676768</v>
      </c>
      <c r="K24" s="596"/>
      <c r="L24" s="597"/>
      <c r="M24" s="611">
        <f>M18+SUM(M21:M23)</f>
        <v>1278.9595959595958</v>
      </c>
      <c r="N24" s="596"/>
      <c r="O24" s="597"/>
      <c r="P24" s="611">
        <f>P18+SUM(P21:P23)</f>
        <v>1354.5151515151515</v>
      </c>
      <c r="Q24" s="596"/>
      <c r="R24" s="597"/>
      <c r="S24" s="643">
        <f>S18+SUM(S21:S23)</f>
        <v>8271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46248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46248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46248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2026-08-14T04:44:54Z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