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Y292" i="8" s="1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Z292" i="8" l="1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N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ANDY SUPRIYONO</t>
        </r>
      </text>
    </comment>
    <comment ref="O6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FATIN RAIHANA
NIKMATUL KHOIDAH</t>
        </r>
      </text>
    </comment>
    <comment ref="L6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SARNO</t>
        </r>
      </text>
    </comment>
    <comment ref="M7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ASIYAH</t>
        </r>
      </text>
    </comment>
    <comment ref="O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GITA PUTRIANA SARI
TAMARA WLZA W</t>
        </r>
      </text>
    </comment>
    <comment ref="K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ROFIATUL ULIYAH</t>
        </r>
      </text>
    </comment>
    <comment ref="J8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SYAIFUL ANWAR</t>
        </r>
      </text>
    </comment>
    <comment ref="J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FEBRI RIFKIYANTO</t>
        </r>
      </text>
    </comment>
    <comment ref="K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ROSITA
SITI SHOPIYATUN</t>
        </r>
      </text>
    </comment>
    <comment ref="J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M.REZA ADITYA</t>
        </r>
      </text>
    </comment>
    <comment ref="W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TUTIK ATI</t>
        </r>
      </text>
    </comment>
    <comment ref="S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TUTIK ATI</t>
        </r>
      </text>
    </comment>
    <comment ref="K9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RUKMINI</t>
        </r>
      </text>
    </comment>
    <comment ref="K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KUSMIYATI</t>
        </r>
      </text>
    </comment>
    <comment ref="N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M.KAMAL</t>
        </r>
      </text>
    </comment>
    <comment ref="O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KHUSNUL
SUHARTATIK</t>
        </r>
      </text>
    </comment>
    <comment ref="K1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TARESA ERMA S</t>
        </r>
      </text>
    </comment>
    <comment ref="O1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IMROATUS SAKDIYAH</t>
        </r>
      </text>
    </comment>
    <comment ref="J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FAIZ</t>
        </r>
      </text>
    </comment>
    <comment ref="N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M.MAULAL H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EKA YUNI R</t>
        </r>
      </text>
    </comment>
    <comment ref="O1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FAIDAH</t>
        </r>
      </text>
    </comment>
    <comment ref="K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DEVA RIYANA</t>
        </r>
      </text>
    </comment>
    <comment ref="O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NAIMATUL JANNAH</t>
        </r>
      </text>
    </comment>
    <comment ref="K1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NANIK ASIYATI</t>
        </r>
      </text>
    </comment>
    <comment ref="J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KUTUT WIJANARKO</t>
        </r>
      </text>
    </comment>
    <comment ref="O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SRI MURYATI</t>
        </r>
      </text>
    </comment>
    <comment ref="O1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SUMIATI</t>
        </r>
      </text>
    </comment>
    <comment ref="K15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MARDIYANTI</t>
        </r>
      </text>
    </comment>
    <comment ref="K16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ANTIKA VALENTINA</t>
        </r>
      </text>
    </comment>
    <comment ref="K1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IHDA NURIYA</t>
        </r>
      </text>
    </comment>
    <comment ref="W1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MASNUN</t>
        </r>
      </text>
    </comment>
    <comment ref="K1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JUNAIDAH</t>
        </r>
      </text>
    </comment>
    <comment ref="N1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M.AFIFUL IHWAN</t>
        </r>
      </text>
    </comment>
    <comment ref="S2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MASNUN</t>
        </r>
      </text>
    </comment>
    <comment ref="K2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ROKHAYATI</t>
        </r>
      </text>
    </comment>
    <comment ref="O2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PUJI NURJANAH</t>
        </r>
      </text>
    </comment>
    <comment ref="O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YASIRLY AMRIAH</t>
        </r>
      </text>
    </comment>
    <comment ref="V2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M.TUKORI</t>
        </r>
      </text>
    </comment>
    <comment ref="R25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M.TUKORI</t>
        </r>
      </text>
    </comment>
    <comment ref="O2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LU'LU'K ASFURIYAH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MEILINDA NUR BAID</t>
        </r>
      </text>
    </comment>
    <comment ref="N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RIFKI KHOIRUL UMAM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NUZUL AQIDAH
</t>
        </r>
      </text>
    </comment>
    <comment ref="O3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AINUL MAGHFIROH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<sst xmlns="http://schemas.openxmlformats.org/spreadsheetml/2006/main" count="7234" uniqueCount="1642">
  <si>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</si>
  <si>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</si>
  <si>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</si>
  <si>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</si>
  <si>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</si>
  <si>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</si>
  <si>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</si>
  <si>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</si>
  <si>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</si>
  <si>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</si>
  <si>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</si>
  <si>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</si>
  <si>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</si>
  <si>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</si>
  <si>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</si>
  <si>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</si>
  <si>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</si>
  <si>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</si>
  <si>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</si>
  <si>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</si>
  <si>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</si>
  <si>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</si>
  <si>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</si>
  <si>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</si>
  <si>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</si>
  <si>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</si>
  <si>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</si>
  <si>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</si>
  <si>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</si>
  <si>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</si>
  <si>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</si>
  <si>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</si>
  <si>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</si>
  <si>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</si>
  <si>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</si>
  <si>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</si>
  <si>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</si>
  <si>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</si>
  <si>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</si>
  <si>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</si>
  <si>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</si>
  <si>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</si>
  <si>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</si>
  <si>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</si>
  <si>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</si>
  <si>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</si>
  <si>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</si>
  <si>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</si>
  <si>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</si>
  <si>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</si>
  <si>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</si>
  <si>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</si>
  <si>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</si>
  <si>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</si>
  <si>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</si>
  <si>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</si>
  <si>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</si>
  <si>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</si>
  <si>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</si>
  <si>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</si>
  <si>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</si>
  <si>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</si>
  <si>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</si>
  <si>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</si>
  <si>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</si>
  <si>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</si>
  <si>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</si>
  <si>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</si>
  <si>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</si>
  <si>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</si>
  <si>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</si>
  <si>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</si>
  <si>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</si>
  <si>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</si>
  <si>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</si>
  <si>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</si>
  <si>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</si>
  <si>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</si>
  <si>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</si>
  <si>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</si>
  <si>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</si>
  <si>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</si>
  <si>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</si>
  <si>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</si>
  <si>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</si>
  <si>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</si>
  <si>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</si>
  <si>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</si>
  <si>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</si>
  <si>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</si>
  <si>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</si>
  <si>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</si>
  <si>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</si>
  <si>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</si>
  <si>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</si>
  <si>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</si>
  <si>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</si>
  <si>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</si>
  <si>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</si>
  <si>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</si>
  <si>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</si>
  <si>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</si>
  <si>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</si>
  <si>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</si>
  <si>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</si>
  <si>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</si>
  <si>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</si>
  <si>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</si>
  <si>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</si>
  <si>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</si>
  <si>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</si>
  <si>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</si>
  <si>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</si>
  <si>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</si>
  <si>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</si>
  <si>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</si>
  <si>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</si>
  <si>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</si>
  <si>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</si>
  <si>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</si>
  <si>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</si>
  <si>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</si>
  <si>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</si>
  <si>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</si>
  <si>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</si>
  <si>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</si>
  <si>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</si>
  <si>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</si>
  <si>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</si>
  <si>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</si>
  <si>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</si>
  <si>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</si>
  <si>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</si>
  <si>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</si>
  <si>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</si>
  <si>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</si>
  <si>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</si>
  <si>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</si>
  <si>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</si>
  <si>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</si>
  <si>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</si>
  <si>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</si>
  <si>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</si>
  <si>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</si>
  <si>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</si>
  <si>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</si>
  <si>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</si>
  <si>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</si>
  <si>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</si>
  <si>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</si>
  <si>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</si>
  <si>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</si>
  <si>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</si>
  <si>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</si>
  <si>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</si>
  <si>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</si>
  <si>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</si>
  <si>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</si>
  <si>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</si>
  <si>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</si>
  <si>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</si>
  <si>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</si>
  <si>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</si>
  <si>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</si>
  <si>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</si>
  <si>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</si>
  <si>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</si>
  <si>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</si>
  <si>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</si>
  <si>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</si>
  <si>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</si>
  <si>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</si>
  <si>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</si>
  <si>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</si>
  <si>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</si>
  <si>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</si>
  <si>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</si>
  <si>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</si>
  <si>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</si>
  <si>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</si>
  <si>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</si>
  <si>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</si>
  <si>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</si>
  <si>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</si>
  <si>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</si>
  <si>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</si>
  <si>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</si>
  <si>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</si>
  <si>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</si>
  <si>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</si>
  <si>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</si>
  <si>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</si>
  <si>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</si>
  <si>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</si>
  <si>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</si>
  <si>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</si>
  <si>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</si>
  <si>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</si>
  <si>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</si>
  <si>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</si>
  <si>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</si>
  <si>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</si>
  <si>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</si>
  <si>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</si>
  <si>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</si>
  <si>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</si>
  <si>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</si>
  <si>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</si>
  <si>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</si>
  <si>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</si>
  <si>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</si>
  <si>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</si>
  <si>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</si>
  <si>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</si>
  <si>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</si>
  <si>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</si>
  <si>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</si>
  <si>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</si>
  <si>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</si>
  <si>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</si>
  <si>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</si>
  <si>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</si>
  <si>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</si>
  <si>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</si>
  <si>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</si>
  <si>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</si>
  <si>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</si>
  <si>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</si>
  <si>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</si>
  <si>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</si>
  <si>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</si>
  <si>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</si>
  <si>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</si>
  <si>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</si>
  <si>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</si>
  <si>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</si>
  <si>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</si>
  <si>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</si>
  <si>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</si>
  <si>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</si>
  <si>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</si>
  <si>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</si>
  <si>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</si>
  <si>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</si>
  <si>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</si>
  <si>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</si>
  <si>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</si>
  <si>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</si>
  <si>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</si>
  <si>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</si>
  <si>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</si>
  <si>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</si>
  <si>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</si>
  <si>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</si>
  <si>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</si>
  <si>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</si>
  <si>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</si>
  <si>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</si>
  <si>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</si>
  <si>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</si>
  <si>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</si>
  <si>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</si>
  <si>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</si>
  <si>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</si>
  <si>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</si>
  <si>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</si>
  <si>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</si>
  <si>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</si>
  <si>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</si>
  <si>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</si>
  <si>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</si>
  <si>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</si>
  <si>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</si>
  <si>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</si>
  <si>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</si>
  <si>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</si>
  <si>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</si>
  <si>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</si>
  <si>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</si>
  <si>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</si>
  <si>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</si>
  <si>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</si>
  <si>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</si>
  <si>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</si>
  <si>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</si>
  <si>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</si>
  <si>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</si>
  <si>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</si>
  <si>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</si>
  <si>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</si>
  <si>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</si>
  <si>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</si>
  <si>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</si>
  <si>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</si>
  <si>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</si>
  <si>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</si>
  <si>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</si>
  <si>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</si>
  <si>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</si>
  <si>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</si>
  <si>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</si>
  <si>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</si>
  <si>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</si>
  <si>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</si>
  <si>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</si>
  <si>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</si>
  <si>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</si>
  <si>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</si>
  <si>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</si>
  <si>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</si>
  <si>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</si>
  <si>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</si>
  <si>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</si>
  <si>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</si>
  <si>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</si>
  <si>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</si>
  <si>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</si>
  <si>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</si>
  <si>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</si>
  <si>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</si>
  <si>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</si>
  <si>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</si>
  <si>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</si>
  <si>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</si>
  <si>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</si>
  <si>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</si>
  <si>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</si>
  <si>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</si>
  <si>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</si>
  <si>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</si>
  <si>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</si>
  <si>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</si>
  <si>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</si>
  <si>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</si>
  <si>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</si>
  <si>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</si>
  <si>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</si>
  <si>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</si>
  <si>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</si>
  <si>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</si>
  <si>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</si>
  <si>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</si>
  <si>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</si>
  <si>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</si>
  <si>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</si>
  <si>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</si>
  <si>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</si>
  <si>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</si>
  <si>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</si>
  <si>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</si>
  <si>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</si>
  <si>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</si>
  <si>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</si>
  <si>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</si>
  <si>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</si>
  <si>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</si>
  <si>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</si>
  <si>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</si>
  <si>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</si>
  <si>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</si>
  <si>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</si>
  <si>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</si>
  <si>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</si>
  <si>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</si>
  <si>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</si>
  <si>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</si>
  <si>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</si>
  <si>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</si>
  <si>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</si>
  <si>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</si>
  <si>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</si>
  <si>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</si>
  <si>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</si>
  <si>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</si>
  <si>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</si>
  <si>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</si>
  <si>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</si>
  <si>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</si>
  <si>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</si>
  <si>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</si>
  <si>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</si>
  <si>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</si>
  <si>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</si>
  <si>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</si>
  <si>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</si>
  <si>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</si>
  <si>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</si>
  <si>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</si>
  <si>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</si>
  <si>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</si>
  <si>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</si>
  <si>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</si>
  <si>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</si>
  <si>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</si>
  <si>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</si>
  <si>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</si>
  <si>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</si>
  <si>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</si>
  <si>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</si>
  <si>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</si>
  <si>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</si>
  <si>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</si>
  <si>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</si>
  <si>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</si>
  <si>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</si>
  <si>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</si>
  <si>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</si>
  <si>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</si>
  <si>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</si>
  <si>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</si>
  <si>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</si>
  <si>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</si>
  <si>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</si>
  <si>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</si>
  <si>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</si>
  <si>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</si>
  <si>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</si>
  <si>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</si>
  <si>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</si>
  <si>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</si>
  <si>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</si>
  <si>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</si>
  <si>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</si>
  <si>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</si>
  <si>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</si>
  <si>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</si>
  <si>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</si>
  <si>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</si>
  <si>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</si>
  <si>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</si>
  <si>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</si>
  <si>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</si>
  <si>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</si>
  <si>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</si>
  <si>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</si>
  <si>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</si>
  <si>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</si>
  <si>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</si>
  <si>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</si>
  <si>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</si>
  <si>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</si>
  <si>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</si>
  <si>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</si>
  <si>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</si>
  <si>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</si>
  <si>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</si>
  <si>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</si>
  <si>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</si>
  <si>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</si>
  <si>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</si>
  <si>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</si>
  <si>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</si>
  <si>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</si>
  <si>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</si>
  <si>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</si>
  <si>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</si>
  <si>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</si>
  <si>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</si>
  <si>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</si>
  <si>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</si>
  <si>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</si>
  <si>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</si>
  <si>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</si>
  <si>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</si>
  <si>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</si>
  <si>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</si>
  <si>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</si>
  <si>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</si>
  <si>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</si>
  <si>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</si>
  <si>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</si>
  <si>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</si>
  <si>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</si>
  <si>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</si>
  <si>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</si>
  <si>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</si>
  <si>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</si>
  <si>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</si>
  <si>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</si>
  <si>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</si>
  <si>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</si>
  <si>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</si>
  <si>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</si>
  <si>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</si>
  <si>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</si>
  <si>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</si>
  <si>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</si>
  <si>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</si>
  <si>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</si>
  <si>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</si>
  <si>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</si>
  <si>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</si>
  <si>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</si>
  <si>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</si>
  <si>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</si>
  <si>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</si>
  <si>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</si>
  <si>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</si>
  <si>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</si>
  <si>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</si>
  <si>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</si>
  <si>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</si>
  <si>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</si>
  <si>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</si>
  <si>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</si>
  <si>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</si>
  <si>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</si>
  <si>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</si>
  <si>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</si>
  <si>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</si>
  <si>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</si>
  <si>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</si>
  <si>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</si>
  <si>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</si>
  <si>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</si>
  <si>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</si>
  <si>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</si>
  <si>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</si>
  <si>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</si>
  <si>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</si>
  <si>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</si>
  <si>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</si>
  <si>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</si>
  <si>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</si>
  <si>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</si>
  <si>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</si>
  <si>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</si>
  <si>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</si>
  <si>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</si>
  <si>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</si>
  <si>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</si>
  <si>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</si>
  <si>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</si>
  <si>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</si>
  <si>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</si>
  <si>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</si>
  <si>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</si>
  <si>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</si>
  <si>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</si>
  <si>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</si>
  <si>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</si>
  <si>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</si>
  <si>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</si>
  <si>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</si>
  <si>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</si>
  <si>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</si>
  <si>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</si>
  <si>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</si>
  <si>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</si>
  <si>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</si>
  <si>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</si>
  <si>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</si>
  <si>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</si>
  <si>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</si>
  <si>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</si>
  <si>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</si>
  <si>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</si>
  <si>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</si>
  <si>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</si>
  <si>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</si>
  <si>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</si>
  <si>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</si>
  <si>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</si>
  <si>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</si>
  <si>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</si>
  <si>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</si>
  <si>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</si>
  <si>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</si>
  <si>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</si>
  <si>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</si>
  <si>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</si>
  <si>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</si>
  <si>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</si>
  <si>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</si>
  <si>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</si>
  <si>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</si>
  <si>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</si>
  <si>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</si>
  <si>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</si>
  <si>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</si>
  <si>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</si>
  <si>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</si>
  <si>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</si>
  <si>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</si>
  <si>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</si>
  <si>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</si>
  <si>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</si>
  <si>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</si>
  <si>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</si>
  <si>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</si>
  <si>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</si>
  <si>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</si>
  <si>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</si>
  <si>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</si>
  <si>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</si>
  <si>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</si>
  <si>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</si>
  <si>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</si>
  <si>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</si>
  <si>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</si>
  <si>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</si>
  <si>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</si>
  <si>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</si>
  <si>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</si>
  <si>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</si>
  <si>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</si>
  <si>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</si>
  <si>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</si>
  <si>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</si>
  <si>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</si>
  <si>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</si>
  <si>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</si>
  <si>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</si>
  <si>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</si>
  <si>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</si>
  <si>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</si>
  <si>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</si>
  <si>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</si>
  <si>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</si>
  <si>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</si>
  <si>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</si>
  <si>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</si>
  <si>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</si>
  <si>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</si>
  <si>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</si>
  <si>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</si>
  <si>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</si>
  <si>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</si>
  <si>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</si>
  <si>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</si>
  <si>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</si>
  <si>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</si>
  <si>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</si>
  <si>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</si>
  <si>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</si>
  <si>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</si>
  <si>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</si>
  <si>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</si>
  <si>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</si>
  <si>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</si>
  <si>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</si>
  <si>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</si>
  <si>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</si>
  <si>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</si>
  <si>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</si>
  <si>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</si>
  <si>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</si>
  <si>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</si>
  <si>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</si>
  <si>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</si>
  <si>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</si>
  <si>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</si>
  <si>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</si>
  <si>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</si>
  <si>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</si>
  <si>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</si>
  <si>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</si>
  <si>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</si>
  <si>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</si>
  <si>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</si>
  <si>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</si>
  <si>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</si>
  <si>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</si>
  <si>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</si>
  <si>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</si>
  <si>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</si>
  <si>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</si>
  <si>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</si>
  <si>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</si>
  <si>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</si>
  <si>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</si>
  <si>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</si>
  <si>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</si>
  <si>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</si>
  <si>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</si>
  <si>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</si>
  <si>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</si>
  <si>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</si>
  <si>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</si>
  <si>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</si>
  <si>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</si>
  <si>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</si>
  <si>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</si>
  <si>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</si>
  <si>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</si>
  <si>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</si>
  <si>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</si>
  <si>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</si>
  <si>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</si>
  <si>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</si>
  <si>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</si>
  <si>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</si>
  <si>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</si>
  <si>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</si>
  <si>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</si>
  <si>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</si>
  <si>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</si>
  <si>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</si>
  <si>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</si>
  <si>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</si>
  <si>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</si>
  <si>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</si>
  <si>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</si>
  <si>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</si>
  <si>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</si>
  <si>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</si>
  <si>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</si>
  <si>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</si>
  <si>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</si>
  <si>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</si>
  <si>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</si>
  <si>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</si>
  <si>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</si>
  <si>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</si>
  <si>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</si>
  <si>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</si>
  <si>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</si>
  <si>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</si>
  <si>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</si>
  <si>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</si>
  <si>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</si>
  <si>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</si>
  <si>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</si>
  <si>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</si>
  <si>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</si>
  <si>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</si>
  <si>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</si>
  <si>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</si>
  <si>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</si>
  <si>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</si>
  <si>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</si>
  <si>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</si>
  <si>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</si>
  <si>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</si>
  <si>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</si>
  <si>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</si>
  <si>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</si>
  <si>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</si>
  <si>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</si>
  <si>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</si>
  <si>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</si>
  <si>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</si>
  <si>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</si>
  <si>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</si>
  <si>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</si>
  <si>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</si>
  <si>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</si>
  <si>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</si>
  <si>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</si>
  <si>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</si>
  <si>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</si>
  <si>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</si>
  <si>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</si>
  <si>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</si>
  <si>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</si>
  <si>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</si>
  <si>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</si>
  <si>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</si>
  <si>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</si>
  <si>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</si>
  <si>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</si>
  <si>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</si>
  <si>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</si>
  <si>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</si>
  <si>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</si>
  <si>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</si>
  <si>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</si>
  <si>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</si>
  <si>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</si>
  <si>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</si>
  <si>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</si>
  <si>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</si>
  <si>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</si>
  <si>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</si>
  <si>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</si>
  <si>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</si>
  <si>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</si>
  <si>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</si>
  <si>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</si>
  <si>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</si>
  <si>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</si>
  <si>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</si>
  <si>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</si>
  <si>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</si>
  <si>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</si>
  <si>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</si>
  <si>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</si>
  <si>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</si>
  <si>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</si>
  <si>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</si>
  <si>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</si>
  <si>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</si>
  <si>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</si>
  <si>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</si>
  <si>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</si>
  <si>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</si>
  <si>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</si>
  <si>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</si>
  <si>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</si>
  <si>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</si>
  <si>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</si>
  <si>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</si>
  <si>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</si>
  <si>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</si>
  <si>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</si>
  <si>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</si>
  <si>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</si>
  <si>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</si>
  <si>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</si>
  <si>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</si>
  <si>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</si>
  <si>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</si>
  <si>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</si>
  <si>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</si>
  <si>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</si>
  <si>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</si>
  <si>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</si>
  <si>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</si>
  <si>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</si>
  <si>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</si>
  <si>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</si>
  <si>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</si>
  <si>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</si>
  <si>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</si>
  <si>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</si>
  <si>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</si>
  <si>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</si>
  <si>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</si>
  <si>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</si>
  <si>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</si>
  <si>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</si>
  <si>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</si>
  <si>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</si>
  <si>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</si>
  <si>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</si>
  <si>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</si>
  <si>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</si>
  <si>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</si>
  <si>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</si>
  <si>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</si>
  <si>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</si>
  <si>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</si>
  <si>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</si>
  <si>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</si>
  <si>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</si>
  <si>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</si>
  <si>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</si>
  <si>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</si>
  <si>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</si>
  <si>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</si>
  <si>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</si>
  <si>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</si>
  <si>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</si>
  <si>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</si>
  <si>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</si>
  <si>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</si>
  <si>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</si>
  <si>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</si>
  <si>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</si>
  <si>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</si>
  <si>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</si>
  <si>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</si>
  <si>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</si>
  <si>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</si>
  <si>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</si>
  <si>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</si>
  <si>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</si>
  <si>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</si>
  <si>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</si>
  <si>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</si>
  <si>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</si>
  <si>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</si>
  <si>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</si>
  <si>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</si>
  <si>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</si>
  <si>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</si>
  <si>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</si>
  <si>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</si>
  <si>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</si>
  <si>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</si>
  <si>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</si>
  <si>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</si>
  <si>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</si>
  <si>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</si>
  <si>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</si>
  <si>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</si>
  <si>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</si>
  <si>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</si>
  <si>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</si>
  <si>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</si>
  <si>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</si>
  <si>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</si>
  <si>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</si>
  <si>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</si>
  <si>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</si>
  <si>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</si>
  <si>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</si>
  <si>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</si>
  <si>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</si>
  <si>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</si>
  <si>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</si>
  <si>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</si>
  <si>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</si>
  <si>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</si>
  <si>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</si>
  <si>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</si>
  <si>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</si>
  <si>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</si>
  <si>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</si>
  <si>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</si>
  <si>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</si>
  <si>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</si>
  <si>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</si>
  <si>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</si>
  <si>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</si>
  <si>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</si>
  <si>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</si>
  <si>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</si>
  <si>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</si>
  <si>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</si>
  <si>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</si>
  <si>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</si>
  <si>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</si>
  <si>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</si>
  <si>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</si>
  <si>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</si>
  <si>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</si>
  <si>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</si>
  <si>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</si>
  <si>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</si>
  <si>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</si>
  <si>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</si>
  <si>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</si>
  <si>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</si>
  <si>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</si>
  <si>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</si>
  <si>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</si>
  <si>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</si>
  <si>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</si>
  <si>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</si>
  <si>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</si>
  <si>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</si>
  <si>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</si>
  <si>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</si>
  <si>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</si>
  <si>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</si>
  <si>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</si>
  <si>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</si>
  <si>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</si>
  <si>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</si>
  <si>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</si>
  <si>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</si>
  <si>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</si>
  <si>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</si>
  <si>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</si>
  <si>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</si>
  <si>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</si>
  <si>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</si>
  <si>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</si>
  <si>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</si>
  <si>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</si>
  <si>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</si>
  <si>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</si>
  <si>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</si>
  <si>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</si>
  <si>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</si>
  <si>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</si>
  <si>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</si>
  <si>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</si>
  <si>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</si>
  <si>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</si>
  <si>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</si>
  <si>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</si>
  <si>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</si>
  <si>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</si>
  <si>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</si>
  <si>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</si>
  <si>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</si>
  <si>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</si>
  <si>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</si>
  <si>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</si>
  <si>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</si>
  <si>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</si>
  <si>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</si>
  <si>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</si>
  <si>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</si>
  <si>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</si>
  <si>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</si>
  <si>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</si>
  <si>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</si>
  <si>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</si>
  <si>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</si>
  <si>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</si>
  <si>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</si>
  <si>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</si>
  <si>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</si>
  <si>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</si>
  <si>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</si>
  <si>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</si>
  <si>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</si>
  <si>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</si>
  <si>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</si>
  <si>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</si>
  <si>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</si>
  <si>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</si>
  <si>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</si>
  <si>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</si>
  <si>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</si>
  <si>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</si>
  <si>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</si>
  <si>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</si>
  <si>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</si>
  <si>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</si>
  <si>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</si>
  <si>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</si>
  <si>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</si>
  <si>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</si>
  <si>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</si>
  <si>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</si>
  <si>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</si>
  <si>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</si>
  <si>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</si>
  <si>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</si>
  <si>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</si>
  <si>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</si>
  <si>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</si>
  <si>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</si>
  <si>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</si>
  <si>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</si>
  <si>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</si>
  <si>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</si>
  <si>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</si>
  <si>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</si>
  <si>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</si>
  <si>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</si>
  <si>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</si>
  <si>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</si>
  <si>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</si>
  <si>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</si>
  <si>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</si>
  <si>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</si>
  <si>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</si>
  <si>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</si>
  <si>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</si>
  <si>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</si>
  <si>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</si>
  <si>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</si>
  <si>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</si>
  <si>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</si>
  <si>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</si>
  <si>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</si>
  <si>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</si>
  <si>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</si>
  <si>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</si>
  <si>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</si>
  <si>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</si>
  <si>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</si>
  <si>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</si>
  <si>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</si>
  <si>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</si>
  <si>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</si>
  <si>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</si>
  <si>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</si>
  <si>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</si>
  <si>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</si>
  <si>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</si>
  <si>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</si>
  <si>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</si>
  <si>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</si>
  <si>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</si>
  <si>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</si>
  <si>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</si>
  <si>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</si>
  <si>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</si>
  <si>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</si>
  <si>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</si>
  <si>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</si>
  <si>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</si>
  <si>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</si>
  <si>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</si>
  <si>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</si>
  <si>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</si>
  <si>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</si>
  <si>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</si>
  <si>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</si>
  <si>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</si>
  <si>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</si>
  <si>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</si>
  <si>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</si>
  <si>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</si>
  <si>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</si>
  <si>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</si>
  <si>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</si>
  <si>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</si>
  <si>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</si>
  <si>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</si>
  <si>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</si>
  <si>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</si>
  <si>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</si>
  <si>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</si>
  <si>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</si>
  <si>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</si>
  <si>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</si>
  <si>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</si>
  <si>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</si>
  <si>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</si>
  <si>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</si>
  <si>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</si>
  <si>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</si>
  <si>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</si>
  <si>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</si>
  <si>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</si>
  <si>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</si>
  <si>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</si>
  <si>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</si>
  <si>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</si>
  <si>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</si>
  <si>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</si>
  <si>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</si>
  <si>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</si>
  <si>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</si>
  <si>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</si>
  <si>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</si>
  <si>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</si>
  <si>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</si>
  <si>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</si>
  <si>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</si>
  <si>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</si>
  <si>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</si>
  <si>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</si>
  <si>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</si>
  <si>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</si>
  <si>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</si>
  <si>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</si>
  <si>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</si>
  <si>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</si>
  <si>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</si>
  <si>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</si>
  <si>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</si>
  <si>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</si>
  <si>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</si>
  <si>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</si>
  <si>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</si>
  <si>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</si>
  <si>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</si>
  <si>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</si>
  <si>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</si>
  <si>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</si>
  <si>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</si>
  <si>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</si>
  <si>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</si>
  <si>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</si>
  <si>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</si>
  <si>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</si>
  <si>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</si>
  <si>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</si>
  <si>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</si>
  <si>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</si>
  <si>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</si>
  <si>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</si>
  <si>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</si>
  <si>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</si>
  <si>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</si>
  <si>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</si>
  <si>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</si>
  <si>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</si>
  <si>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</si>
  <si>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</si>
  <si>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</si>
  <si>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</si>
  <si>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</si>
  <si>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</si>
  <si>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</si>
  <si>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</si>
  <si>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</si>
  <si>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</si>
  <si>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</si>
  <si>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</si>
  <si>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</si>
  <si>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</si>
  <si>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</si>
  <si>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</si>
  <si>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</si>
  <si>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</si>
  <si>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</si>
  <si>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</si>
  <si>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</si>
  <si>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</si>
  <si>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</si>
  <si>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</si>
  <si>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</si>
  <si>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</si>
  <si>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</si>
  <si>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</si>
  <si>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</si>
  <si>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</si>
  <si>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</si>
  <si>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</si>
  <si>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</si>
  <si>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</si>
  <si>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</si>
  <si>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</si>
  <si>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</si>
  <si>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</si>
  <si>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</si>
  <si>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</si>
  <si>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</si>
  <si>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</si>
  <si>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</si>
  <si>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</si>
  <si>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</si>
  <si>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</si>
  <si>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</si>
  <si>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</si>
  <si>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</si>
  <si>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</si>
  <si>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</si>
  <si>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</si>
  <si>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</si>
  <si>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</si>
  <si>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</si>
  <si>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</si>
  <si>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</si>
  <si>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</si>
  <si>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</si>
  <si>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</si>
  <si>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</si>
  <si>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</si>
  <si>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</si>
  <si>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</si>
  <si>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</si>
  <si>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</si>
  <si>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</si>
  <si>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</si>
  <si>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</si>
  <si>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</si>
  <si>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</si>
  <si>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</si>
  <si>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</si>
  <si>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</si>
  <si>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</si>
  <si>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</si>
  <si>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</si>
  <si>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</si>
  <si>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</si>
  <si>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</si>
  <si>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</si>
  <si>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</si>
  <si>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</si>
  <si>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</si>
  <si>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</si>
  <si>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</si>
  <si>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</si>
  <si>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</si>
  <si>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</si>
  <si>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</si>
  <si>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</si>
  <si>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</si>
  <si>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</si>
  <si>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</si>
  <si>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</si>
  <si>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</si>
  <si>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</si>
  <si>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</si>
  <si>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</si>
  <si>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</si>
  <si>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</si>
  <si>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</si>
  <si>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</si>
  <si>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</si>
  <si>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</si>
  <si>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</si>
  <si>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</si>
  <si>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</si>
  <si>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</si>
  <si>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</si>
  <si>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</si>
  <si>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</si>
  <si>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</si>
  <si>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</si>
  <si>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</si>
  <si>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</si>
  <si>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</si>
  <si>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</si>
  <si>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</si>
  <si>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</si>
  <si>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</si>
  <si>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</si>
  <si>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</si>
  <si>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</si>
  <si>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</si>
  <si>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</si>
  <si>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</si>
  <si>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</si>
  <si>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</si>
  <si>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</si>
  <si>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</si>
  <si>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</si>
  <si>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</si>
  <si>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</si>
  <si>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</si>
  <si>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</si>
  <si>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</si>
  <si>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</si>
  <si>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</si>
  <si>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</si>
  <si>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</si>
  <si>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</si>
  <si>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</si>
  <si>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</si>
  <si>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</si>
  <si>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</si>
  <si>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</si>
  <si>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</si>
  <si>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</si>
  <si>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</si>
  <si>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</si>
  <si>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</si>
  <si>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</si>
  <si>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</si>
  <si>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</si>
  <si>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</si>
  <si>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</si>
  <si>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</si>
  <si>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</si>
  <si>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</si>
  <si>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</si>
  <si>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</si>
  <si>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</si>
  <si>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</si>
  <si>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</si>
  <si>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</si>
  <si>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</si>
  <si>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</si>
  <si>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</si>
  <si>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</si>
  <si>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</si>
  <si>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</si>
  <si>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</si>
  <si>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</si>
  <si>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</si>
  <si>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</si>
  <si>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</si>
  <si>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</si>
  <si>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</si>
  <si>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</si>
  <si>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</si>
  <si>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</si>
  <si>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</si>
  <si>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</si>
  <si>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</si>
  <si>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</si>
  <si>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</si>
  <si>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</si>
  <si>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</si>
  <si>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</si>
  <si>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</si>
  <si>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</si>
  <si>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</si>
  <si>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</si>
  <si>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</si>
  <si>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</si>
  <si>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</si>
  <si>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</si>
  <si>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</si>
  <si>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</si>
  <si>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</si>
  <si>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</si>
  <si>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</si>
  <si>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</si>
  <si>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</si>
  <si>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</si>
  <si>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</si>
  <si>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</si>
  <si>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</si>
  <si>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</si>
  <si>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</si>
  <si>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</si>
  <si>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</si>
  <si>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</si>
  <si>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</si>
  <si>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</si>
  <si>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</si>
  <si>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</si>
  <si>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</si>
  <si>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</si>
  <si>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</si>
  <si>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</si>
  <si>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</si>
  <si>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</si>
  <si>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</si>
  <si>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</si>
  <si>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</si>
  <si>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</si>
  <si>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</si>
  <si>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</si>
  <si>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</si>
  <si>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</si>
  <si>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</si>
  <si>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</si>
  <si>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</si>
  <si>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</si>
  <si>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</si>
  <si>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</si>
  <si>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</si>
  <si>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</si>
  <si>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</si>
  <si>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</si>
  <si>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</si>
  <si>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</si>
  <si>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</si>
  <si>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</si>
  <si>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</si>
  <si>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</si>
  <si>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</si>
  <si>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</si>
  <si>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</si>
  <si>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</si>
  <si>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</si>
  <si>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</si>
  <si>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</si>
  <si>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</si>
  <si>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</si>
  <si>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</si>
  <si>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</si>
  <si>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</si>
  <si>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</si>
  <si>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</si>
  <si>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</si>
  <si>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</si>
  <si>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</si>
  <si>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</si>
  <si>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</si>
  <si>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</si>
  <si>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</si>
  <si>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</si>
  <si>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</si>
  <si>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</si>
  <si>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</si>
  <si>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</si>
  <si>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</si>
  <si>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</si>
  <si>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</si>
  <si>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</si>
  <si>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</si>
  <si>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</si>
  <si>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</si>
  <si>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</si>
  <si>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</si>
  <si>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</si>
  <si>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</si>
  <si>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</si>
  <si>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</si>
  <si>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</si>
  <si>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</si>
  <si>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</si>
  <si>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</si>
  <si>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</si>
  <si>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</si>
  <si>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</si>
  <si>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</si>
  <si>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</si>
  <si>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</si>
  <si>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</si>
  <si>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</si>
  <si>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</si>
  <si>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</si>
  <si>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</si>
  <si>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</si>
  <si>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</si>
  <si>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</si>
  <si>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</si>
  <si>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</si>
  <si>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</si>
  <si>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</si>
  <si>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</si>
  <si>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</si>
  <si>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</si>
  <si>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</si>
  <si>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</si>
  <si>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</si>
  <si>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</si>
  <si>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</si>
  <si>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</si>
  <si>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</si>
  <si>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</si>
  <si>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</si>
  <si>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</si>
  <si>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</si>
  <si>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</si>
  <si>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</si>
  <si>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</si>
  <si>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</si>
  <si>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</si>
  <si>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</si>
  <si>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</si>
  <si>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</si>
  <si>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</si>
  <si>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</si>
  <si>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</si>
  <si>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</si>
  <si>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</si>
  <si>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</si>
  <si>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</si>
  <si>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</si>
  <si>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</si>
  <si>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</si>
  <si>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</si>
  <si>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</si>
  <si>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</si>
  <si>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</si>
  <si>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</si>
  <si>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</si>
  <si>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</si>
  <si>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</si>
  <si>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</si>
  <si>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</si>
  <si>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</si>
  <si>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</si>
  <si>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</si>
  <si>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</si>
  <si>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</si>
  <si>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</si>
  <si>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</si>
  <si>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</si>
  <si>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</si>
  <si>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</si>
  <si>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</si>
  <si>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</si>
  <si>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</si>
  <si>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</si>
  <si>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</si>
  <si>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</si>
  <si>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</si>
  <si>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</si>
  <si>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</si>
  <si>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</si>
  <si>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</si>
  <si>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</si>
  <si>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</si>
  <si>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</si>
  <si>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</si>
  <si>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</si>
  <si>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</si>
  <si>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</si>
  <si>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</si>
  <si>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</si>
  <si>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</si>
  <si>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</si>
  <si>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</si>
  <si>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</si>
  <si>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</si>
  <si>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</si>
  <si>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</si>
  <si>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</si>
  <si>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</si>
  <si>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</si>
  <si>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</si>
  <si>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</si>
  <si>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</si>
  <si>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</si>
  <si>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</si>
  <si>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</si>
  <si>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</si>
  <si>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</si>
  <si>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</si>
  <si>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</si>
  <si>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</si>
  <si>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</si>
  <si>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</si>
  <si>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</si>
  <si>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</si>
  <si>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</si>
  <si>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</si>
  <si>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</si>
  <si>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</si>
  <si>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</si>
  <si>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</si>
  <si>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</si>
  <si>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</si>
  <si>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LAILATUN NISHFAH (CM), </t>
  </si>
  <si>
    <t xml:space="preserve">KHOMSATUN (CM), </t>
  </si>
  <si>
    <t xml:space="preserve">MUTMAINAH (CM), </t>
  </si>
  <si>
    <t>DIMAS RAHAYU KRISTIYANI (CM),</t>
  </si>
  <si>
    <t>SITI DAMILIA (CM)</t>
  </si>
  <si>
    <t>KHUMAEROH (CM),</t>
  </si>
  <si>
    <t>Total Permanent Employee =17.3%</t>
  </si>
  <si>
    <t>Total Contract Employee=82.7%</t>
  </si>
  <si>
    <t>MUNIAH (CM)</t>
  </si>
  <si>
    <t>SITI IDAYAH (CM)</t>
  </si>
  <si>
    <t xml:space="preserve">ZULFATUL UMAYAH (CM), </t>
  </si>
  <si>
    <t xml:space="preserve"> NUR EVIYANA  (CM), </t>
  </si>
  <si>
    <t>UMI KHOLISOH, SUSANTI (CM),</t>
  </si>
  <si>
    <t>SITI MASLULAH (CM),</t>
  </si>
  <si>
    <t xml:space="preserve">SEPTI MALA AMELIA (CM), </t>
  </si>
  <si>
    <t>NUR ALIFAH (CM),</t>
  </si>
  <si>
    <t xml:space="preserve">SITI TRISNOWATI(CM), </t>
  </si>
  <si>
    <t>MISKHUT TOYIBAH (CM),</t>
  </si>
  <si>
    <t>RINJANI OKTAFIA H (CM),</t>
  </si>
  <si>
    <t>SITI WAHYUNI (CM),</t>
  </si>
  <si>
    <t>Total Absence = 2 Persons</t>
  </si>
  <si>
    <t xml:space="preserve">SITI MAROH (CM), </t>
  </si>
  <si>
    <t>EMY ASMINIATI  (CM),</t>
  </si>
  <si>
    <t>AGUSTINA DEWI (CM),</t>
  </si>
  <si>
    <t>NOVI ISMA, ZULFA HIMMATUL (CM),</t>
  </si>
  <si>
    <t>MARDHIYAH (CM),</t>
  </si>
  <si>
    <t xml:space="preserve">SITI NURUL ULYA (CM), </t>
  </si>
  <si>
    <t>NADA SILVIA (CM),</t>
  </si>
  <si>
    <t>Person</t>
  </si>
  <si>
    <t>Total In =  18 Persons</t>
  </si>
  <si>
    <r>
      <t xml:space="preserve">2026/09/01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</si>
  <si>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DATE : September  01, 2026</t>
  </si>
  <si>
    <t>RINI OKTAFIYAH (CM),</t>
  </si>
  <si>
    <t>SITI ROIFAH (CM).</t>
  </si>
  <si>
    <t xml:space="preserve">KHAIRIN KURNIAWATI (CM), </t>
  </si>
  <si>
    <t xml:space="preserve"> SRI HANDAYANI. IKA SAFITRI  (CM),</t>
  </si>
  <si>
    <t>ANIS CHOLIFAH, SRI WAHYUNI (CM)</t>
  </si>
  <si>
    <t>LULUK CHOIRIYAH  (CM),</t>
  </si>
  <si>
    <t>PUJI ASTUTI (CM)</t>
  </si>
  <si>
    <t>RIBUT WINARTI (CM), M</t>
  </si>
  <si>
    <t xml:space="preserve">SRI EKO SUSILOWATI (CM), </t>
  </si>
  <si>
    <t xml:space="preserve">UUN  (CM),  </t>
  </si>
  <si>
    <t>MUAKHIROH (CM)</t>
  </si>
  <si>
    <t>DINA PUJI LESTARI(CM)</t>
  </si>
  <si>
    <t>DEWI PUJI ASTUTI (CM)</t>
  </si>
  <si>
    <t>NUR CHASANAH (CM),</t>
  </si>
  <si>
    <t xml:space="preserve">ANJAR FITRIANA (CM). </t>
  </si>
  <si>
    <t>KHOTIMATUS SA'DIYAH (CM) ,</t>
  </si>
  <si>
    <t xml:space="preserve">SITI MAGHFIROH (CM), </t>
  </si>
  <si>
    <t xml:space="preserve">YATUL M (CM), </t>
  </si>
  <si>
    <t>FITRI SUSIANINGSIH, HANI PRAMUDITA SARI(CM),</t>
  </si>
  <si>
    <t xml:space="preserve">FAJAR ANDRI (CM), </t>
  </si>
  <si>
    <t>SITI KHUSNIATI(CM),</t>
  </si>
  <si>
    <t>Total Absence = 211 Persons</t>
  </si>
  <si>
    <t xml:space="preserve">ISRI NASIFAH. LEILA WAHYU TRIYANTI , SAPUTRI HANDAYANI  (CM). </t>
  </si>
  <si>
    <t>VINNA YUNITA (CM),</t>
  </si>
  <si>
    <t xml:space="preserve">ENDANG SETYOWATI, CIKITA MEISA. UMI KULSU  (CM), NOVIA (OL), </t>
  </si>
  <si>
    <t>Total Absence = 38 Persons</t>
  </si>
  <si>
    <t>Total Out = 25 Persons</t>
  </si>
  <si>
    <t>Total Persen Absence = 3 %</t>
  </si>
  <si>
    <t>Total Absence = 251 Persons</t>
  </si>
  <si>
    <t>Total Persen Hadir = 97 %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</si>
</sst>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2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340644"/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Z322" activePane="bottomRight" state="frozen"/>
      <selection pane="topRight" activeCell="L1" sqref="L1"/>
      <selection pane="bottomLeft" activeCell="A9" sqref="A9"/>
      <selection pane="bottomRight" activeCell="BD331" sqref="BD331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1611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customHeight="1" thickTop="1">
      <c r="A5" s="981"/>
      <c r="B5" s="978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82"/>
      <c r="B6" s="979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82"/>
      <c r="B7" s="979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83"/>
      <c r="B8" s="980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>
        <v>1</v>
      </c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1</v>
      </c>
      <c r="AY30" s="546">
        <v>1</v>
      </c>
      <c r="AZ30" s="546">
        <v>1</v>
      </c>
      <c r="BA30" s="546">
        <v>1</v>
      </c>
      <c r="BB30" s="546">
        <v>0</v>
      </c>
      <c r="BC30" s="734">
        <v>3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1597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5</v>
      </c>
      <c r="BC34" s="734">
        <v>21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26</v>
      </c>
      <c r="G40" s="546">
        <v>137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137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1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1</v>
      </c>
      <c r="AY40" s="69">
        <v>26</v>
      </c>
      <c r="AZ40" s="69">
        <v>49</v>
      </c>
      <c r="BA40" s="69">
        <v>35</v>
      </c>
      <c r="BB40" s="69">
        <v>25</v>
      </c>
      <c r="BC40" s="69">
        <v>135</v>
      </c>
      <c r="BD40" s="754" t="s">
        <v>1600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>
        <v>1</v>
      </c>
      <c r="AA42" s="900"/>
      <c r="AB42" s="900"/>
      <c r="AC42" s="900">
        <v>1</v>
      </c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15</v>
      </c>
      <c r="AZ42" s="546">
        <v>34</v>
      </c>
      <c r="BA42" s="546">
        <v>4</v>
      </c>
      <c r="BB42" s="546">
        <v>20</v>
      </c>
      <c r="BC42" s="734">
        <v>73</v>
      </c>
      <c r="BD42" s="745" t="s">
        <v>1612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>
        <v>1</v>
      </c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3</v>
      </c>
      <c r="AC49" s="900"/>
      <c r="AD49" s="900"/>
      <c r="AE49" s="900"/>
      <c r="AF49" s="900">
        <v>2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6</v>
      </c>
      <c r="AY49" s="546">
        <v>0</v>
      </c>
      <c r="AZ49" s="546">
        <v>0</v>
      </c>
      <c r="BA49" s="546">
        <v>31</v>
      </c>
      <c r="BB49" s="546">
        <v>113</v>
      </c>
      <c r="BC49" s="734">
        <v>144</v>
      </c>
      <c r="BD49" s="757" t="s">
        <v>1613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30</v>
      </c>
      <c r="F51" s="546">
        <v>109</v>
      </c>
      <c r="G51" s="729">
        <v>141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141</v>
      </c>
      <c r="Y51" s="900"/>
      <c r="Z51" s="900"/>
      <c r="AA51" s="900"/>
      <c r="AB51" s="900">
        <v>3</v>
      </c>
      <c r="AC51" s="900"/>
      <c r="AD51" s="900"/>
      <c r="AE51" s="900"/>
      <c r="AF51" s="900"/>
      <c r="AG51" s="900"/>
      <c r="AH51" s="900"/>
      <c r="AI51" s="900"/>
      <c r="AJ51" s="900">
        <v>1</v>
      </c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5</v>
      </c>
      <c r="AY51" s="546">
        <v>2</v>
      </c>
      <c r="AZ51" s="546">
        <v>0</v>
      </c>
      <c r="BA51" s="546">
        <v>30</v>
      </c>
      <c r="BB51" s="546">
        <v>104</v>
      </c>
      <c r="BC51" s="734">
        <v>136</v>
      </c>
      <c r="BD51" s="757" t="s">
        <v>1614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21</v>
      </c>
      <c r="F53" s="546">
        <v>36</v>
      </c>
      <c r="G53" s="729">
        <v>57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57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0</v>
      </c>
      <c r="AY53" s="546">
        <v>0</v>
      </c>
      <c r="AZ53" s="546">
        <v>0</v>
      </c>
      <c r="BA53" s="546">
        <v>21</v>
      </c>
      <c r="BB53" s="546">
        <v>36</v>
      </c>
      <c r="BC53" s="734">
        <v>57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68</v>
      </c>
      <c r="G55" s="729">
        <v>105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105</v>
      </c>
      <c r="Y55" s="900"/>
      <c r="Z55" s="900"/>
      <c r="AA55" s="900"/>
      <c r="AB55" s="900">
        <v>4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4</v>
      </c>
      <c r="AY55" s="546">
        <v>0</v>
      </c>
      <c r="AZ55" s="546">
        <v>0</v>
      </c>
      <c r="BA55" s="546">
        <v>37</v>
      </c>
      <c r="BB55" s="546">
        <v>64</v>
      </c>
      <c r="BC55" s="734">
        <v>101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>
        <v>3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3</v>
      </c>
      <c r="AY58" s="546">
        <v>0</v>
      </c>
      <c r="AZ58" s="546">
        <v>1</v>
      </c>
      <c r="BA58" s="546">
        <v>15</v>
      </c>
      <c r="BB58" s="546">
        <v>55</v>
      </c>
      <c r="BC58" s="734">
        <v>71</v>
      </c>
      <c r="BD58" s="757"/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>
        <v>2</v>
      </c>
      <c r="P60" s="737"/>
      <c r="Q60" s="737"/>
      <c r="R60" s="737"/>
      <c r="S60" s="737"/>
      <c r="T60" s="737"/>
      <c r="U60" s="737"/>
      <c r="V60" s="737"/>
      <c r="W60" s="737"/>
      <c r="X60" s="732">
        <v>40</v>
      </c>
      <c r="Y60" s="900"/>
      <c r="Z60" s="900"/>
      <c r="AA60" s="900"/>
      <c r="AB60" s="900">
        <v>3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7</v>
      </c>
      <c r="BB60" s="546">
        <v>30</v>
      </c>
      <c r="BC60" s="734">
        <v>37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>
        <v>1</v>
      </c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1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1</v>
      </c>
      <c r="AZ61" s="546">
        <v>0</v>
      </c>
      <c r="BA61" s="546">
        <v>0</v>
      </c>
      <c r="BB61" s="546">
        <v>0</v>
      </c>
      <c r="BC61" s="734">
        <v>1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>
        <v>1</v>
      </c>
      <c r="AA63" s="900"/>
      <c r="AB63" s="900">
        <v>1</v>
      </c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1</v>
      </c>
      <c r="AX63" s="733">
        <v>1</v>
      </c>
      <c r="AY63" s="546">
        <v>0</v>
      </c>
      <c r="AZ63" s="546">
        <v>16</v>
      </c>
      <c r="BA63" s="546">
        <v>4</v>
      </c>
      <c r="BB63" s="546">
        <v>12</v>
      </c>
      <c r="BC63" s="734">
        <v>32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>
        <v>1</v>
      </c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1</v>
      </c>
      <c r="AX71" s="733">
        <v>0</v>
      </c>
      <c r="AY71" s="546">
        <v>2</v>
      </c>
      <c r="AZ71" s="546">
        <v>1</v>
      </c>
      <c r="BA71" s="546">
        <v>0</v>
      </c>
      <c r="BB71" s="546">
        <v>0</v>
      </c>
      <c r="BC71" s="734">
        <v>3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>
        <v>1</v>
      </c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19</v>
      </c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/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>
        <v>2</v>
      </c>
      <c r="P77" s="737"/>
      <c r="Q77" s="737"/>
      <c r="R77" s="737"/>
      <c r="S77" s="737"/>
      <c r="T77" s="737"/>
      <c r="U77" s="737"/>
      <c r="V77" s="737"/>
      <c r="W77" s="737"/>
      <c r="X77" s="732">
        <v>37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34</v>
      </c>
      <c r="G78" s="729">
        <v>40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40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33</v>
      </c>
      <c r="BC78" s="734">
        <v>39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>
        <v>1</v>
      </c>
      <c r="AG79" s="728"/>
      <c r="AH79" s="728"/>
      <c r="AI79" s="728"/>
      <c r="AJ79" s="728">
        <v>1</v>
      </c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3</v>
      </c>
      <c r="AY79" s="546">
        <v>2</v>
      </c>
      <c r="AZ79" s="546">
        <v>2</v>
      </c>
      <c r="BA79" s="546">
        <v>8</v>
      </c>
      <c r="BB79" s="546">
        <v>23</v>
      </c>
      <c r="BC79" s="734">
        <v>35</v>
      </c>
      <c r="BD79" s="745"/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30</v>
      </c>
      <c r="G80" s="729">
        <v>35</v>
      </c>
      <c r="H80" s="900"/>
      <c r="I80" s="738"/>
      <c r="J80" s="900"/>
      <c r="K80" s="900">
        <v>1</v>
      </c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36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31</v>
      </c>
      <c r="BC80" s="734">
        <v>36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5</v>
      </c>
      <c r="E81" s="546">
        <v>3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>
        <v>1</v>
      </c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5</v>
      </c>
      <c r="BA81" s="546">
        <v>3</v>
      </c>
      <c r="BB81" s="546">
        <v>26</v>
      </c>
      <c r="BC81" s="718">
        <v>36</v>
      </c>
      <c r="BD81" s="746" t="s">
        <v>1615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>
        <v>1</v>
      </c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3</v>
      </c>
      <c r="AY82" s="546">
        <v>2</v>
      </c>
      <c r="AZ82" s="546">
        <v>8</v>
      </c>
      <c r="BA82" s="546">
        <v>9</v>
      </c>
      <c r="BB82" s="546">
        <v>19</v>
      </c>
      <c r="BC82" s="734">
        <v>38</v>
      </c>
      <c r="BD82" s="745" t="s">
        <v>1616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7</v>
      </c>
      <c r="F83" s="546">
        <v>27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>
        <v>3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3</v>
      </c>
      <c r="AY83" s="546">
        <v>0</v>
      </c>
      <c r="AZ83" s="546">
        <v>6</v>
      </c>
      <c r="BA83" s="546">
        <v>7</v>
      </c>
      <c r="BB83" s="546">
        <v>24</v>
      </c>
      <c r="BC83" s="718">
        <v>37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37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6</v>
      </c>
      <c r="F85" s="546">
        <v>21</v>
      </c>
      <c r="G85" s="729">
        <v>37</v>
      </c>
      <c r="H85" s="739"/>
      <c r="I85" s="900"/>
      <c r="J85" s="900">
        <v>1</v>
      </c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38</v>
      </c>
      <c r="Y85" s="728"/>
      <c r="Z85" s="728"/>
      <c r="AA85" s="900"/>
      <c r="AB85" s="900">
        <v>2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2</v>
      </c>
      <c r="AY85" s="546">
        <v>2</v>
      </c>
      <c r="AZ85" s="546">
        <v>8</v>
      </c>
      <c r="BA85" s="546">
        <v>7</v>
      </c>
      <c r="BB85" s="546">
        <v>19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1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2</v>
      </c>
      <c r="AY86" s="546">
        <v>1</v>
      </c>
      <c r="AZ86" s="546">
        <v>7</v>
      </c>
      <c r="BA86" s="546">
        <v>9</v>
      </c>
      <c r="BB86" s="546">
        <v>19</v>
      </c>
      <c r="BC86" s="734">
        <v>36</v>
      </c>
      <c r="BD86" s="745" t="s">
        <v>1617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>
        <v>1</v>
      </c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39</v>
      </c>
      <c r="Y87" s="728"/>
      <c r="Z87" s="728"/>
      <c r="AA87" s="900">
        <v>1</v>
      </c>
      <c r="AB87" s="900">
        <v>1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1618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>
        <v>2</v>
      </c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40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26</v>
      </c>
      <c r="BC88" s="734">
        <v>40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>
        <v>1</v>
      </c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>
        <v>1</v>
      </c>
      <c r="X89" s="732">
        <v>40</v>
      </c>
      <c r="Y89" s="728"/>
      <c r="Z89" s="728"/>
      <c r="AA89" s="900"/>
      <c r="AB89" s="900">
        <v>4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4</v>
      </c>
      <c r="AY89" s="546">
        <v>1</v>
      </c>
      <c r="AZ89" s="546">
        <v>8</v>
      </c>
      <c r="BA89" s="546">
        <v>7</v>
      </c>
      <c r="BB89" s="546">
        <v>20</v>
      </c>
      <c r="BC89" s="734">
        <v>36</v>
      </c>
      <c r="BD89" s="745"/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22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>
        <v>1</v>
      </c>
      <c r="T90" s="737"/>
      <c r="U90" s="737"/>
      <c r="V90" s="737"/>
      <c r="W90" s="737"/>
      <c r="X90" s="732">
        <v>37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>
        <v>1</v>
      </c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5</v>
      </c>
      <c r="BB90" s="546">
        <v>21</v>
      </c>
      <c r="BC90" s="734">
        <v>35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1619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9</v>
      </c>
      <c r="F94" s="546">
        <v>23</v>
      </c>
      <c r="G94" s="729">
        <v>41</v>
      </c>
      <c r="H94" s="909"/>
      <c r="I94" s="730"/>
      <c r="J94" s="730"/>
      <c r="K94" s="730">
        <v>1</v>
      </c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42</v>
      </c>
      <c r="Y94" s="728"/>
      <c r="Z94" s="728"/>
      <c r="AA94" s="900">
        <v>1</v>
      </c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8</v>
      </c>
      <c r="BB94" s="546">
        <v>23</v>
      </c>
      <c r="BC94" s="734">
        <v>40</v>
      </c>
      <c r="BD94" s="745"/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>
        <v>3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3</v>
      </c>
      <c r="AY95" s="546">
        <v>2</v>
      </c>
      <c r="AZ95" s="546">
        <v>3</v>
      </c>
      <c r="BA95" s="546">
        <v>8</v>
      </c>
      <c r="BB95" s="546">
        <v>24</v>
      </c>
      <c r="BC95" s="734">
        <v>37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09"/>
      <c r="I96" s="730"/>
      <c r="J96" s="730"/>
      <c r="K96" s="730">
        <v>1</v>
      </c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6</v>
      </c>
      <c r="BB96" s="546">
        <v>21</v>
      </c>
      <c r="BC96" s="734">
        <v>35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5</v>
      </c>
      <c r="F97" s="546">
        <v>30</v>
      </c>
      <c r="G97" s="729">
        <v>41</v>
      </c>
      <c r="H97" s="909"/>
      <c r="I97" s="747"/>
      <c r="J97" s="730"/>
      <c r="K97" s="730"/>
      <c r="L97" s="730"/>
      <c r="M97" s="747"/>
      <c r="N97" s="730">
        <v>1</v>
      </c>
      <c r="O97" s="730">
        <v>2</v>
      </c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>
        <v>1</v>
      </c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2</v>
      </c>
      <c r="AY97" s="546">
        <v>0</v>
      </c>
      <c r="AZ97" s="546">
        <v>6</v>
      </c>
      <c r="BA97" s="546">
        <v>3</v>
      </c>
      <c r="BB97" s="546">
        <v>27</v>
      </c>
      <c r="BC97" s="734">
        <v>36</v>
      </c>
      <c r="BD97" s="758"/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/>
      <c r="AC99" s="728"/>
      <c r="AD99" s="728"/>
      <c r="AE99" s="728"/>
      <c r="AF99" s="900"/>
      <c r="AG99" s="728"/>
      <c r="AH99" s="728"/>
      <c r="AI99" s="728"/>
      <c r="AJ99" s="728">
        <v>1</v>
      </c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/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28</v>
      </c>
      <c r="G100" s="729">
        <v>43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2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10</v>
      </c>
      <c r="BA100" s="546">
        <v>5</v>
      </c>
      <c r="BB100" s="546">
        <v>26</v>
      </c>
      <c r="BC100" s="718">
        <v>41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8">
        <v>39</v>
      </c>
      <c r="BD102" s="758" t="s">
        <v>1588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10</v>
      </c>
      <c r="BB104" s="546">
        <v>17</v>
      </c>
      <c r="BC104" s="718">
        <v>37</v>
      </c>
      <c r="BD104" s="746" t="s">
        <v>1589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>
        <v>1</v>
      </c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5</v>
      </c>
      <c r="BB105" s="546">
        <v>29</v>
      </c>
      <c r="BC105" s="718">
        <v>40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>
        <v>1</v>
      </c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1</v>
      </c>
      <c r="AY106" s="546">
        <v>0</v>
      </c>
      <c r="AZ106" s="546">
        <v>12</v>
      </c>
      <c r="BA106" s="546">
        <v>7</v>
      </c>
      <c r="BB106" s="546">
        <v>18</v>
      </c>
      <c r="BC106" s="734">
        <v>37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7</v>
      </c>
      <c r="F108" s="546">
        <v>27</v>
      </c>
      <c r="G108" s="729">
        <v>41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37"/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/>
      <c r="AB108" s="900">
        <v>3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4</v>
      </c>
      <c r="AY108" s="546">
        <v>0</v>
      </c>
      <c r="AZ108" s="546">
        <v>7</v>
      </c>
      <c r="BA108" s="546">
        <v>7</v>
      </c>
      <c r="BB108" s="546">
        <v>23</v>
      </c>
      <c r="BC108" s="734">
        <v>37</v>
      </c>
      <c r="BD108" s="745" t="s">
        <v>1620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16</v>
      </c>
      <c r="G109" s="729">
        <v>38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16</v>
      </c>
      <c r="BC109" s="734">
        <v>37</v>
      </c>
      <c r="BD109" s="745"/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>
        <v>1</v>
      </c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35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22</v>
      </c>
      <c r="BC110" s="734">
        <v>35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>
        <v>1</v>
      </c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6</v>
      </c>
      <c r="BB111" s="546">
        <v>22</v>
      </c>
      <c r="BC111" s="734">
        <v>36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21</v>
      </c>
      <c r="G112" s="729">
        <v>37</v>
      </c>
      <c r="H112" s="739"/>
      <c r="I112" s="730"/>
      <c r="J112" s="730"/>
      <c r="K112" s="730"/>
      <c r="L112" s="730"/>
      <c r="M112" s="730"/>
      <c r="N112" s="730"/>
      <c r="O112" s="730">
        <v>1</v>
      </c>
      <c r="P112" s="911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>
        <v>1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10</v>
      </c>
      <c r="BB112" s="546">
        <v>19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21</v>
      </c>
      <c r="G115" s="729">
        <v>36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36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21</v>
      </c>
      <c r="BC115" s="734">
        <v>36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2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3</v>
      </c>
      <c r="AY116" s="546">
        <v>0</v>
      </c>
      <c r="AZ116" s="546">
        <v>7</v>
      </c>
      <c r="BA116" s="546">
        <v>4</v>
      </c>
      <c r="BB116" s="546">
        <v>22</v>
      </c>
      <c r="BC116" s="734">
        <v>33</v>
      </c>
      <c r="BD116" s="745" t="s">
        <v>1621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1</v>
      </c>
      <c r="BB117" s="546">
        <v>22</v>
      </c>
      <c r="BC117" s="734">
        <v>36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1622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3</v>
      </c>
      <c r="AY119" s="546">
        <v>0</v>
      </c>
      <c r="AZ119" s="546">
        <v>7</v>
      </c>
      <c r="BA119" s="546">
        <v>5</v>
      </c>
      <c r="BB119" s="546">
        <v>22</v>
      </c>
      <c r="BC119" s="734">
        <v>34</v>
      </c>
      <c r="BD119" s="745" t="s">
        <v>1592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5</v>
      </c>
      <c r="F120" s="546">
        <v>23</v>
      </c>
      <c r="G120" s="729">
        <v>38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>
        <v>2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2</v>
      </c>
      <c r="AY120" s="546">
        <v>1</v>
      </c>
      <c r="AZ120" s="546">
        <v>9</v>
      </c>
      <c r="BA120" s="546">
        <v>5</v>
      </c>
      <c r="BB120" s="546">
        <v>21</v>
      </c>
      <c r="BC120" s="734">
        <v>36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27</v>
      </c>
      <c r="G121" s="729">
        <v>41</v>
      </c>
      <c r="H121" s="739"/>
      <c r="I121" s="730"/>
      <c r="J121" s="730">
        <v>1</v>
      </c>
      <c r="K121" s="730"/>
      <c r="L121" s="730"/>
      <c r="M121" s="730"/>
      <c r="N121" s="730">
        <v>1</v>
      </c>
      <c r="O121" s="730">
        <v>1</v>
      </c>
      <c r="P121" s="911"/>
      <c r="Q121" s="737"/>
      <c r="R121" s="737"/>
      <c r="S121" s="737"/>
      <c r="T121" s="718"/>
      <c r="U121" s="737"/>
      <c r="V121" s="737"/>
      <c r="W121" s="737"/>
      <c r="X121" s="732">
        <v>40</v>
      </c>
      <c r="Y121" s="728"/>
      <c r="Z121" s="728"/>
      <c r="AA121" s="900">
        <v>2</v>
      </c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7</v>
      </c>
      <c r="AY121" s="546">
        <v>0</v>
      </c>
      <c r="AZ121" s="546">
        <v>5</v>
      </c>
      <c r="BA121" s="546">
        <v>7</v>
      </c>
      <c r="BB121" s="546">
        <v>21</v>
      </c>
      <c r="BC121" s="734">
        <v>33</v>
      </c>
      <c r="BD121" s="745"/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/>
      <c r="AW122" s="729">
        <v>0</v>
      </c>
      <c r="AX122" s="733">
        <v>0</v>
      </c>
      <c r="AY122" s="546">
        <v>0</v>
      </c>
      <c r="AZ122" s="546">
        <v>16</v>
      </c>
      <c r="BA122" s="546">
        <v>10</v>
      </c>
      <c r="BB122" s="546">
        <v>13</v>
      </c>
      <c r="BC122" s="734">
        <v>39</v>
      </c>
      <c r="BD122" s="745"/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20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>
        <v>1</v>
      </c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4">
        <v>36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1584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>
        <v>1</v>
      </c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1</v>
      </c>
      <c r="AY126" s="546">
        <v>0</v>
      </c>
      <c r="AZ126" s="546">
        <v>3</v>
      </c>
      <c r="BA126" s="546">
        <v>12</v>
      </c>
      <c r="BB126" s="546">
        <v>19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>
        <v>1</v>
      </c>
      <c r="AC127" s="728"/>
      <c r="AD127" s="728"/>
      <c r="AE127" s="728"/>
      <c r="AF127" s="900">
        <v>1</v>
      </c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24</v>
      </c>
      <c r="BC127" s="734">
        <v>34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>
        <v>1</v>
      </c>
      <c r="P128" s="911"/>
      <c r="Q128" s="718"/>
      <c r="R128" s="765"/>
      <c r="S128" s="765"/>
      <c r="T128" s="766"/>
      <c r="U128" s="766"/>
      <c r="V128" s="765"/>
      <c r="W128" s="765"/>
      <c r="X128" s="732">
        <v>35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1601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>
        <v>1</v>
      </c>
      <c r="L129" s="730"/>
      <c r="M129" s="730"/>
      <c r="N129" s="730"/>
      <c r="O129" s="730">
        <v>1</v>
      </c>
      <c r="P129" s="911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27</v>
      </c>
      <c r="BC129" s="734">
        <v>36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9">
        <v>37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37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22</v>
      </c>
      <c r="BC131" s="734">
        <v>37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>
        <v>1</v>
      </c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1</v>
      </c>
      <c r="AY132" s="546">
        <v>2</v>
      </c>
      <c r="AZ132" s="546">
        <v>7</v>
      </c>
      <c r="BA132" s="546">
        <v>5</v>
      </c>
      <c r="BB132" s="546">
        <v>22</v>
      </c>
      <c r="BC132" s="734">
        <v>36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28</v>
      </c>
      <c r="G133" s="729">
        <v>36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36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28</v>
      </c>
      <c r="BC133" s="734">
        <v>36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9">
        <v>39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39</v>
      </c>
      <c r="Y135" s="728"/>
      <c r="Z135" s="728"/>
      <c r="AA135" s="900"/>
      <c r="AB135" s="900">
        <v>2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4</v>
      </c>
      <c r="BB135" s="546">
        <v>24</v>
      </c>
      <c r="BC135" s="734">
        <v>37</v>
      </c>
      <c r="BD135" s="745"/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1623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9">
        <v>40</v>
      </c>
      <c r="H138" s="909"/>
      <c r="I138" s="747"/>
      <c r="J138" s="730"/>
      <c r="K138" s="730"/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40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28</v>
      </c>
      <c r="BC138" s="734">
        <v>39</v>
      </c>
      <c r="BD138" s="745" t="s">
        <v>1599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26</v>
      </c>
      <c r="G139" s="729">
        <v>35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>
        <v>1</v>
      </c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2</v>
      </c>
      <c r="AY141" s="546">
        <v>0</v>
      </c>
      <c r="AZ141" s="546">
        <v>3</v>
      </c>
      <c r="BA141" s="546">
        <v>5</v>
      </c>
      <c r="BB141" s="546">
        <v>27</v>
      </c>
      <c r="BC141" s="734">
        <v>35</v>
      </c>
      <c r="BD141" s="745" t="s">
        <v>1583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>
        <v>1</v>
      </c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39</v>
      </c>
      <c r="Y142" s="728"/>
      <c r="Z142" s="728"/>
      <c r="AA142" s="900"/>
      <c r="AB142" s="900">
        <v>1</v>
      </c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2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1624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30</v>
      </c>
      <c r="G143" s="729">
        <v>36</v>
      </c>
      <c r="H143" s="900"/>
      <c r="I143" s="900"/>
      <c r="J143" s="900">
        <v>1</v>
      </c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7</v>
      </c>
      <c r="BB143" s="546">
        <v>29</v>
      </c>
      <c r="BC143" s="734">
        <v>36</v>
      </c>
      <c r="BD143" s="745"/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18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1602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30</v>
      </c>
      <c r="G146" s="729">
        <v>35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35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29</v>
      </c>
      <c r="BC146" s="734">
        <v>34</v>
      </c>
      <c r="BD146" s="745"/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26</v>
      </c>
      <c r="G148" s="729">
        <v>38</v>
      </c>
      <c r="H148" s="739"/>
      <c r="I148" s="730"/>
      <c r="J148" s="730"/>
      <c r="K148" s="730"/>
      <c r="L148" s="730"/>
      <c r="M148" s="730"/>
      <c r="N148" s="730"/>
      <c r="O148" s="730">
        <v>1</v>
      </c>
      <c r="P148" s="911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>
        <v>1</v>
      </c>
      <c r="P149" s="911"/>
      <c r="Q149" s="718"/>
      <c r="R149" s="765"/>
      <c r="S149" s="765"/>
      <c r="T149" s="766"/>
      <c r="U149" s="766"/>
      <c r="V149" s="765"/>
      <c r="W149" s="765"/>
      <c r="X149" s="732">
        <v>35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22</v>
      </c>
      <c r="BC149" s="734">
        <v>35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>
        <v>2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2</v>
      </c>
      <c r="AY151" s="546">
        <v>0</v>
      </c>
      <c r="AZ151" s="546">
        <v>8</v>
      </c>
      <c r="BA151" s="546">
        <v>11</v>
      </c>
      <c r="BB151" s="546">
        <v>16</v>
      </c>
      <c r="BC151" s="734">
        <v>35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9">
        <v>35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35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2</v>
      </c>
      <c r="BA152" s="546">
        <v>6</v>
      </c>
      <c r="BB152" s="546">
        <v>25</v>
      </c>
      <c r="BC152" s="734">
        <v>35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37"/>
      <c r="T153" s="718"/>
      <c r="U153" s="718"/>
      <c r="V153" s="737"/>
      <c r="W153" s="737"/>
      <c r="X153" s="732">
        <v>34</v>
      </c>
      <c r="Y153" s="728"/>
      <c r="Z153" s="728"/>
      <c r="AA153" s="900">
        <v>1</v>
      </c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1</v>
      </c>
      <c r="AY153" s="546">
        <v>1</v>
      </c>
      <c r="AZ153" s="546">
        <v>10</v>
      </c>
      <c r="BA153" s="546">
        <v>2</v>
      </c>
      <c r="BB153" s="546">
        <v>20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>
        <v>1</v>
      </c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13</v>
      </c>
      <c r="BB154" s="546">
        <v>15</v>
      </c>
      <c r="BC154" s="734">
        <v>33</v>
      </c>
      <c r="BD154" s="745" t="s">
        <v>1590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>
        <v>1</v>
      </c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2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1625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>
        <v>2</v>
      </c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2</v>
      </c>
      <c r="AY158" s="546">
        <v>0</v>
      </c>
      <c r="AZ158" s="546">
        <v>22</v>
      </c>
      <c r="BA158" s="546">
        <v>4</v>
      </c>
      <c r="BB158" s="546">
        <v>8</v>
      </c>
      <c r="BC158" s="734">
        <v>34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27</v>
      </c>
      <c r="G163" s="729">
        <v>36</v>
      </c>
      <c r="H163" s="739"/>
      <c r="I163" s="730"/>
      <c r="J163" s="730"/>
      <c r="K163" s="730">
        <v>1</v>
      </c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37</v>
      </c>
      <c r="Y163" s="728"/>
      <c r="Z163" s="728"/>
      <c r="AA163" s="900"/>
      <c r="AB163" s="900">
        <v>1</v>
      </c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1</v>
      </c>
      <c r="AY163" s="546">
        <v>0</v>
      </c>
      <c r="AZ163" s="546">
        <v>9</v>
      </c>
      <c r="BA163" s="546">
        <v>0</v>
      </c>
      <c r="BB163" s="546">
        <v>27</v>
      </c>
      <c r="BC163" s="734">
        <v>36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2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2</v>
      </c>
      <c r="AY164" s="546">
        <v>0</v>
      </c>
      <c r="AZ164" s="546">
        <v>4</v>
      </c>
      <c r="BA164" s="546">
        <v>9</v>
      </c>
      <c r="BB164" s="546">
        <v>20</v>
      </c>
      <c r="BC164" s="734">
        <v>33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>
        <v>1</v>
      </c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4">
        <v>34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15</v>
      </c>
      <c r="BC167" s="734">
        <v>35</v>
      </c>
      <c r="BD167" s="758" t="s">
        <v>1626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>
        <v>1</v>
      </c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4">
        <v>34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>
        <v>1</v>
      </c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1</v>
      </c>
      <c r="AY169" s="546">
        <v>0</v>
      </c>
      <c r="AZ169" s="546">
        <v>2</v>
      </c>
      <c r="BA169" s="546">
        <v>5</v>
      </c>
      <c r="BB169" s="546">
        <v>32</v>
      </c>
      <c r="BC169" s="734">
        <v>39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>
        <v>1</v>
      </c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26</v>
      </c>
      <c r="BC170" s="734">
        <v>35</v>
      </c>
      <c r="BD170" s="758" t="s">
        <v>1593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5</v>
      </c>
      <c r="F172" s="546">
        <v>20</v>
      </c>
      <c r="G172" s="729">
        <v>34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34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5</v>
      </c>
      <c r="BB172" s="546">
        <v>18</v>
      </c>
      <c r="BC172" s="734">
        <v>32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>
        <v>1</v>
      </c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1</v>
      </c>
      <c r="AY173" s="546">
        <v>6</v>
      </c>
      <c r="AZ173" s="546">
        <v>6</v>
      </c>
      <c r="BA173" s="546">
        <v>3</v>
      </c>
      <c r="BB173" s="546">
        <v>22</v>
      </c>
      <c r="BC173" s="734">
        <v>37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>
        <v>1</v>
      </c>
      <c r="AW174" s="729">
        <v>0</v>
      </c>
      <c r="AX174" s="733">
        <v>2</v>
      </c>
      <c r="AY174" s="546">
        <v>6</v>
      </c>
      <c r="AZ174" s="546">
        <v>6</v>
      </c>
      <c r="BA174" s="546">
        <v>5</v>
      </c>
      <c r="BB174" s="546">
        <v>17</v>
      </c>
      <c r="BC174" s="734">
        <v>34</v>
      </c>
      <c r="BD174" s="758" t="s">
        <v>1598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>
        <v>1</v>
      </c>
      <c r="AC175" s="728"/>
      <c r="AD175" s="728"/>
      <c r="AE175" s="728"/>
      <c r="AF175" s="900">
        <v>1</v>
      </c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2</v>
      </c>
      <c r="AY175" s="546">
        <v>2</v>
      </c>
      <c r="AZ175" s="546">
        <v>7</v>
      </c>
      <c r="BA175" s="546">
        <v>4</v>
      </c>
      <c r="BB175" s="546">
        <v>25</v>
      </c>
      <c r="BC175" s="734">
        <v>38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1594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11</v>
      </c>
      <c r="F181" s="546">
        <v>25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11</v>
      </c>
      <c r="BB181" s="546">
        <v>24</v>
      </c>
      <c r="BC181" s="734">
        <v>40</v>
      </c>
      <c r="BD181" s="758" t="s">
        <v>1603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7</v>
      </c>
      <c r="BB182" s="546">
        <v>24</v>
      </c>
      <c r="BC182" s="734">
        <v>38</v>
      </c>
      <c r="BD182" s="758" t="s">
        <v>1604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0</v>
      </c>
      <c r="D185" s="546">
        <v>8</v>
      </c>
      <c r="E185" s="546">
        <v>1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0</v>
      </c>
      <c r="AZ185" s="546">
        <v>8</v>
      </c>
      <c r="BA185" s="546">
        <v>1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>
        <v>1</v>
      </c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1605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1</v>
      </c>
      <c r="AW190" s="729">
        <v>0</v>
      </c>
      <c r="AX190" s="733">
        <v>1</v>
      </c>
      <c r="AY190" s="546">
        <v>7</v>
      </c>
      <c r="AZ190" s="546">
        <v>6</v>
      </c>
      <c r="BA190" s="546">
        <v>2</v>
      </c>
      <c r="BB190" s="546">
        <v>25</v>
      </c>
      <c r="BC190" s="734">
        <v>40</v>
      </c>
      <c r="BD190" s="758" t="s">
        <v>1591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>
        <v>1</v>
      </c>
      <c r="X191" s="732">
        <v>37</v>
      </c>
      <c r="Y191" s="728"/>
      <c r="Z191" s="728"/>
      <c r="AA191" s="900"/>
      <c r="AB191" s="900"/>
      <c r="AC191" s="728"/>
      <c r="AD191" s="728"/>
      <c r="AE191" s="728">
        <v>1</v>
      </c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2</v>
      </c>
      <c r="BB191" s="546">
        <v>32</v>
      </c>
      <c r="BC191" s="734">
        <v>36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2</v>
      </c>
      <c r="F192" s="546">
        <v>29</v>
      </c>
      <c r="G192" s="729">
        <v>38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38</v>
      </c>
      <c r="Y192" s="728"/>
      <c r="Z192" s="728"/>
      <c r="AA192" s="900"/>
      <c r="AB192" s="900">
        <v>2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2</v>
      </c>
      <c r="AY192" s="546">
        <v>3</v>
      </c>
      <c r="AZ192" s="546">
        <v>4</v>
      </c>
      <c r="BA192" s="546">
        <v>2</v>
      </c>
      <c r="BB192" s="546">
        <v>27</v>
      </c>
      <c r="BC192" s="734">
        <v>36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1585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>
        <v>1</v>
      </c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38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33</v>
      </c>
      <c r="BC195" s="734">
        <v>37</v>
      </c>
      <c r="BD195" s="758" t="s">
        <v>1627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>
        <v>1</v>
      </c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2</v>
      </c>
      <c r="AY196" s="546">
        <v>2</v>
      </c>
      <c r="AZ196" s="546">
        <v>0</v>
      </c>
      <c r="BA196" s="546">
        <v>11</v>
      </c>
      <c r="BB196" s="546">
        <v>23</v>
      </c>
      <c r="BC196" s="734">
        <v>36</v>
      </c>
      <c r="BD196" s="758" t="s">
        <v>1628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21</v>
      </c>
      <c r="G197" s="729">
        <v>38</v>
      </c>
      <c r="H197" s="739"/>
      <c r="I197" s="730"/>
      <c r="J197" s="730"/>
      <c r="K197" s="730"/>
      <c r="L197" s="730"/>
      <c r="M197" s="730"/>
      <c r="N197" s="730">
        <v>1</v>
      </c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37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2</v>
      </c>
      <c r="BA197" s="546">
        <v>13</v>
      </c>
      <c r="BB197" s="546">
        <v>21</v>
      </c>
      <c r="BC197" s="734">
        <v>37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>
        <v>1</v>
      </c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26</v>
      </c>
      <c r="BC198" s="734">
        <v>38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9">
        <v>39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39</v>
      </c>
      <c r="Y199" s="728"/>
      <c r="Z199" s="728"/>
      <c r="AA199" s="900"/>
      <c r="AB199" s="900">
        <v>1</v>
      </c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1629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29</v>
      </c>
      <c r="G201" s="729">
        <v>33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33</v>
      </c>
      <c r="Y201" s="728"/>
      <c r="Z201" s="728"/>
      <c r="AA201" s="900">
        <v>1</v>
      </c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1630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33</v>
      </c>
      <c r="G203" s="729">
        <v>38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38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1631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32</v>
      </c>
      <c r="G204" s="729">
        <v>38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>
        <v>1</v>
      </c>
      <c r="T204" s="737"/>
      <c r="U204" s="737"/>
      <c r="V204" s="737"/>
      <c r="W204" s="737"/>
      <c r="X204" s="732">
        <v>39</v>
      </c>
      <c r="Y204" s="728"/>
      <c r="Z204" s="728"/>
      <c r="AA204" s="900"/>
      <c r="AB204" s="900">
        <v>2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2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>
        <v>1</v>
      </c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11</v>
      </c>
      <c r="BB207" s="546">
        <v>26</v>
      </c>
      <c r="BC207" s="734">
        <v>37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>
        <v>1</v>
      </c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>
        <v>1</v>
      </c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/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/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29</v>
      </c>
      <c r="G210" s="729">
        <v>37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37</v>
      </c>
      <c r="Y210" s="728"/>
      <c r="Z210" s="728"/>
      <c r="AA210" s="900">
        <v>1</v>
      </c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3</v>
      </c>
      <c r="AY210" s="546">
        <v>0</v>
      </c>
      <c r="AZ210" s="546">
        <v>2</v>
      </c>
      <c r="BA210" s="546">
        <v>5</v>
      </c>
      <c r="BB210" s="546">
        <v>27</v>
      </c>
      <c r="BC210" s="734">
        <v>34</v>
      </c>
      <c r="BD210" s="758" t="s">
        <v>1632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93</v>
      </c>
      <c r="G212" s="729">
        <v>110</v>
      </c>
      <c r="H212" s="900"/>
      <c r="I212" s="900"/>
      <c r="J212" s="900"/>
      <c r="K212" s="900">
        <v>1</v>
      </c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111</v>
      </c>
      <c r="Y212" s="900"/>
      <c r="Z212" s="900"/>
      <c r="AA212" s="900"/>
      <c r="AB212" s="900">
        <v>2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2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6</v>
      </c>
      <c r="G214" s="729">
        <v>6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6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6</v>
      </c>
      <c r="BC214" s="734">
        <v>6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143</v>
      </c>
      <c r="G215" s="729">
        <v>161</v>
      </c>
      <c r="H215" s="900"/>
      <c r="I215" s="900"/>
      <c r="J215" s="900"/>
      <c r="K215" s="900"/>
      <c r="L215" s="900"/>
      <c r="M215" s="900"/>
      <c r="N215" s="900"/>
      <c r="O215" s="900">
        <v>1</v>
      </c>
      <c r="P215" s="737"/>
      <c r="Q215" s="737"/>
      <c r="R215" s="737"/>
      <c r="S215" s="737"/>
      <c r="T215" s="737"/>
      <c r="U215" s="737"/>
      <c r="V215" s="737"/>
      <c r="W215" s="737"/>
      <c r="X215" s="732">
        <v>160</v>
      </c>
      <c r="Y215" s="900"/>
      <c r="Z215" s="900"/>
      <c r="AA215" s="900"/>
      <c r="AB215" s="900">
        <v>2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140</v>
      </c>
      <c r="BC215" s="734">
        <v>158</v>
      </c>
      <c r="BD215" s="758"/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/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0</v>
      </c>
      <c r="E220" s="546">
        <v>12</v>
      </c>
      <c r="F220" s="546">
        <v>171</v>
      </c>
      <c r="G220" s="729">
        <v>183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183</v>
      </c>
      <c r="Y220" s="900"/>
      <c r="Z220" s="900"/>
      <c r="AA220" s="900"/>
      <c r="AB220" s="900">
        <v>1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>
        <v>1</v>
      </c>
      <c r="AW220" s="729">
        <v>0</v>
      </c>
      <c r="AX220" s="733">
        <v>2</v>
      </c>
      <c r="AY220" s="546">
        <v>0</v>
      </c>
      <c r="AZ220" s="546">
        <v>0</v>
      </c>
      <c r="BA220" s="546">
        <v>12</v>
      </c>
      <c r="BB220" s="546">
        <v>169</v>
      </c>
      <c r="BC220" s="734">
        <v>181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>
        <v>2</v>
      </c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2</v>
      </c>
      <c r="AY221" s="546">
        <v>0</v>
      </c>
      <c r="AZ221" s="546">
        <v>0</v>
      </c>
      <c r="BA221" s="546">
        <v>9</v>
      </c>
      <c r="BB221" s="546">
        <v>10</v>
      </c>
      <c r="BC221" s="734">
        <v>19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1595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>
        <v>2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16</v>
      </c>
      <c r="BB226" s="546">
        <v>93</v>
      </c>
      <c r="BC226" s="734">
        <v>112</v>
      </c>
      <c r="BD226" s="758"/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42</v>
      </c>
      <c r="G228" s="729">
        <v>52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52</v>
      </c>
      <c r="Y228" s="900"/>
      <c r="Z228" s="900"/>
      <c r="AA228" s="900"/>
      <c r="AB228" s="900">
        <v>5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5</v>
      </c>
      <c r="AY228" s="546">
        <v>0</v>
      </c>
      <c r="AZ228" s="546">
        <v>10</v>
      </c>
      <c r="BA228" s="546">
        <v>0</v>
      </c>
      <c r="BB228" s="546">
        <v>37</v>
      </c>
      <c r="BC228" s="734">
        <v>47</v>
      </c>
      <c r="BD228" s="758"/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>
        <v>1</v>
      </c>
      <c r="P231" s="737"/>
      <c r="Q231" s="737"/>
      <c r="R231" s="737"/>
      <c r="S231" s="737"/>
      <c r="T231" s="737"/>
      <c r="U231" s="737"/>
      <c r="V231" s="737"/>
      <c r="W231" s="737"/>
      <c r="X231" s="732">
        <v>93</v>
      </c>
      <c r="Y231" s="900"/>
      <c r="Z231" s="900"/>
      <c r="AA231" s="900"/>
      <c r="AB231" s="900">
        <v>3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9</v>
      </c>
      <c r="BB231" s="546">
        <v>81</v>
      </c>
      <c r="BC231" s="734">
        <v>90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137</v>
      </c>
      <c r="G234" s="729">
        <v>146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146</v>
      </c>
      <c r="Y234" s="900"/>
      <c r="Z234" s="900"/>
      <c r="AA234" s="900"/>
      <c r="AB234" s="900">
        <v>5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5</v>
      </c>
      <c r="AY234" s="546">
        <v>0</v>
      </c>
      <c r="AZ234" s="546">
        <v>0</v>
      </c>
      <c r="BA234" s="546">
        <v>9</v>
      </c>
      <c r="BB234" s="546">
        <v>132</v>
      </c>
      <c r="BC234" s="734">
        <v>141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>
        <v>1</v>
      </c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1</v>
      </c>
      <c r="AX235" s="733">
        <v>0</v>
      </c>
      <c r="AY235" s="546">
        <v>0</v>
      </c>
      <c r="AZ235" s="546">
        <v>0</v>
      </c>
      <c r="BA235" s="546">
        <v>0</v>
      </c>
      <c r="BB235" s="546">
        <v>0</v>
      </c>
      <c r="BC235" s="734">
        <v>0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>
        <v>3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3</v>
      </c>
      <c r="AY236" s="546">
        <v>0</v>
      </c>
      <c r="AZ236" s="546">
        <v>6</v>
      </c>
      <c r="BA236" s="546">
        <v>6</v>
      </c>
      <c r="BB236" s="546">
        <v>44</v>
      </c>
      <c r="BC236" s="734">
        <v>56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>
        <v>1</v>
      </c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1</v>
      </c>
      <c r="AX238" s="733">
        <v>0</v>
      </c>
      <c r="AY238" s="546">
        <v>1</v>
      </c>
      <c r="AZ238" s="546">
        <v>0</v>
      </c>
      <c r="BA238" s="546">
        <v>0</v>
      </c>
      <c r="BB238" s="546">
        <v>0</v>
      </c>
      <c r="BC238" s="734">
        <v>1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>
        <v>1</v>
      </c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1</v>
      </c>
      <c r="AY239" s="546">
        <v>0</v>
      </c>
      <c r="AZ239" s="546">
        <v>1</v>
      </c>
      <c r="BA239" s="546">
        <v>0</v>
      </c>
      <c r="BB239" s="546">
        <v>1</v>
      </c>
      <c r="BC239" s="734">
        <v>2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>
        <v>1</v>
      </c>
      <c r="W242" s="737"/>
      <c r="X242" s="732">
        <v>10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2</v>
      </c>
      <c r="BB242" s="546">
        <v>0</v>
      </c>
      <c r="BC242" s="729">
        <v>9</v>
      </c>
      <c r="BD242" s="876"/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>
        <v>1</v>
      </c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1</v>
      </c>
      <c r="AX248" s="733">
        <v>0</v>
      </c>
      <c r="AY248" s="546">
        <v>0</v>
      </c>
      <c r="AZ248" s="546">
        <v>0</v>
      </c>
      <c r="BA248" s="546">
        <v>0</v>
      </c>
      <c r="BB248" s="546">
        <v>0</v>
      </c>
      <c r="BC248" s="718">
        <v>0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>
        <v>1</v>
      </c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1</v>
      </c>
      <c r="AX250" s="733">
        <v>0</v>
      </c>
      <c r="AY250" s="546">
        <v>4</v>
      </c>
      <c r="AZ250" s="546">
        <v>0</v>
      </c>
      <c r="BA250" s="546">
        <v>3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>
        <v>1</v>
      </c>
      <c r="S259" s="737"/>
      <c r="T259" s="737"/>
      <c r="U259" s="737"/>
      <c r="V259" s="737"/>
      <c r="W259" s="737"/>
      <c r="X259" s="732">
        <v>3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2</v>
      </c>
      <c r="BB259" s="546">
        <v>0</v>
      </c>
      <c r="BC259" s="734">
        <v>3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258</v>
      </c>
      <c r="D262" s="546">
        <v>1029</v>
      </c>
      <c r="E262" s="546">
        <v>1117</v>
      </c>
      <c r="F262" s="546">
        <v>4659</v>
      </c>
      <c r="G262" s="546">
        <v>7063</v>
      </c>
      <c r="H262" s="546">
        <v>0</v>
      </c>
      <c r="I262" s="546">
        <v>0</v>
      </c>
      <c r="J262" s="546">
        <v>5</v>
      </c>
      <c r="K262" s="546">
        <v>13</v>
      </c>
      <c r="L262" s="546">
        <v>1</v>
      </c>
      <c r="M262" s="546">
        <v>1</v>
      </c>
      <c r="N262" s="546">
        <v>4</v>
      </c>
      <c r="O262" s="546">
        <v>14</v>
      </c>
      <c r="P262" s="546">
        <v>0</v>
      </c>
      <c r="Q262" s="546">
        <v>0</v>
      </c>
      <c r="R262" s="546">
        <v>1</v>
      </c>
      <c r="S262" s="546">
        <v>2</v>
      </c>
      <c r="T262" s="546">
        <v>0</v>
      </c>
      <c r="U262" s="546">
        <v>0</v>
      </c>
      <c r="V262" s="546">
        <v>1</v>
      </c>
      <c r="W262" s="546">
        <v>2</v>
      </c>
      <c r="X262" s="101">
        <v>7061</v>
      </c>
      <c r="Y262" s="101">
        <v>4</v>
      </c>
      <c r="Z262" s="101">
        <v>3</v>
      </c>
      <c r="AA262" s="101">
        <v>12</v>
      </c>
      <c r="AB262" s="101">
        <v>123</v>
      </c>
      <c r="AC262" s="101">
        <v>1</v>
      </c>
      <c r="AD262" s="101">
        <v>0</v>
      </c>
      <c r="AE262" s="101">
        <v>1</v>
      </c>
      <c r="AF262" s="101">
        <v>10</v>
      </c>
      <c r="AG262" s="101">
        <v>0</v>
      </c>
      <c r="AH262" s="101">
        <v>0</v>
      </c>
      <c r="AI262" s="101">
        <v>1</v>
      </c>
      <c r="AJ262" s="101">
        <v>4</v>
      </c>
      <c r="AK262" s="101">
        <v>0</v>
      </c>
      <c r="AL262" s="101">
        <v>1</v>
      </c>
      <c r="AM262" s="101">
        <v>0</v>
      </c>
      <c r="AN262" s="101">
        <v>1</v>
      </c>
      <c r="AO262" s="101">
        <v>0</v>
      </c>
      <c r="AP262" s="101">
        <v>0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48</v>
      </c>
      <c r="AW262" s="773">
        <v>10</v>
      </c>
      <c r="AX262" s="774">
        <v>201</v>
      </c>
      <c r="AY262" s="775">
        <v>252</v>
      </c>
      <c r="AZ262" s="775">
        <v>1023</v>
      </c>
      <c r="BA262" s="775">
        <v>1104</v>
      </c>
      <c r="BB262" s="775">
        <v>4471</v>
      </c>
      <c r="BC262" s="773">
        <v>6850</v>
      </c>
      <c r="BD262" s="754" t="s">
        <v>1633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>
        <v>1</v>
      </c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3</v>
      </c>
      <c r="AX265" s="733">
        <v>0</v>
      </c>
      <c r="AY265" s="546">
        <v>1</v>
      </c>
      <c r="AZ265" s="546">
        <v>4</v>
      </c>
      <c r="BA265" s="546">
        <v>3</v>
      </c>
      <c r="BB265" s="546">
        <v>7</v>
      </c>
      <c r="BC265" s="910">
        <v>15</v>
      </c>
      <c r="BD265" s="758" t="s">
        <v>1606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0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1582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>
        <v>1</v>
      </c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2</v>
      </c>
      <c r="AY276" s="546">
        <v>0</v>
      </c>
      <c r="AZ276" s="546">
        <v>1</v>
      </c>
      <c r="BA276" s="546">
        <v>10</v>
      </c>
      <c r="BB276" s="546">
        <v>0</v>
      </c>
      <c r="BC276" s="910">
        <v>11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1596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0">
        <v>15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>
        <v>1</v>
      </c>
      <c r="P280" s="737"/>
      <c r="Q280" s="737"/>
      <c r="R280" s="737"/>
      <c r="S280" s="765"/>
      <c r="T280" s="737"/>
      <c r="U280" s="737"/>
      <c r="V280" s="737"/>
      <c r="W280" s="737"/>
      <c r="X280" s="732">
        <v>17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13</v>
      </c>
      <c r="BC280" s="910">
        <v>16</v>
      </c>
      <c r="BD280" s="758" t="s">
        <v>1607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0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127</v>
      </c>
      <c r="G291" s="729">
        <v>166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166</v>
      </c>
      <c r="Y291" s="900"/>
      <c r="Z291" s="900"/>
      <c r="AA291" s="900"/>
      <c r="AB291" s="900">
        <v>2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2</v>
      </c>
      <c r="AY291" s="546">
        <v>0</v>
      </c>
      <c r="AZ291" s="546">
        <v>2</v>
      </c>
      <c r="BA291" s="546">
        <v>37</v>
      </c>
      <c r="BB291" s="546">
        <v>125</v>
      </c>
      <c r="BC291" s="910">
        <v>164</v>
      </c>
      <c r="BD291" s="776"/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0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>
        <v>1</v>
      </c>
      <c r="AB294" s="900">
        <v>1</v>
      </c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2</v>
      </c>
      <c r="AY294" s="546">
        <v>0</v>
      </c>
      <c r="AZ294" s="546">
        <v>0</v>
      </c>
      <c r="BA294" s="546">
        <v>6</v>
      </c>
      <c r="BB294" s="546">
        <v>22</v>
      </c>
      <c r="BC294" s="910">
        <v>28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4</v>
      </c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4</v>
      </c>
      <c r="AW299" s="729">
        <v>0</v>
      </c>
      <c r="AX299" s="733">
        <v>8</v>
      </c>
      <c r="AY299" s="546">
        <v>0</v>
      </c>
      <c r="AZ299" s="546">
        <v>0</v>
      </c>
      <c r="BA299" s="546">
        <v>10</v>
      </c>
      <c r="BB299" s="546">
        <v>171</v>
      </c>
      <c r="BC299" s="910">
        <v>181</v>
      </c>
      <c r="BD299" s="776" t="s">
        <v>1634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12</v>
      </c>
      <c r="G300" s="729">
        <v>12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12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0">
        <v>11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>
        <v>2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3</v>
      </c>
      <c r="AY301" s="546">
        <v>0</v>
      </c>
      <c r="AZ301" s="546">
        <v>1</v>
      </c>
      <c r="BA301" s="546">
        <v>24</v>
      </c>
      <c r="BB301" s="546">
        <v>40</v>
      </c>
      <c r="BC301" s="910">
        <v>65</v>
      </c>
      <c r="BD301" s="776" t="s">
        <v>1635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>
        <v>1</v>
      </c>
      <c r="P303" s="737"/>
      <c r="Q303" s="737"/>
      <c r="R303" s="737"/>
      <c r="S303" s="765"/>
      <c r="T303" s="737"/>
      <c r="U303" s="737"/>
      <c r="V303" s="737"/>
      <c r="W303" s="737"/>
      <c r="X303" s="732">
        <v>21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19</v>
      </c>
      <c r="BC303" s="910">
        <v>21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103</v>
      </c>
      <c r="G306" s="729">
        <v>117</v>
      </c>
      <c r="H306" s="900"/>
      <c r="I306" s="900"/>
      <c r="J306" s="900"/>
      <c r="K306" s="900"/>
      <c r="L306" s="900"/>
      <c r="M306" s="900"/>
      <c r="N306" s="900">
        <v>1</v>
      </c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115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2</v>
      </c>
      <c r="AY306" s="546">
        <v>0</v>
      </c>
      <c r="AZ306" s="546">
        <v>1</v>
      </c>
      <c r="BA306" s="546">
        <v>12</v>
      </c>
      <c r="BB306" s="546">
        <v>100</v>
      </c>
      <c r="BC306" s="910">
        <v>113</v>
      </c>
      <c r="BD306" s="745"/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>
        <v>1</v>
      </c>
      <c r="P313" s="737"/>
      <c r="Q313" s="737"/>
      <c r="R313" s="737"/>
      <c r="S313" s="737"/>
      <c r="T313" s="737"/>
      <c r="U313" s="737"/>
      <c r="V313" s="737"/>
      <c r="W313" s="737"/>
      <c r="X313" s="732">
        <v>107</v>
      </c>
      <c r="Y313" s="900"/>
      <c r="Z313" s="900"/>
      <c r="AA313" s="900"/>
      <c r="AB313" s="900">
        <v>2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2</v>
      </c>
      <c r="AY313" s="546">
        <v>0</v>
      </c>
      <c r="AZ313" s="546">
        <v>0</v>
      </c>
      <c r="BA313" s="546">
        <v>3</v>
      </c>
      <c r="BB313" s="546">
        <v>102</v>
      </c>
      <c r="BC313" s="910">
        <v>105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1580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111</v>
      </c>
      <c r="G319" s="729">
        <v>128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128</v>
      </c>
      <c r="Y319" s="900"/>
      <c r="Z319" s="900"/>
      <c r="AA319" s="900"/>
      <c r="AB319" s="900">
        <v>3</v>
      </c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105</v>
      </c>
      <c r="BC319" s="910">
        <v>122</v>
      </c>
      <c r="BD319" s="776" t="s">
        <v>1636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7</v>
      </c>
      <c r="G320" s="729">
        <v>9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9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7</v>
      </c>
      <c r="BC320" s="910">
        <v>9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12</v>
      </c>
      <c r="G321" s="729">
        <v>16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16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>
        <v>1</v>
      </c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1</v>
      </c>
      <c r="AY321" s="546">
        <v>1</v>
      </c>
      <c r="AZ321" s="546">
        <v>0</v>
      </c>
      <c r="BA321" s="546">
        <v>3</v>
      </c>
      <c r="BB321" s="546">
        <v>11</v>
      </c>
      <c r="BC321" s="910">
        <v>15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>
        <v>1</v>
      </c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1</v>
      </c>
      <c r="AX324" s="733">
        <v>0</v>
      </c>
      <c r="AY324" s="546">
        <v>2</v>
      </c>
      <c r="AZ324" s="546">
        <v>2</v>
      </c>
      <c r="BA324" s="546">
        <v>0</v>
      </c>
      <c r="BB324" s="546">
        <v>3</v>
      </c>
      <c r="BC324" s="910">
        <v>7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947</v>
      </c>
      <c r="G326" s="546">
        <v>1295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1</v>
      </c>
      <c r="O326" s="773">
        <v>4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1290</v>
      </c>
      <c r="Y326" s="775">
        <v>0</v>
      </c>
      <c r="Z326" s="775">
        <v>1</v>
      </c>
      <c r="AA326" s="775">
        <v>2</v>
      </c>
      <c r="AB326" s="775">
        <v>16</v>
      </c>
      <c r="AC326" s="775">
        <v>0</v>
      </c>
      <c r="AD326" s="775">
        <v>1</v>
      </c>
      <c r="AE326" s="775">
        <v>0</v>
      </c>
      <c r="AF326" s="775">
        <v>0</v>
      </c>
      <c r="AG326" s="775">
        <v>0</v>
      </c>
      <c r="AH326" s="775">
        <v>0</v>
      </c>
      <c r="AI326" s="775">
        <v>1</v>
      </c>
      <c r="AJ326" s="775">
        <v>1</v>
      </c>
      <c r="AK326" s="775">
        <v>0</v>
      </c>
      <c r="AL326" s="775">
        <v>1</v>
      </c>
      <c r="AM326" s="775">
        <v>1</v>
      </c>
      <c r="AN326" s="775">
        <v>0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12</v>
      </c>
      <c r="AW326" s="773">
        <v>5</v>
      </c>
      <c r="AX326" s="774">
        <v>33</v>
      </c>
      <c r="AY326" s="775">
        <v>29</v>
      </c>
      <c r="AZ326" s="775">
        <v>74</v>
      </c>
      <c r="BA326" s="775">
        <v>235</v>
      </c>
      <c r="BB326" s="775">
        <v>914</v>
      </c>
      <c r="BC326" s="773">
        <v>1252</v>
      </c>
      <c r="BD326" s="754" t="s">
        <v>1637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161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1</v>
      </c>
      <c r="AS327" s="787" t="s">
        <v>1608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1638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13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64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1609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7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5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1639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313</v>
      </c>
      <c r="D330" s="152">
        <v>1158</v>
      </c>
      <c r="E330" s="152">
        <v>1392</v>
      </c>
      <c r="F330" s="152">
        <v>5632</v>
      </c>
      <c r="G330" s="152">
        <v>8495</v>
      </c>
      <c r="H330" s="815">
        <v>0</v>
      </c>
      <c r="I330" s="815">
        <v>0</v>
      </c>
      <c r="J330" s="815">
        <v>5</v>
      </c>
      <c r="K330" s="815">
        <v>13</v>
      </c>
      <c r="L330" s="815">
        <v>1</v>
      </c>
      <c r="M330" s="815">
        <v>1</v>
      </c>
      <c r="N330" s="815">
        <v>5</v>
      </c>
      <c r="O330" s="815">
        <v>18</v>
      </c>
      <c r="P330" s="815">
        <v>0</v>
      </c>
      <c r="Q330" s="815">
        <v>0</v>
      </c>
      <c r="R330" s="815">
        <v>1</v>
      </c>
      <c r="S330" s="815">
        <v>2</v>
      </c>
      <c r="T330" s="815">
        <v>0</v>
      </c>
      <c r="U330" s="815">
        <v>0</v>
      </c>
      <c r="V330" s="815">
        <v>1</v>
      </c>
      <c r="W330" s="815">
        <v>2</v>
      </c>
      <c r="X330" s="816">
        <v>8488</v>
      </c>
      <c r="Y330" s="815">
        <v>4</v>
      </c>
      <c r="Z330" s="815">
        <v>4</v>
      </c>
      <c r="AA330" s="815">
        <v>14</v>
      </c>
      <c r="AB330" s="815">
        <v>139</v>
      </c>
      <c r="AC330" s="815">
        <v>1</v>
      </c>
      <c r="AD330" s="815">
        <v>1</v>
      </c>
      <c r="AE330" s="815">
        <v>1</v>
      </c>
      <c r="AF330" s="815">
        <v>10</v>
      </c>
      <c r="AG330" s="815">
        <v>0</v>
      </c>
      <c r="AH330" s="815">
        <v>0</v>
      </c>
      <c r="AI330" s="815">
        <v>2</v>
      </c>
      <c r="AJ330" s="815">
        <v>5</v>
      </c>
      <c r="AK330" s="815">
        <v>0</v>
      </c>
      <c r="AL330" s="815">
        <v>2</v>
      </c>
      <c r="AM330" s="815">
        <v>1</v>
      </c>
      <c r="AN330" s="815">
        <v>2</v>
      </c>
      <c r="AO330" s="815">
        <v>0</v>
      </c>
      <c r="AP330" s="815">
        <v>0</v>
      </c>
      <c r="AQ330" s="815">
        <v>0</v>
      </c>
      <c r="AR330" s="815">
        <v>1</v>
      </c>
      <c r="AS330" s="815">
        <v>0</v>
      </c>
      <c r="AT330" s="815">
        <v>4</v>
      </c>
      <c r="AU330" s="815">
        <v>0</v>
      </c>
      <c r="AV330" s="815">
        <v>60</v>
      </c>
      <c r="AW330" s="815">
        <v>16</v>
      </c>
      <c r="AX330" s="815">
        <v>235</v>
      </c>
      <c r="AY330" s="815">
        <v>307</v>
      </c>
      <c r="AZ330" s="815">
        <v>1146</v>
      </c>
      <c r="BA330" s="815">
        <v>1374</v>
      </c>
      <c r="BB330" s="815">
        <v>5410</v>
      </c>
      <c r="BC330" s="815">
        <v>8237</v>
      </c>
      <c r="BD330" s="817" t="s">
        <v>1640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1641</v>
      </c>
      <c r="AZ331" s="822"/>
      <c r="BA331" s="822"/>
      <c r="BB331" s="822"/>
      <c r="BC331" s="823"/>
      <c r="BD331" s="824" t="s">
        <v>1586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1587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8197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8452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8495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18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25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8488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161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13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7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1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64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5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8237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L62:L102 M62:M100 M102 S176:S186 K9:BC61 P62:X114 G211:BC330 S189:S210 P115:W171 R176:R210 C9:F330">
    <cfRule type="cellIs" dxfId="11" priority="6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R174:S175 S172:S173 K145 O62:O82 N88:N102 L62:L102 M62:M100 M102 S176:S186 K42:W61 R176:R210 S189:S210 H211:W260 P62:W171">
    <cfRule type="cellIs" dxfId="9" priority="5" stopIfTrue="1" operator="equal">
      <formula>0</formula>
    </cfRule>
  </conditionalFormatting>
  <conditionalFormatting sqref="H264:W324">
    <cfRule type="cellIs" dxfId="7" priority="4" stopIfTrue="1" operator="equal">
      <formula>0</formula>
    </cfRule>
  </conditionalFormatting>
  <conditionalFormatting sqref="Y264:AV324">
    <cfRule type="cellIs" dxfId="5" priority="3" stopIfTrue="1" operator="equal">
      <formula>0</formula>
    </cfRule>
  </conditionalFormatting>
  <conditionalFormatting sqref="Y22:AV37">
    <cfRule type="cellIs" dxfId="3" priority="2" stopIfTrue="1" operator="equal">
      <formula>0</formula>
    </cfRule>
  </conditionalFormatting>
  <conditionalFormatting sqref="Y100:AF102 AS77:AV102 AG95:AR102 AG188:AJ190 Y42:AV76 Y211:AV260">
    <cfRule type="cellIs" dxfId="1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2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3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0.81818181818181823</v>
      </c>
      <c r="K11" s="245">
        <f t="shared" si="5"/>
        <v>0</v>
      </c>
      <c r="L11" s="245">
        <f t="shared" si="0"/>
        <v>0</v>
      </c>
      <c r="M11" s="245">
        <f t="shared" si="6"/>
        <v>0.90909090909090906</v>
      </c>
      <c r="N11" s="245">
        <f t="shared" si="7"/>
        <v>0</v>
      </c>
      <c r="O11" s="245">
        <f t="shared" si="1"/>
        <v>0</v>
      </c>
      <c r="P11" s="245">
        <f t="shared" si="8"/>
        <v>0.36363636363636365</v>
      </c>
      <c r="Q11" s="245">
        <f t="shared" si="9"/>
        <v>0</v>
      </c>
      <c r="R11" s="245">
        <f t="shared" si="10"/>
        <v>0</v>
      </c>
      <c r="S11" s="245">
        <f t="shared" si="11"/>
        <v>0.45454545454545453</v>
      </c>
      <c r="T11" s="245">
        <f t="shared" si="12"/>
        <v>0</v>
      </c>
      <c r="U11" s="245">
        <f t="shared" si="13"/>
        <v>0</v>
      </c>
      <c r="V11" s="245">
        <f t="shared" si="14"/>
        <v>0.45454545454545453</v>
      </c>
      <c r="W11" s="245">
        <f t="shared" si="15"/>
        <v>0</v>
      </c>
      <c r="X11" s="245">
        <f t="shared" si="2"/>
        <v>0</v>
      </c>
      <c r="Y11" s="246">
        <f t="shared" si="16"/>
        <v>0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73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19.90909090909091</v>
      </c>
      <c r="K23" s="245">
        <f t="shared" si="5"/>
        <v>0</v>
      </c>
      <c r="L23" s="245">
        <f t="shared" si="0"/>
        <v>0.27272727272727271</v>
      </c>
      <c r="M23" s="245">
        <f t="shared" si="6"/>
        <v>22.121212121212121</v>
      </c>
      <c r="N23" s="245">
        <f t="shared" si="7"/>
        <v>0</v>
      </c>
      <c r="O23" s="245">
        <f t="shared" si="1"/>
        <v>0.30303030303030304</v>
      </c>
      <c r="P23" s="245">
        <f t="shared" si="8"/>
        <v>8.8484848484848477</v>
      </c>
      <c r="Q23" s="245">
        <f t="shared" si="9"/>
        <v>0</v>
      </c>
      <c r="R23" s="245">
        <f t="shared" si="10"/>
        <v>0.12121212121212122</v>
      </c>
      <c r="S23" s="245">
        <f t="shared" si="11"/>
        <v>11.060606060606061</v>
      </c>
      <c r="T23" s="245">
        <f t="shared" si="12"/>
        <v>0</v>
      </c>
      <c r="U23" s="245">
        <f t="shared" si="13"/>
        <v>0.15151515151515152</v>
      </c>
      <c r="V23" s="245">
        <f t="shared" si="14"/>
        <v>11.060606060606061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136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136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57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57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101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101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71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71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37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37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3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3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39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39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35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35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38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38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40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40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35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35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35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35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33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33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33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33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39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39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37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37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36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36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39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39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36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36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34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34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35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35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35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35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34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34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35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35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32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32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36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36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34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34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158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158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181</v>
      </c>
      <c r="G201" s="618">
        <f>GLD!$AT220</f>
        <v>0</v>
      </c>
      <c r="H201" s="618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181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19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19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112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112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47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47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90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90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141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141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56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56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1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9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9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0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6850</v>
      </c>
      <c r="G243" s="244">
        <f>GLD!$AT262</f>
        <v>1</v>
      </c>
      <c r="H243" s="244">
        <f>GLD!$AV262</f>
        <v>48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6850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15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15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11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11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28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28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181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181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65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65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105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105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122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122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1252</v>
      </c>
      <c r="G307" s="244">
        <f>GLD!$AT326</f>
        <v>2</v>
      </c>
      <c r="H307" s="244">
        <f>GLD!$AV326</f>
        <v>12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1252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8237</v>
      </c>
      <c r="G311" s="244">
        <f>GLD!$AT330</f>
        <v>4</v>
      </c>
      <c r="H311" s="244">
        <f>GLD!$AV330</f>
        <v>60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8237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2266.909090909091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2339.121212121212</v>
      </c>
      <c r="N390" s="601">
        <f t="shared" si="181"/>
        <v>0</v>
      </c>
      <c r="O390" s="601">
        <f t="shared" si="181"/>
        <v>22.606060606060606</v>
      </c>
      <c r="P390" s="601">
        <f t="shared" si="181"/>
        <v>1006.959595959596</v>
      </c>
      <c r="Q390" s="601">
        <f t="shared" si="181"/>
        <v>0</v>
      </c>
      <c r="R390" s="601">
        <f t="shared" si="181"/>
        <v>6.2424242424242422</v>
      </c>
      <c r="S390" s="601">
        <f t="shared" si="181"/>
        <v>1263.9494949494951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1324.0606060606062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20" priority="5" operator="notEqual">
      <formula>0</formula>
    </cfRule>
  </conditionalFormatting>
  <conditionalFormatting sqref="C3:E1048576">
    <cfRule type="containsBlanks" dxfId="19" priority="4">
      <formula>LEN(TRIM(C3))=0</formula>
    </cfRule>
  </conditionalFormatting>
  <conditionalFormatting sqref="I3:I1048576">
    <cfRule type="containsBlanks" dxfId="18" priority="3">
      <formula>LEN(TRIM(I3))=0</formula>
    </cfRule>
  </conditionalFormatting>
  <conditionalFormatting sqref="Z1:Z1048576">
    <cfRule type="notContainsBlanks" dxfId="17" priority="2">
      <formula>LEN(TRIM(Z1))&gt;0</formula>
    </cfRule>
  </conditionalFormatting>
  <conditionalFormatting sqref="B3:B1048576">
    <cfRule type="notContainsBlanks" dxfId="1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1610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148</v>
      </c>
      <c r="E3" s="623">
        <f t="shared" ref="E3:E10" si="0">D3/D$18</f>
        <v>6.6103621893779441E-2</v>
      </c>
      <c r="F3" s="624"/>
      <c r="G3" s="622">
        <f>SUMIF('Combine (不許動)'!D:D,$C3,'Combine (不許動)'!M:M)</f>
        <v>140</v>
      </c>
      <c r="H3" s="623">
        <f t="shared" ref="H3:H10" si="1">G3/G$18</f>
        <v>6.0341674938613449E-2</v>
      </c>
      <c r="I3" s="624"/>
      <c r="J3" s="622">
        <f>SUMIF('Combine (不許動)'!D:D,$C3,'Combine (不許動)'!P:P)</f>
        <v>60.111111111111114</v>
      </c>
      <c r="K3" s="623">
        <f t="shared" ref="K3:K10" si="2">J3/J$18</f>
        <v>5.9695653482330052E-2</v>
      </c>
      <c r="L3" s="624"/>
      <c r="M3" s="622">
        <f>SUMIF('Combine (不許動)'!D:D,$C3,'Combine (不許動)'!S:S)</f>
        <v>104.88888888888889</v>
      </c>
      <c r="N3" s="623">
        <f t="shared" ref="N3:N10" si="3">M3/M$18</f>
        <v>8.2985031686792235E-2</v>
      </c>
      <c r="O3" s="624"/>
      <c r="P3" s="622">
        <f>SUMIF('Combine (不許動)'!D:D,$C3,'Combine (不許動)'!V:V)</f>
        <v>75</v>
      </c>
      <c r="Q3" s="623">
        <f t="shared" ref="Q3:Q10" si="4">P3/P$18</f>
        <v>5.8317624882186621E-2</v>
      </c>
      <c r="R3" s="624"/>
      <c r="S3" s="622">
        <f t="shared" ref="S3:S17" si="5">D3+G3+J3+M3+P3</f>
        <v>528</v>
      </c>
      <c r="T3" s="625">
        <f t="shared" ref="T3:T10" si="6">S3/S$18</f>
        <v>6.5056678166584531E-2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1359</v>
      </c>
      <c r="E4" s="561">
        <f t="shared" si="0"/>
        <v>0.60699204157869091</v>
      </c>
      <c r="F4" s="566"/>
      <c r="G4" s="610">
        <f>SUMIF('Combine (不許動)'!D:D,$C4,'Combine (不許動)'!M:M)</f>
        <v>1420</v>
      </c>
      <c r="H4" s="561">
        <f t="shared" si="1"/>
        <v>0.61203698866307932</v>
      </c>
      <c r="I4" s="566"/>
      <c r="J4" s="610">
        <f>SUMIF('Combine (不許動)'!D:D,$C4,'Combine (不許動)'!P:P)</f>
        <v>564</v>
      </c>
      <c r="K4" s="561">
        <f t="shared" si="2"/>
        <v>0.56010191696175105</v>
      </c>
      <c r="L4" s="566"/>
      <c r="M4" s="610">
        <f>SUMIF('Combine (不許動)'!D:D,$C4,'Combine (不許動)'!S:S)</f>
        <v>760</v>
      </c>
      <c r="N4" s="561">
        <f t="shared" si="3"/>
        <v>0.60128984823904552</v>
      </c>
      <c r="O4" s="566"/>
      <c r="P4" s="610">
        <f>SUMIF('Combine (不許動)'!D:D,$C4,'Combine (不許動)'!V:V)</f>
        <v>735</v>
      </c>
      <c r="Q4" s="561">
        <f t="shared" si="4"/>
        <v>0.57151272384542884</v>
      </c>
      <c r="R4" s="566"/>
      <c r="S4" s="610">
        <f>D4+G4+J4+M4+P4</f>
        <v>4838</v>
      </c>
      <c r="T4" s="561">
        <f t="shared" si="6"/>
        <v>0.59610645638245441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4.8684424232580799E-2</v>
      </c>
      <c r="F5" s="566"/>
      <c r="G5" s="610">
        <f>SUMIF('Combine (不許動)'!D:D,$C5,'Combine (不許動)'!M:M)</f>
        <v>89</v>
      </c>
      <c r="H5" s="560">
        <f t="shared" si="1"/>
        <v>3.8360064782404266E-2</v>
      </c>
      <c r="I5" s="566"/>
      <c r="J5" s="610">
        <f>SUMIF('Combine (不許動)'!D:D,$C5,'Combine (不許動)'!P:P)</f>
        <v>37</v>
      </c>
      <c r="K5" s="560">
        <f t="shared" si="2"/>
        <v>3.6744274694299271E-2</v>
      </c>
      <c r="L5" s="566"/>
      <c r="M5" s="610">
        <f>SUMIF('Combine (不許動)'!D:D,$C5,'Combine (不許動)'!S:S)</f>
        <v>47</v>
      </c>
      <c r="N5" s="560">
        <f t="shared" si="3"/>
        <v>3.718503008846729E-2</v>
      </c>
      <c r="O5" s="566"/>
      <c r="P5" s="610">
        <f>SUMIF('Combine (不許動)'!D:D,$C5,'Combine (不許動)'!V:V)</f>
        <v>56</v>
      </c>
      <c r="Q5" s="560">
        <f t="shared" si="4"/>
        <v>4.3543826578699339E-2</v>
      </c>
      <c r="R5" s="566"/>
      <c r="S5" s="610">
        <f t="shared" si="5"/>
        <v>338</v>
      </c>
      <c r="T5" s="559">
        <f t="shared" si="6"/>
        <v>4.164613109906358E-2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7.3249959395809638E-2</v>
      </c>
      <c r="F6" s="628"/>
      <c r="G6" s="627">
        <f>SUMIF('Combine (不許動)'!D:D,$C6,'Combine (不許動)'!M:M)</f>
        <v>185</v>
      </c>
      <c r="H6" s="568">
        <f t="shared" si="1"/>
        <v>7.9737213311739205E-2</v>
      </c>
      <c r="I6" s="628"/>
      <c r="J6" s="627">
        <f>SUMIF('Combine (不許動)'!D:D,$C6,'Combine (不許動)'!P:P)</f>
        <v>115</v>
      </c>
      <c r="K6" s="568">
        <f t="shared" si="2"/>
        <v>0.11420517810390314</v>
      </c>
      <c r="L6" s="628"/>
      <c r="M6" s="627">
        <f>SUMIF('Combine (不許動)'!D:D,$C6,'Combine (不許動)'!S:S)</f>
        <v>93</v>
      </c>
      <c r="N6" s="568">
        <f t="shared" si="3"/>
        <v>7.3578889323988456E-2</v>
      </c>
      <c r="O6" s="628"/>
      <c r="P6" s="627">
        <f>SUMIF('Combine (不許動)'!D:D,$C6,'Combine (不許動)'!V:V)</f>
        <v>143</v>
      </c>
      <c r="Q6" s="568">
        <f t="shared" si="4"/>
        <v>0.11119227144203582</v>
      </c>
      <c r="R6" s="628"/>
      <c r="S6" s="627">
        <f t="shared" si="5"/>
        <v>700</v>
      </c>
      <c r="T6" s="567">
        <f t="shared" si="6"/>
        <v>8.6249383932971907E-2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2.6798765632613285E-3</v>
      </c>
      <c r="F7" s="570"/>
      <c r="G7" s="630">
        <f>SUMIF('Combine (不許動)'!D:D,$C7,'Combine (不許動)'!M:M)</f>
        <v>5</v>
      </c>
      <c r="H7" s="571">
        <f t="shared" si="1"/>
        <v>2.1550598192361945E-3</v>
      </c>
      <c r="I7" s="570"/>
      <c r="J7" s="630">
        <f>SUMIF('Combine (不許動)'!D:D,$C7,'Combine (不許動)'!P:P)</f>
        <v>4</v>
      </c>
      <c r="K7" s="571">
        <f t="shared" si="2"/>
        <v>3.9723540210053268E-3</v>
      </c>
      <c r="L7" s="570"/>
      <c r="M7" s="631">
        <f>SUMIF('Combine (不許動)'!D:D,$C7,'Combine (不許動)'!S:S)</f>
        <v>4</v>
      </c>
      <c r="N7" s="571">
        <f t="shared" si="3"/>
        <v>3.16468341178445E-3</v>
      </c>
      <c r="O7" s="570"/>
      <c r="P7" s="631">
        <f>SUMIF('Combine (不許動)'!D:D,$C7,'Combine (不許動)'!V:V)</f>
        <v>3</v>
      </c>
      <c r="Q7" s="571">
        <f t="shared" si="4"/>
        <v>2.332704995287465E-3</v>
      </c>
      <c r="R7" s="570"/>
      <c r="S7" s="631">
        <f t="shared" si="5"/>
        <v>22</v>
      </c>
      <c r="T7" s="569">
        <f t="shared" si="6"/>
        <v>2.7106949236076886E-3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1.831248984895241E-2</v>
      </c>
      <c r="F8" s="566"/>
      <c r="G8" s="562">
        <f>SUMIF('Combine (不許動)'!D:D,$C8,'Combine (不許動)'!M:M)</f>
        <v>48</v>
      </c>
      <c r="H8" s="560">
        <f t="shared" si="1"/>
        <v>2.068857426466747E-2</v>
      </c>
      <c r="I8" s="566"/>
      <c r="J8" s="563">
        <f>SUMIF('Combine (不許動)'!D:D,$C8,'Combine (不許動)'!P:P)</f>
        <v>22</v>
      </c>
      <c r="K8" s="560">
        <f t="shared" si="2"/>
        <v>2.1847947115529297E-2</v>
      </c>
      <c r="L8" s="566"/>
      <c r="M8" s="563">
        <f>SUMIF('Combine (不許動)'!D:D,$C8,'Combine (不許動)'!S:S)</f>
        <v>24</v>
      </c>
      <c r="N8" s="560">
        <f t="shared" si="3"/>
        <v>1.89881004707067E-2</v>
      </c>
      <c r="O8" s="566"/>
      <c r="P8" s="563">
        <f>SUMIF('Combine (不許動)'!D:D,$C8,'Combine (不許動)'!V:V)</f>
        <v>25</v>
      </c>
      <c r="Q8" s="560">
        <f t="shared" si="4"/>
        <v>1.9439208294062205E-2</v>
      </c>
      <c r="R8" s="566"/>
      <c r="S8" s="563">
        <f t="shared" si="5"/>
        <v>160</v>
      </c>
      <c r="T8" s="559">
        <f t="shared" si="6"/>
        <v>1.9714144898965006E-2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8.9329218775377613E-4</v>
      </c>
      <c r="F9" s="566"/>
      <c r="G9" s="562">
        <f>SUMIF('Combine (不許動)'!D:D,$C9,'Combine (不許動)'!M:M)</f>
        <v>2</v>
      </c>
      <c r="H9" s="560">
        <f t="shared" si="1"/>
        <v>8.6202392769447783E-4</v>
      </c>
      <c r="I9" s="566"/>
      <c r="J9" s="563">
        <f>SUMIF('Combine (不許動)'!D:D,$C9,'Combine (不許動)'!P:P)</f>
        <v>1</v>
      </c>
      <c r="K9" s="560">
        <f t="shared" si="2"/>
        <v>9.930885052513317E-4</v>
      </c>
      <c r="L9" s="566"/>
      <c r="M9" s="563">
        <f>SUMIF('Combine (不許動)'!D:D,$C9,'Combine (不許動)'!S:S)</f>
        <v>1</v>
      </c>
      <c r="N9" s="560">
        <f t="shared" si="3"/>
        <v>7.9117085294611251E-4</v>
      </c>
      <c r="O9" s="566"/>
      <c r="P9" s="563">
        <f>SUMIF('Combine (不許動)'!D:D,$C9,'Combine (不許動)'!V:V)</f>
        <v>0</v>
      </c>
      <c r="Q9" s="560">
        <f t="shared" si="4"/>
        <v>0</v>
      </c>
      <c r="R9" s="566"/>
      <c r="S9" s="563">
        <f t="shared" si="5"/>
        <v>6</v>
      </c>
      <c r="T9" s="559">
        <f t="shared" si="6"/>
        <v>7.3928043371118777E-4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2.6798765632613285E-3</v>
      </c>
      <c r="F10" s="566"/>
      <c r="G10" s="562">
        <f>SUMIF('Combine (不許動)'!D:D,$C10,'Combine (不許動)'!M:M)</f>
        <v>6</v>
      </c>
      <c r="H10" s="560">
        <f t="shared" si="1"/>
        <v>2.5860717830834337E-3</v>
      </c>
      <c r="I10" s="566"/>
      <c r="J10" s="563">
        <f>SUMIF('Combine (不許動)'!D:D,$C10,'Combine (不許動)'!P:P)</f>
        <v>4</v>
      </c>
      <c r="K10" s="560">
        <f t="shared" si="2"/>
        <v>3.9723540210053268E-3</v>
      </c>
      <c r="L10" s="566"/>
      <c r="M10" s="563">
        <f>SUMIF('Combine (不許動)'!D:D,$C10,'Combine (不許動)'!S:S)</f>
        <v>4</v>
      </c>
      <c r="N10" s="560">
        <f t="shared" si="3"/>
        <v>3.16468341178445E-3</v>
      </c>
      <c r="O10" s="566"/>
      <c r="P10" s="563">
        <f>SUMIF('Combine (不許動)'!D:D,$C10,'Combine (不許動)'!V:V)</f>
        <v>4</v>
      </c>
      <c r="Q10" s="560">
        <f t="shared" si="4"/>
        <v>3.1102733270499529E-3</v>
      </c>
      <c r="R10" s="566"/>
      <c r="S10" s="563">
        <f t="shared" si="5"/>
        <v>24</v>
      </c>
      <c r="T10" s="559">
        <f t="shared" si="6"/>
        <v>2.9571217348447511E-3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28</v>
      </c>
      <c r="E11" s="573">
        <f t="shared" ref="E11" si="7">D11/D$18</f>
        <v>1.2506090628552867E-2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28</v>
      </c>
      <c r="T11" s="572">
        <f t="shared" ref="T11" si="12">S11/S$18</f>
        <v>3.4499753573188764E-3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274</v>
      </c>
      <c r="E12" s="560">
        <f t="shared" ref="E12:E17" si="13">D12/D$18</f>
        <v>0.12238102972226733</v>
      </c>
      <c r="F12" s="566"/>
      <c r="G12" s="562">
        <f>SUMIF('Combine (不許動)'!D:D,$C12,'Combine (不許動)'!M:M)</f>
        <v>292</v>
      </c>
      <c r="H12" s="560">
        <f t="shared" ref="H12:H17" si="14">G12/G$18</f>
        <v>0.12585549344339378</v>
      </c>
      <c r="I12" s="566"/>
      <c r="J12" s="563">
        <f>SUMIF('Combine (不許動)'!D:D,$C12,'Combine (不許動)'!P:P)</f>
        <v>136</v>
      </c>
      <c r="K12" s="560">
        <f t="shared" ref="K12:K17" si="15">J12/J$18</f>
        <v>0.1350600367141811</v>
      </c>
      <c r="L12" s="566"/>
      <c r="M12" s="563">
        <f>SUMIF('Combine (不許動)'!D:D,$C12,'Combine (不許動)'!S:S)</f>
        <v>141</v>
      </c>
      <c r="N12" s="560">
        <f t="shared" ref="N12:N17" si="16">M12/M$18</f>
        <v>0.11155509026540186</v>
      </c>
      <c r="O12" s="566"/>
      <c r="P12" s="563">
        <f>SUMIF('Combine (不許動)'!D:D,$C12,'Combine (不許動)'!V:V)</f>
        <v>159</v>
      </c>
      <c r="Q12" s="560">
        <f t="shared" ref="Q12:Q17" si="17">P12/P$18</f>
        <v>0.12363336475023563</v>
      </c>
      <c r="R12" s="566"/>
      <c r="S12" s="563">
        <f t="shared" si="5"/>
        <v>1002</v>
      </c>
      <c r="T12" s="559">
        <f t="shared" ref="T12:T17" si="18">S12/S$18</f>
        <v>0.12345983242976837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19.90909090909091</v>
      </c>
      <c r="E13" s="560">
        <f t="shared" si="13"/>
        <v>8.8923176871853176E-3</v>
      </c>
      <c r="F13" s="566"/>
      <c r="G13" s="562">
        <f>SUMIF('Combine (不許動)'!D:D,$C13,'Combine (不許動)'!M:M)</f>
        <v>22.121212121212121</v>
      </c>
      <c r="H13" s="560">
        <f t="shared" si="14"/>
        <v>9.5345070790449817E-3</v>
      </c>
      <c r="I13" s="566"/>
      <c r="J13" s="563">
        <f>SUMIF('Combine (不許動)'!D:D,$C13,'Combine (不許動)'!P:P)</f>
        <v>8.8484848484848477</v>
      </c>
      <c r="K13" s="560">
        <f t="shared" si="15"/>
        <v>8.7873285919208739E-3</v>
      </c>
      <c r="L13" s="566"/>
      <c r="M13" s="563">
        <f>SUMIF('Combine (不許動)'!D:D,$C13,'Combine (不許動)'!S:S)</f>
        <v>11.060606060606061</v>
      </c>
      <c r="N13" s="560">
        <f t="shared" si="16"/>
        <v>8.7508291310706386E-3</v>
      </c>
      <c r="O13" s="566"/>
      <c r="P13" s="563">
        <f>SUMIF('Combine (不許動)'!D:D,$C13,'Combine (不許動)'!V:V)</f>
        <v>11.060606060606061</v>
      </c>
      <c r="Q13" s="560">
        <f t="shared" si="17"/>
        <v>8.6003770028275223E-3</v>
      </c>
      <c r="R13" s="566"/>
      <c r="S13" s="563">
        <f t="shared" si="5"/>
        <v>73</v>
      </c>
      <c r="T13" s="559">
        <f t="shared" si="18"/>
        <v>8.9945786101527838E-3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32.18181818181818</v>
      </c>
      <c r="E14" s="560">
        <f t="shared" si="13"/>
        <v>1.4373883384765307E-2</v>
      </c>
      <c r="F14" s="566"/>
      <c r="G14" s="562">
        <f>SUMIF('Combine (不許動)'!D:D,$C14,'Combine (不許動)'!M:M)</f>
        <v>26.424242424242426</v>
      </c>
      <c r="H14" s="560">
        <f t="shared" si="14"/>
        <v>1.1389164620448254E-2</v>
      </c>
      <c r="I14" s="566"/>
      <c r="J14" s="563">
        <f>SUMIF('Combine (不許動)'!D:D,$C14,'Combine (不許動)'!P:P)</f>
        <v>11.969696969696969</v>
      </c>
      <c r="K14" s="560">
        <f t="shared" si="15"/>
        <v>1.1886968471947756E-2</v>
      </c>
      <c r="L14" s="566"/>
      <c r="M14" s="563">
        <f>SUMIF('Combine (不許動)'!D:D,$C14,'Combine (不許動)'!S:S)</f>
        <v>15.212121212121213</v>
      </c>
      <c r="N14" s="560">
        <f t="shared" si="16"/>
        <v>1.203538691451359E-2</v>
      </c>
      <c r="O14" s="566"/>
      <c r="P14" s="563">
        <f>SUMIF('Combine (不許動)'!D:D,$C14,'Combine (不許動)'!V:V)</f>
        <v>18.212121212121211</v>
      </c>
      <c r="Q14" s="560">
        <f t="shared" si="17"/>
        <v>1.4161168708765316E-2</v>
      </c>
      <c r="R14" s="566"/>
      <c r="S14" s="563">
        <f t="shared" si="5"/>
        <v>104</v>
      </c>
      <c r="T14" s="559">
        <f t="shared" si="18"/>
        <v>1.2814194184327254E-2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27</v>
      </c>
      <c r="E15" s="560">
        <f t="shared" si="13"/>
        <v>1.2059444534675978E-2</v>
      </c>
      <c r="F15" s="566"/>
      <c r="G15" s="562">
        <f>SUMIF('Combine (不許動)'!D:D,$C15,'Combine (不許動)'!M:M)</f>
        <v>33</v>
      </c>
      <c r="H15" s="560">
        <f t="shared" si="14"/>
        <v>1.4223394806958885E-2</v>
      </c>
      <c r="I15" s="566"/>
      <c r="J15" s="563">
        <f>SUMIF('Combine (不許動)'!D:D,$C15,'Combine (不許動)'!P:P)</f>
        <v>17</v>
      </c>
      <c r="K15" s="560">
        <f t="shared" si="15"/>
        <v>1.6882504589272637E-2</v>
      </c>
      <c r="L15" s="566"/>
      <c r="M15" s="563">
        <f>SUMIF('Combine (不許動)'!D:D,$C15,'Combine (不許動)'!S:S)</f>
        <v>23</v>
      </c>
      <c r="N15" s="560">
        <f t="shared" si="16"/>
        <v>1.8196929617760586E-2</v>
      </c>
      <c r="O15" s="566"/>
      <c r="P15" s="563">
        <f>SUMIF('Combine (不許動)'!D:D,$C15,'Combine (不許動)'!V:V)</f>
        <v>28</v>
      </c>
      <c r="Q15" s="560">
        <f t="shared" si="17"/>
        <v>2.177191328934967E-2</v>
      </c>
      <c r="R15" s="566"/>
      <c r="S15" s="563">
        <f t="shared" si="5"/>
        <v>128</v>
      </c>
      <c r="T15" s="559">
        <f t="shared" si="18"/>
        <v>1.5771315919172007E-2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6.2530453142764335E-3</v>
      </c>
      <c r="F16" s="566"/>
      <c r="G16" s="562">
        <f>SUMIF('Combine (不許動)'!D:D,$C16,'Combine (不許動)'!M:M)</f>
        <v>15</v>
      </c>
      <c r="H16" s="560">
        <f t="shared" si="14"/>
        <v>6.4651794577085843E-3</v>
      </c>
      <c r="I16" s="566"/>
      <c r="J16" s="563">
        <f>SUMIF('Combine (不許動)'!D:D,$C16,'Combine (不許動)'!P:P)</f>
        <v>8</v>
      </c>
      <c r="K16" s="560">
        <f t="shared" si="15"/>
        <v>7.9447080420106536E-3</v>
      </c>
      <c r="L16" s="566"/>
      <c r="M16" s="563">
        <f>SUMIF('Combine (不許動)'!D:D,$C16,'Combine (不許動)'!S:S)</f>
        <v>12</v>
      </c>
      <c r="N16" s="560">
        <f t="shared" si="16"/>
        <v>9.4940502353533501E-3</v>
      </c>
      <c r="O16" s="566"/>
      <c r="P16" s="563">
        <f>SUMIF('Combine (不許動)'!D:D,$C16,'Combine (不許動)'!V:V)</f>
        <v>8</v>
      </c>
      <c r="Q16" s="560">
        <f t="shared" si="17"/>
        <v>6.2205466540999057E-3</v>
      </c>
      <c r="R16" s="566"/>
      <c r="S16" s="563">
        <f t="shared" si="5"/>
        <v>57</v>
      </c>
      <c r="T16" s="559">
        <f t="shared" si="18"/>
        <v>7.0231641202562842E-3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36.818181818181813</v>
      </c>
      <c r="E17" s="606">
        <f t="shared" si="13"/>
        <v>1.6444697092739966E-2</v>
      </c>
      <c r="F17" s="607"/>
      <c r="G17" s="605">
        <f>SUMIF('Combine (不許動)'!D:D,$C17,'Combine (不許動)'!M:M)</f>
        <v>36.575757575757578</v>
      </c>
      <c r="H17" s="606">
        <f t="shared" si="14"/>
        <v>1.5764589101927802E-2</v>
      </c>
      <c r="I17" s="607"/>
      <c r="J17" s="608">
        <f>SUMIF('Combine (不許動)'!D:D,$C17,'Combine (不許動)'!P:P)</f>
        <v>18.030303030303028</v>
      </c>
      <c r="K17" s="606">
        <f t="shared" si="15"/>
        <v>1.7905686685592188E-2</v>
      </c>
      <c r="L17" s="607"/>
      <c r="M17" s="608">
        <f>SUMIF('Combine (不許動)'!D:D,$C17,'Combine (不許動)'!S:S)</f>
        <v>23.787878787878789</v>
      </c>
      <c r="N17" s="606">
        <f t="shared" si="16"/>
        <v>1.8820276350384798E-2</v>
      </c>
      <c r="O17" s="607"/>
      <c r="P17" s="608">
        <f>SUMIF('Combine (不許動)'!D:D,$C17,'Combine (不許動)'!V:V)</f>
        <v>20.787878787878789</v>
      </c>
      <c r="Q17" s="606">
        <f t="shared" si="17"/>
        <v>1.6163996229971726E-2</v>
      </c>
      <c r="R17" s="607"/>
      <c r="S17" s="608">
        <f t="shared" si="5"/>
        <v>136</v>
      </c>
      <c r="T17" s="609">
        <f t="shared" si="18"/>
        <v>1.6757023164120255E-2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2238.909090909091</v>
      </c>
      <c r="E18" s="596"/>
      <c r="F18" s="597"/>
      <c r="G18" s="611">
        <f>SUM(G3:G17)-G11</f>
        <v>2320.121212121212</v>
      </c>
      <c r="H18" s="596"/>
      <c r="I18" s="597"/>
      <c r="J18" s="611">
        <f>SUM(J3:J17)-J11</f>
        <v>1006.959595959596</v>
      </c>
      <c r="K18" s="596"/>
      <c r="L18" s="597"/>
      <c r="M18" s="611">
        <f>SUM(M3:M17)-M11</f>
        <v>1263.9494949494949</v>
      </c>
      <c r="N18" s="596"/>
      <c r="O18" s="597"/>
      <c r="P18" s="611">
        <f>SUM(P3:P17)-P11</f>
        <v>1286.060606060606</v>
      </c>
      <c r="Q18" s="596"/>
      <c r="R18" s="597"/>
      <c r="S18" s="611">
        <f>SUM(S3:S17)-S11</f>
        <v>8116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19</v>
      </c>
      <c r="H21" s="571">
        <f>G21/G$24</f>
        <v>8.1227086059255625E-3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19</v>
      </c>
      <c r="T21" s="569">
        <f>S21/S$24</f>
        <v>2.3247277621436437E-3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38</v>
      </c>
      <c r="Q22" s="571">
        <f t="shared" ref="Q22:Q23" si="24">P22/P$24</f>
        <v>2.8699592621412553E-2</v>
      </c>
      <c r="R22" s="566"/>
      <c r="S22" s="642">
        <f t="shared" si="19"/>
        <v>38</v>
      </c>
      <c r="T22" s="569">
        <f t="shared" ref="T22:T23" si="25">S22/S$24</f>
        <v>4.6494555242872875E-3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2238.909090909091</v>
      </c>
      <c r="E24" s="596"/>
      <c r="F24" s="597"/>
      <c r="G24" s="611">
        <f>G18+SUM(G21:G23)</f>
        <v>2339.121212121212</v>
      </c>
      <c r="H24" s="596"/>
      <c r="I24" s="597"/>
      <c r="J24" s="611">
        <f>J18+SUM(J21:J23)</f>
        <v>1006.959595959596</v>
      </c>
      <c r="K24" s="596"/>
      <c r="L24" s="597"/>
      <c r="M24" s="611">
        <f>M18+SUM(M21:M23)</f>
        <v>1263.9494949494949</v>
      </c>
      <c r="N24" s="596"/>
      <c r="O24" s="597"/>
      <c r="P24" s="611">
        <f>P18+SUM(P21:P23)</f>
        <v>1324.060606060606</v>
      </c>
      <c r="Q24" s="596"/>
      <c r="R24" s="597"/>
      <c r="S24" s="643">
        <f>S18+SUM(S21:S23)</f>
        <v>8173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46267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4" priority="2">
      <formula>SUM($B$3:$B$37)&lt;&gt;$B$38</formula>
    </cfRule>
  </conditionalFormatting>
  <conditionalFormatting sqref="C2">
    <cfRule type="expression" dxfId="1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46267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46267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