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O289" i="8" l="1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J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SAMSUL ANAM
M.WAHYU SAPUTRA</t>
        </r>
      </text>
    </comment>
    <comment ref="J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ILHAM ZAENAL
ARI RIZQI</t>
        </r>
      </text>
    </comment>
    <comment ref="N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PRASETYO</t>
        </r>
      </text>
    </comment>
    <comment ref="O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IZA M</t>
        </r>
      </text>
    </comment>
    <comment ref="J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ROHMAT TRI</t>
        </r>
      </text>
    </comment>
    <comment ref="N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fifit robbi r</t>
        </r>
      </text>
    </comment>
    <comment ref="O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MARDIZAH</t>
        </r>
      </text>
    </comment>
    <comment ref="J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M.MAULAL HAKIM</t>
        </r>
      </text>
    </comment>
    <comment ref="K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YUNI RETNO DEWI</t>
        </r>
      </text>
    </comment>
    <comment ref="J1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ALDI PURWANTORO</t>
        </r>
      </text>
    </comment>
    <comment ref="N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FERI NURDIN</t>
        </r>
      </text>
    </comment>
    <comment ref="O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MUTIAH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KHOERUTUN NISFA
LU'LUUL MAGHFIROH</t>
        </r>
      </text>
    </comment>
    <comment ref="W1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MUNASEKAH</t>
        </r>
      </text>
    </comment>
    <comment ref="S1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MUNASEKAH</t>
        </r>
      </text>
    </comment>
    <comment ref="K1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NABILATUS SAADAH</t>
        </r>
      </text>
    </comment>
    <comment ref="N15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SAIFUL HADI</t>
        </r>
      </text>
    </comment>
    <comment ref="K1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CHOTIJAH</t>
        </r>
      </text>
    </comment>
    <comment ref="O2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ELINA NAIMUL M</t>
        </r>
      </text>
    </comment>
    <comment ref="O2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ROHMATUS SAIDAH</t>
        </r>
      </text>
    </comment>
    <comment ref="K2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NILAM FATMA</t>
        </r>
      </text>
    </comment>
    <comment ref="O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MUSLIMIN</t>
        </r>
      </text>
    </comment>
    <comment ref="O2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OPI USWATUN K</t>
        </r>
      </text>
    </comment>
    <comment ref="K26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NURUS SAIDAH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<sst xmlns="http://schemas.openxmlformats.org/spreadsheetml/2006/main" count="7295" uniqueCount="1702">
  <si>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</si>
  <si>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</si>
  <si>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</si>
  <si>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</si>
  <si>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</si>
  <si>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</si>
  <si>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</si>
  <si>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</si>
  <si>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</si>
  <si>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</si>
  <si>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</si>
  <si>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</si>
  <si>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</si>
  <si>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</si>
  <si>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</si>
  <si>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</si>
  <si>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</si>
  <si>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</si>
  <si>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</si>
  <si>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</si>
  <si>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</si>
  <si>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</si>
  <si>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</si>
  <si>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</si>
  <si>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</si>
  <si>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</si>
  <si>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</si>
  <si>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</si>
  <si>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</si>
  <si>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</si>
  <si>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</si>
  <si>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</si>
  <si>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</si>
  <si>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</si>
  <si>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</si>
  <si>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</si>
  <si>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</si>
  <si>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</si>
  <si>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</si>
  <si>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</si>
  <si>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</si>
  <si>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</si>
  <si>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</si>
  <si>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</si>
  <si>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</si>
  <si>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</si>
  <si>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</si>
  <si>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</si>
  <si>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</si>
  <si>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</si>
  <si>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</si>
  <si>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</si>
  <si>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</si>
  <si>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</si>
  <si>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</si>
  <si>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</si>
  <si>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</si>
  <si>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</si>
  <si>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</si>
  <si>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</si>
  <si>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</si>
  <si>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</si>
  <si>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</si>
  <si>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</si>
  <si>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</si>
  <si>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</si>
  <si>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</si>
  <si>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</si>
  <si>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</si>
  <si>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</si>
  <si>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</si>
  <si>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</si>
  <si>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</si>
  <si>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</si>
  <si>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</si>
  <si>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</si>
  <si>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</si>
  <si>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</si>
  <si>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</si>
  <si>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</si>
  <si>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</si>
  <si>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</si>
  <si>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</si>
  <si>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</si>
  <si>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</si>
  <si>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</si>
  <si>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</si>
  <si>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</si>
  <si>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</si>
  <si>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</si>
  <si>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</si>
  <si>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</si>
  <si>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</si>
  <si>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</si>
  <si>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</si>
  <si>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</si>
  <si>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</si>
  <si>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</si>
  <si>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</si>
  <si>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</si>
  <si>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</si>
  <si>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</si>
  <si>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</si>
  <si>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</si>
  <si>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</si>
  <si>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</si>
  <si>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</si>
  <si>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</si>
  <si>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</si>
  <si>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</si>
  <si>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</si>
  <si>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</si>
  <si>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</si>
  <si>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</si>
  <si>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</si>
  <si>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</si>
  <si>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</si>
  <si>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</si>
  <si>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</si>
  <si>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</si>
  <si>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</si>
  <si>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</si>
  <si>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</si>
  <si>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</si>
  <si>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</si>
  <si>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</si>
  <si>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</si>
  <si>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</si>
  <si>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</si>
  <si>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</si>
  <si>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</si>
  <si>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</si>
  <si>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</si>
  <si>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</si>
  <si>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</si>
  <si>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</si>
  <si>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</si>
  <si>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</si>
  <si>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</si>
  <si>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</si>
  <si>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</si>
  <si>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</si>
  <si>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</si>
  <si>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</si>
  <si>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</si>
  <si>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</si>
  <si>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</si>
  <si>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</si>
  <si>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</si>
  <si>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</si>
  <si>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</si>
  <si>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</si>
  <si>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</si>
  <si>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</si>
  <si>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</si>
  <si>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</si>
  <si>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</si>
  <si>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</si>
  <si>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</si>
  <si>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</si>
  <si>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</si>
  <si>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</si>
  <si>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</si>
  <si>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</si>
  <si>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</si>
  <si>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</si>
  <si>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</si>
  <si>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</si>
  <si>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</si>
  <si>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</si>
  <si>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</si>
  <si>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</si>
  <si>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</si>
  <si>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</si>
  <si>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</si>
  <si>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</si>
  <si>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</si>
  <si>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</si>
  <si>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</si>
  <si>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</si>
  <si>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</si>
  <si>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</si>
  <si>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</si>
  <si>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</si>
  <si>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</si>
  <si>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</si>
  <si>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</si>
  <si>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</si>
  <si>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</si>
  <si>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</si>
  <si>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</si>
  <si>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</si>
  <si>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</si>
  <si>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</si>
  <si>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</si>
  <si>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</si>
  <si>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</si>
  <si>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</si>
  <si>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</si>
  <si>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</si>
  <si>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</si>
  <si>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</si>
  <si>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</si>
  <si>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</si>
  <si>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</si>
  <si>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</si>
  <si>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</si>
  <si>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</si>
  <si>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</si>
  <si>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</si>
  <si>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</si>
  <si>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</si>
  <si>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</si>
  <si>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</si>
  <si>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</si>
  <si>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</si>
  <si>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</si>
  <si>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</si>
  <si>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</si>
  <si>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</si>
  <si>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</si>
  <si>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</si>
  <si>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</si>
  <si>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</si>
  <si>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</si>
  <si>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</si>
  <si>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</si>
  <si>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</si>
  <si>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</si>
  <si>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</si>
  <si>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</si>
  <si>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</si>
  <si>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</si>
  <si>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</si>
  <si>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</si>
  <si>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</si>
  <si>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</si>
  <si>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</si>
  <si>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</si>
  <si>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</si>
  <si>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</si>
  <si>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</si>
  <si>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</si>
  <si>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</si>
  <si>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</si>
  <si>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</si>
  <si>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</si>
  <si>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</si>
  <si>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</si>
  <si>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</si>
  <si>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</si>
  <si>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</si>
  <si>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</si>
  <si>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</si>
  <si>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</si>
  <si>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</si>
  <si>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</si>
  <si>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</si>
  <si>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</si>
  <si>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</si>
  <si>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</si>
  <si>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</si>
  <si>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</si>
  <si>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</si>
  <si>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</si>
  <si>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</si>
  <si>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</si>
  <si>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</si>
  <si>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</si>
  <si>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</si>
  <si>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</si>
  <si>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</si>
  <si>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</si>
  <si>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</si>
  <si>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</si>
  <si>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</si>
  <si>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</si>
  <si>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</si>
  <si>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</si>
  <si>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</si>
  <si>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</si>
  <si>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</si>
  <si>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</si>
  <si>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</si>
  <si>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</si>
  <si>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</si>
  <si>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</si>
  <si>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</si>
  <si>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</si>
  <si>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</si>
  <si>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</si>
  <si>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</si>
  <si>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</si>
  <si>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</si>
  <si>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</si>
  <si>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</si>
  <si>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</si>
  <si>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</si>
  <si>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</si>
  <si>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</si>
  <si>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</si>
  <si>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</si>
  <si>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</si>
  <si>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</si>
  <si>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</si>
  <si>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</si>
  <si>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</si>
  <si>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</si>
  <si>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</si>
  <si>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</si>
  <si>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</si>
  <si>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</si>
  <si>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</si>
  <si>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</si>
  <si>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</si>
  <si>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</si>
  <si>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</si>
  <si>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</si>
  <si>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</si>
  <si>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</si>
  <si>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</si>
  <si>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</si>
  <si>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</si>
  <si>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</si>
  <si>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</si>
  <si>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</si>
  <si>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</si>
  <si>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</si>
  <si>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</si>
  <si>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</si>
  <si>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</si>
  <si>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</si>
  <si>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</si>
  <si>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</si>
  <si>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</si>
  <si>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</si>
  <si>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</si>
  <si>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</si>
  <si>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</si>
  <si>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</si>
  <si>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</si>
  <si>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</si>
  <si>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</si>
  <si>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</si>
  <si>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</si>
  <si>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</si>
  <si>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</si>
  <si>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</si>
  <si>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</si>
  <si>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</si>
  <si>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</si>
  <si>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</si>
  <si>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</si>
  <si>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</si>
  <si>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</si>
  <si>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</si>
  <si>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</si>
  <si>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</si>
  <si>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</si>
  <si>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</si>
  <si>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</si>
  <si>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</si>
  <si>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</si>
  <si>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</si>
  <si>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</si>
  <si>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</si>
  <si>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</si>
  <si>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</si>
  <si>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</si>
  <si>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</si>
  <si>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</si>
  <si>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</si>
  <si>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</si>
  <si>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</si>
  <si>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</si>
  <si>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</si>
  <si>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</si>
  <si>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</si>
  <si>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</si>
  <si>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</si>
  <si>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</si>
  <si>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</si>
  <si>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</si>
  <si>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</si>
  <si>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</si>
  <si>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</si>
  <si>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</si>
  <si>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</si>
  <si>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</si>
  <si>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</si>
  <si>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</si>
  <si>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</si>
  <si>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</si>
  <si>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</si>
  <si>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</si>
  <si>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</si>
  <si>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</si>
  <si>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</si>
  <si>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</si>
  <si>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</si>
  <si>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</si>
  <si>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</si>
  <si>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</si>
  <si>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</si>
  <si>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</si>
  <si>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</si>
  <si>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</si>
  <si>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</si>
  <si>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</si>
  <si>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</si>
  <si>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</si>
  <si>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</si>
  <si>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</si>
  <si>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</si>
  <si>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</si>
  <si>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</si>
  <si>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</si>
  <si>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</si>
  <si>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</si>
  <si>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</si>
  <si>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</si>
  <si>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</si>
  <si>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</si>
  <si>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</si>
  <si>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</si>
  <si>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</si>
  <si>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</si>
  <si>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</si>
  <si>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</si>
  <si>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</si>
  <si>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</si>
  <si>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</si>
  <si>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</si>
  <si>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</si>
  <si>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</si>
  <si>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</si>
  <si>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</si>
  <si>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</si>
  <si>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</si>
  <si>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</si>
  <si>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</si>
  <si>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</si>
  <si>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</si>
  <si>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</si>
  <si>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</si>
  <si>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</si>
  <si>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</si>
  <si>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</si>
  <si>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</si>
  <si>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</si>
  <si>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</si>
  <si>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</si>
  <si>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</si>
  <si>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</si>
  <si>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</si>
  <si>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</si>
  <si>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</si>
  <si>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</si>
  <si>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</si>
  <si>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</si>
  <si>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</si>
  <si>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</si>
  <si>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</si>
  <si>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</si>
  <si>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</si>
  <si>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</si>
  <si>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</si>
  <si>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</si>
  <si>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</si>
  <si>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</si>
  <si>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</si>
  <si>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</si>
  <si>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</si>
  <si>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</si>
  <si>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</si>
  <si>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</si>
  <si>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</si>
  <si>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</si>
  <si>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</si>
  <si>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</si>
  <si>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</si>
  <si>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</si>
  <si>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</si>
  <si>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</si>
  <si>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</si>
  <si>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</si>
  <si>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</si>
  <si>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</si>
  <si>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</si>
  <si>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</si>
  <si>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</si>
  <si>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</si>
  <si>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</si>
  <si>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</si>
  <si>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</si>
  <si>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</si>
  <si>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</si>
  <si>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</si>
  <si>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</si>
  <si>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</si>
  <si>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</si>
  <si>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</si>
  <si>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</si>
  <si>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</si>
  <si>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</si>
  <si>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</si>
  <si>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</si>
  <si>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</si>
  <si>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</si>
  <si>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</si>
  <si>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</si>
  <si>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</si>
  <si>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</si>
  <si>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</si>
  <si>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</si>
  <si>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</si>
  <si>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</si>
  <si>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</si>
  <si>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</si>
  <si>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</si>
  <si>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</si>
  <si>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</si>
  <si>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</si>
  <si>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</si>
  <si>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</si>
  <si>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</si>
  <si>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</si>
  <si>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</si>
  <si>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</si>
  <si>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</si>
  <si>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</si>
  <si>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</si>
  <si>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</si>
  <si>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</si>
  <si>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</si>
  <si>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</si>
  <si>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</si>
  <si>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</si>
  <si>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</si>
  <si>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</si>
  <si>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</si>
  <si>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</si>
  <si>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</si>
  <si>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</si>
  <si>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</si>
  <si>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</si>
  <si>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</si>
  <si>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</si>
  <si>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</si>
  <si>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</si>
  <si>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</si>
  <si>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</si>
  <si>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</si>
  <si>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</si>
  <si>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</si>
  <si>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</si>
  <si>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</si>
  <si>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</si>
  <si>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</si>
  <si>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</si>
  <si>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</si>
  <si>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</si>
  <si>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</si>
  <si>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</si>
  <si>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</si>
  <si>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</si>
  <si>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</si>
  <si>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</si>
  <si>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</si>
  <si>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</si>
  <si>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</si>
  <si>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</si>
  <si>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</si>
  <si>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</si>
  <si>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</si>
  <si>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</si>
  <si>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</si>
  <si>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</si>
  <si>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</si>
  <si>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</si>
  <si>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</si>
  <si>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</si>
  <si>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</si>
  <si>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</si>
  <si>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</si>
  <si>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</si>
  <si>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</si>
  <si>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</si>
  <si>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</si>
  <si>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</si>
  <si>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</si>
  <si>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</si>
  <si>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</si>
  <si>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</si>
  <si>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</si>
  <si>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</si>
  <si>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</si>
  <si>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</si>
  <si>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</si>
  <si>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</si>
  <si>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</si>
  <si>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</si>
  <si>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</si>
  <si>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</si>
  <si>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</si>
  <si>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</si>
  <si>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</si>
  <si>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</si>
  <si>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</si>
  <si>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</si>
  <si>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</si>
  <si>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</si>
  <si>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</si>
  <si>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</si>
  <si>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</si>
  <si>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</si>
  <si>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</si>
  <si>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</si>
  <si>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</si>
  <si>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</si>
  <si>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</si>
  <si>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</si>
  <si>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</si>
  <si>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</si>
  <si>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</si>
  <si>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</si>
  <si>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</si>
  <si>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</si>
  <si>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</si>
  <si>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</si>
  <si>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</si>
  <si>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</si>
  <si>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</si>
  <si>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</si>
  <si>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</si>
  <si>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</si>
  <si>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</si>
  <si>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</si>
  <si>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</si>
  <si>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</si>
  <si>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</si>
  <si>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</si>
  <si>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</si>
  <si>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</si>
  <si>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</si>
  <si>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</si>
  <si>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</si>
  <si>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</si>
  <si>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</si>
  <si>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</si>
  <si>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</si>
  <si>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</si>
  <si>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</si>
  <si>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</si>
  <si>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</si>
  <si>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</si>
  <si>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</si>
  <si>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</si>
  <si>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</si>
  <si>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</si>
  <si>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</si>
  <si>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</si>
  <si>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</si>
  <si>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</si>
  <si>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</si>
  <si>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</si>
  <si>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</si>
  <si>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</si>
  <si>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</si>
  <si>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</si>
  <si>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</si>
  <si>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</si>
  <si>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</si>
  <si>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</si>
  <si>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</si>
  <si>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</si>
  <si>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</si>
  <si>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</si>
  <si>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</si>
  <si>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</si>
  <si>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</si>
  <si>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</si>
  <si>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</si>
  <si>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</si>
  <si>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</si>
  <si>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</si>
  <si>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</si>
  <si>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</si>
  <si>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</si>
  <si>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</si>
  <si>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</si>
  <si>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</si>
  <si>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</si>
  <si>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</si>
  <si>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</si>
  <si>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</si>
  <si>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</si>
  <si>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</si>
  <si>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</si>
  <si>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</si>
  <si>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</si>
  <si>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</si>
  <si>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</si>
  <si>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</si>
  <si>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</si>
  <si>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</si>
  <si>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</si>
  <si>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</si>
  <si>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</si>
  <si>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</si>
  <si>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</si>
  <si>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</si>
  <si>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</si>
  <si>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</si>
  <si>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</si>
  <si>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</si>
  <si>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</si>
  <si>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</si>
  <si>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</si>
  <si>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</si>
  <si>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</si>
  <si>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</si>
  <si>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</si>
  <si>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</si>
  <si>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</si>
  <si>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</si>
  <si>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</si>
  <si>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</si>
  <si>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</si>
  <si>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</si>
  <si>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</si>
  <si>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</si>
  <si>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</si>
  <si>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</si>
  <si>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</si>
  <si>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</si>
  <si>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</si>
  <si>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</si>
  <si>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</si>
  <si>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</si>
  <si>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</si>
  <si>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</si>
  <si>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</si>
  <si>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</si>
  <si>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</si>
  <si>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</si>
  <si>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</si>
  <si>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</si>
  <si>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</si>
  <si>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</si>
  <si>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</si>
  <si>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</si>
  <si>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</si>
  <si>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</si>
  <si>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</si>
  <si>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</si>
  <si>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</si>
  <si>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</si>
  <si>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</si>
  <si>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</si>
  <si>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</si>
  <si>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</si>
  <si>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</si>
  <si>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</si>
  <si>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</si>
  <si>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</si>
  <si>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</si>
  <si>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</si>
  <si>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</si>
  <si>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</si>
  <si>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</si>
  <si>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</si>
  <si>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</si>
  <si>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</si>
  <si>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</si>
  <si>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</si>
  <si>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</si>
  <si>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</si>
  <si>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</si>
  <si>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</si>
  <si>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</si>
  <si>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</si>
  <si>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</si>
  <si>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</si>
  <si>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</si>
  <si>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</si>
  <si>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</si>
  <si>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</si>
  <si>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</si>
  <si>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</si>
  <si>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</si>
  <si>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</si>
  <si>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</si>
  <si>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</si>
  <si>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</si>
  <si>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</si>
  <si>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</si>
  <si>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</si>
  <si>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</si>
  <si>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</si>
  <si>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</si>
  <si>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</si>
  <si>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</si>
  <si>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</si>
  <si>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</si>
  <si>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</si>
  <si>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</si>
  <si>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</si>
  <si>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</si>
  <si>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</si>
  <si>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</si>
  <si>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</si>
  <si>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</si>
  <si>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</si>
  <si>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</si>
  <si>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</si>
  <si>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</si>
  <si>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</si>
  <si>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</si>
  <si>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</si>
  <si>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</si>
  <si>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</si>
  <si>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</si>
  <si>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</si>
  <si>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</si>
  <si>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</si>
  <si>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</si>
  <si>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</si>
  <si>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</si>
  <si>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</si>
  <si>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</si>
  <si>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</si>
  <si>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</si>
  <si>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</si>
  <si>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</si>
  <si>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</si>
  <si>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</si>
  <si>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</si>
  <si>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</si>
  <si>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</si>
  <si>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</si>
  <si>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</si>
  <si>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</si>
  <si>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</si>
  <si>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</si>
  <si>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</si>
  <si>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</si>
  <si>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</si>
  <si>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</si>
  <si>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</si>
  <si>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</si>
  <si>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</si>
  <si>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</si>
  <si>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</si>
  <si>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</si>
  <si>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</si>
  <si>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</si>
  <si>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</si>
  <si>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</si>
  <si>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</si>
  <si>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</si>
  <si>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</si>
  <si>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</si>
  <si>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</si>
  <si>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</si>
  <si>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</si>
  <si>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</si>
  <si>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</si>
  <si>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</si>
  <si>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</si>
  <si>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</si>
  <si>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</si>
  <si>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</si>
  <si>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</si>
  <si>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</si>
  <si>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</si>
  <si>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</si>
  <si>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</si>
  <si>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</si>
  <si>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</si>
  <si>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</si>
  <si>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</si>
  <si>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</si>
  <si>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</si>
  <si>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</si>
  <si>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</si>
  <si>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</si>
  <si>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</si>
  <si>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</si>
  <si>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</si>
  <si>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</si>
  <si>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</si>
  <si>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</si>
  <si>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</si>
  <si>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</si>
  <si>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</si>
  <si>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</si>
  <si>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</si>
  <si>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</si>
  <si>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</si>
  <si>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</si>
  <si>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</si>
  <si>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</si>
  <si>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</si>
  <si>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</si>
  <si>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</si>
  <si>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</si>
  <si>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</si>
  <si>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</si>
  <si>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</si>
  <si>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</si>
  <si>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</si>
  <si>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</si>
  <si>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</si>
  <si>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</si>
  <si>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</si>
  <si>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</si>
  <si>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</si>
  <si>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</si>
  <si>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</si>
  <si>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</si>
  <si>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</si>
  <si>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</si>
  <si>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</si>
  <si>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</si>
  <si>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</si>
  <si>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</si>
  <si>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</si>
  <si>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</si>
  <si>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</si>
  <si>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</si>
  <si>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</si>
  <si>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</si>
  <si>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</si>
  <si>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</si>
  <si>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</si>
  <si>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</si>
  <si>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</si>
  <si>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</si>
  <si>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</si>
  <si>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</si>
  <si>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</si>
  <si>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</si>
  <si>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</si>
  <si>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</si>
  <si>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</si>
  <si>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</si>
  <si>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</si>
  <si>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</si>
  <si>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</si>
  <si>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</si>
  <si>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</si>
  <si>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</si>
  <si>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</si>
  <si>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</si>
  <si>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</si>
  <si>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</si>
  <si>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</si>
  <si>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</si>
  <si>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</si>
  <si>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</si>
  <si>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</si>
  <si>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</si>
  <si>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</si>
  <si>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</si>
  <si>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</si>
  <si>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</si>
  <si>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</si>
  <si>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</si>
  <si>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</si>
  <si>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</si>
  <si>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</si>
  <si>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</si>
  <si>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</si>
  <si>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</si>
  <si>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</si>
  <si>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</si>
  <si>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</si>
  <si>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</si>
  <si>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</si>
  <si>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</si>
  <si>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</si>
  <si>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</si>
  <si>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</si>
  <si>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</si>
  <si>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</si>
  <si>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</si>
  <si>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</si>
  <si>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</si>
  <si>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</si>
  <si>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</si>
  <si>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</si>
  <si>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</si>
  <si>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</si>
  <si>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</si>
  <si>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</si>
  <si>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</si>
  <si>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</si>
  <si>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</si>
  <si>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</si>
  <si>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</si>
  <si>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</si>
  <si>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</si>
  <si>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</si>
  <si>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</si>
  <si>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</si>
  <si>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</si>
  <si>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</si>
  <si>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</si>
  <si>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</si>
  <si>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</si>
  <si>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</si>
  <si>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</si>
  <si>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</si>
  <si>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</si>
  <si>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</si>
  <si>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</si>
  <si>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</si>
  <si>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</si>
  <si>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</si>
  <si>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</si>
  <si>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</si>
  <si>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</si>
  <si>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</si>
  <si>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</si>
  <si>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</si>
  <si>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</si>
  <si>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</si>
  <si>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</si>
  <si>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</si>
  <si>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</si>
  <si>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</si>
  <si>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</si>
  <si>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</si>
  <si>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</si>
  <si>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</si>
  <si>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</si>
  <si>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</si>
  <si>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</si>
  <si>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</si>
  <si>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</si>
  <si>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</si>
  <si>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</si>
  <si>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</si>
  <si>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</si>
  <si>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</si>
  <si>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</si>
  <si>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</si>
  <si>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</si>
  <si>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</si>
  <si>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</si>
  <si>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</si>
  <si>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</si>
  <si>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</si>
  <si>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</si>
  <si>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</si>
  <si>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</si>
  <si>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</si>
  <si>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</si>
  <si>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</si>
  <si>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</si>
  <si>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</si>
  <si>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</si>
  <si>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</si>
  <si>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</si>
  <si>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</si>
  <si>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</si>
  <si>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</si>
  <si>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</si>
  <si>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</si>
  <si>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</si>
  <si>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</si>
  <si>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</si>
  <si>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</si>
  <si>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</si>
  <si>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</si>
  <si>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</si>
  <si>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</si>
  <si>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</si>
  <si>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</si>
  <si>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</si>
  <si>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</si>
  <si>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</si>
  <si>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</si>
  <si>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</si>
  <si>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</si>
  <si>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</si>
  <si>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</si>
  <si>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</si>
  <si>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</si>
  <si>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</si>
  <si>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</si>
  <si>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</si>
  <si>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</si>
  <si>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</si>
  <si>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</si>
  <si>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</si>
  <si>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</si>
  <si>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</si>
  <si>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</si>
  <si>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</si>
  <si>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</si>
  <si>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</si>
  <si>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</si>
  <si>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</si>
  <si>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</si>
  <si>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</si>
  <si>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</si>
  <si>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</si>
  <si>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</si>
  <si>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</si>
  <si>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</si>
  <si>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</si>
  <si>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</si>
  <si>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</si>
  <si>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</si>
  <si>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</si>
  <si>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</si>
  <si>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</si>
  <si>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</si>
  <si>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</si>
  <si>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</si>
  <si>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</si>
  <si>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</si>
  <si>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</si>
  <si>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</si>
  <si>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</si>
  <si>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</si>
  <si>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</si>
  <si>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</si>
  <si>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</si>
  <si>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</si>
  <si>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</si>
  <si>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</si>
  <si>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</si>
  <si>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</si>
  <si>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</si>
  <si>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</si>
  <si>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</si>
  <si>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</si>
  <si>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</si>
  <si>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</si>
  <si>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</si>
  <si>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</si>
  <si>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</si>
  <si>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</si>
  <si>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</si>
  <si>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</si>
  <si>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</si>
  <si>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</si>
  <si>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</si>
  <si>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</si>
  <si>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</si>
  <si>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</si>
  <si>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</si>
  <si>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</si>
  <si>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</si>
  <si>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</si>
  <si>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</si>
  <si>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</si>
  <si>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</si>
  <si>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</si>
  <si>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</si>
  <si>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</si>
  <si>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</si>
  <si>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</si>
  <si>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</si>
  <si>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</si>
  <si>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</si>
  <si>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</si>
  <si>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</si>
  <si>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</si>
  <si>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</si>
  <si>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</si>
  <si>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</si>
  <si>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</si>
  <si>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</si>
  <si>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</si>
  <si>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</si>
  <si>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</si>
  <si>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</si>
  <si>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</si>
  <si>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</si>
  <si>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</si>
  <si>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</si>
  <si>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</si>
  <si>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</si>
  <si>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</si>
  <si>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</si>
  <si>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</si>
  <si>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</si>
  <si>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</si>
  <si>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</si>
  <si>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</si>
  <si>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</si>
  <si>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</si>
  <si>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</si>
  <si>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</si>
  <si>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</si>
  <si>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</si>
  <si>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</si>
  <si>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</si>
  <si>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</si>
  <si>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</si>
  <si>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</si>
  <si>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</si>
  <si>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</si>
  <si>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</si>
  <si>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</si>
  <si>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</si>
  <si>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</si>
  <si>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</si>
  <si>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</si>
  <si>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</si>
  <si>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</si>
  <si>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</si>
  <si>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</si>
  <si>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</si>
  <si>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</si>
  <si>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</si>
  <si>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</si>
  <si>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</si>
  <si>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</si>
  <si>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</si>
  <si>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</si>
  <si>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</si>
  <si>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</si>
  <si>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</si>
  <si>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</si>
  <si>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</si>
  <si>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</si>
  <si>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</si>
  <si>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</si>
  <si>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</si>
  <si>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</si>
  <si>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</si>
  <si>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</si>
  <si>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</si>
  <si>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</si>
  <si>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</si>
  <si>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</si>
  <si>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</si>
  <si>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</si>
  <si>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</si>
  <si>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</si>
  <si>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</si>
  <si>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</si>
  <si>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</si>
  <si>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</si>
  <si>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</si>
  <si>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</si>
  <si>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</si>
  <si>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</si>
  <si>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</si>
  <si>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</si>
  <si>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</si>
  <si>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</si>
  <si>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</si>
  <si>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</si>
  <si>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</si>
  <si>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</si>
  <si>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</si>
  <si>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</si>
  <si>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</si>
  <si>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</si>
  <si>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</si>
  <si>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</si>
  <si>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</si>
  <si>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</si>
  <si>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</si>
  <si>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</si>
  <si>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</si>
  <si>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</si>
  <si>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</si>
  <si>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</si>
  <si>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</si>
  <si>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</si>
  <si>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</si>
  <si>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</si>
  <si>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</si>
  <si>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</si>
  <si>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</si>
  <si>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</si>
  <si>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</si>
  <si>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</si>
  <si>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</si>
  <si>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</si>
  <si>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</si>
  <si>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</si>
  <si>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</si>
  <si>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</si>
  <si>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</si>
  <si>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</si>
  <si>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</si>
  <si>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</si>
  <si>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</si>
  <si>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</si>
  <si>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</si>
  <si>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</si>
  <si>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</si>
  <si>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</si>
  <si>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</si>
  <si>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</si>
  <si>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</si>
  <si>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</si>
  <si>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</si>
  <si>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</si>
  <si>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</si>
  <si>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</si>
  <si>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</si>
  <si>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</si>
  <si>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</si>
  <si>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</si>
  <si>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</si>
  <si>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</si>
  <si>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</si>
  <si>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</si>
  <si>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</si>
  <si>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</si>
  <si>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</si>
  <si>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</si>
  <si>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</si>
  <si>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</si>
  <si>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</si>
  <si>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</si>
  <si>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</si>
  <si>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</si>
  <si>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</si>
  <si>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</si>
  <si>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</si>
  <si>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</si>
  <si>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</si>
  <si>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</si>
  <si>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</si>
  <si>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</si>
  <si>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</si>
  <si>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</si>
  <si>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</si>
  <si>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</si>
  <si>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</si>
  <si>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</si>
  <si>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</si>
  <si>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</si>
  <si>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</si>
  <si>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</si>
  <si>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</si>
  <si>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</si>
  <si>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</si>
  <si>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</si>
  <si>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</si>
  <si>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</si>
  <si>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</si>
  <si>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</si>
  <si>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</si>
  <si>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</si>
  <si>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</si>
  <si>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</si>
  <si>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</si>
  <si>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</si>
  <si>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</si>
  <si>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</si>
  <si>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</si>
  <si>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</si>
  <si>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</si>
  <si>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</si>
  <si>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</si>
  <si>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</si>
  <si>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</si>
  <si>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</si>
  <si>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</si>
  <si>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</si>
  <si>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</si>
  <si>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</si>
  <si>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</si>
  <si>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</si>
  <si>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</si>
  <si>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</si>
  <si>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</si>
  <si>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</si>
  <si>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</si>
  <si>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</si>
  <si>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</si>
  <si>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</si>
  <si>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</si>
  <si>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</si>
  <si>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</si>
  <si>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</si>
  <si>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</si>
  <si>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</si>
  <si>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</si>
  <si>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</si>
  <si>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</si>
  <si>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</si>
  <si>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</si>
  <si>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</si>
  <si>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</si>
  <si>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</si>
  <si>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</si>
  <si>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</si>
  <si>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</si>
  <si>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</si>
  <si>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</si>
  <si>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</si>
  <si>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</si>
  <si>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</si>
  <si>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</si>
  <si>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</si>
  <si>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</si>
  <si>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</si>
  <si>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</si>
  <si>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</si>
  <si>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</si>
  <si>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</si>
  <si>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</si>
  <si>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</si>
  <si>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</si>
  <si>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</si>
  <si>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</si>
  <si>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</si>
  <si>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</si>
  <si>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</si>
  <si>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</si>
  <si>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</si>
  <si>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</si>
  <si>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</si>
  <si>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</si>
  <si>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</si>
  <si>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</si>
  <si>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</si>
  <si>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</si>
  <si>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</si>
  <si>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</si>
  <si>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</si>
  <si>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</si>
  <si>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</si>
  <si>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</si>
  <si>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</si>
  <si>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</si>
  <si>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</si>
  <si>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</si>
  <si>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</si>
  <si>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</si>
  <si>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</si>
  <si>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</si>
  <si>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</si>
  <si>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</si>
  <si>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</si>
  <si>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</si>
  <si>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</si>
  <si>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</si>
  <si>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</si>
  <si>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</si>
  <si>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</si>
  <si>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</si>
  <si>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</si>
  <si>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</si>
  <si>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</si>
  <si>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</si>
  <si>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</si>
  <si>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</si>
  <si>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</si>
  <si>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</si>
  <si>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</si>
  <si>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</si>
  <si>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</si>
  <si>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</si>
  <si>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</si>
  <si>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</si>
  <si>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</si>
  <si>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</si>
  <si>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</si>
  <si>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</si>
  <si>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</si>
  <si>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</si>
  <si>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</si>
  <si>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</si>
  <si>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</si>
  <si>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</si>
  <si>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</si>
  <si>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</si>
  <si>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</si>
  <si>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</si>
  <si>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</si>
  <si>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</si>
  <si>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</si>
  <si>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</si>
  <si>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</si>
  <si>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</si>
  <si>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</si>
  <si>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</si>
  <si>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</si>
  <si>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</si>
  <si>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</si>
  <si>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</si>
  <si>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</si>
  <si>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</si>
  <si>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</si>
  <si>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</si>
  <si>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</si>
  <si>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</si>
  <si>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</si>
  <si>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</si>
  <si>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</si>
  <si>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</si>
  <si>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</si>
  <si>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</si>
  <si>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</si>
  <si>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</si>
  <si>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</si>
  <si>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</si>
  <si>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</si>
  <si>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</si>
  <si>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</si>
  <si>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</si>
  <si>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</si>
  <si>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</si>
  <si>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</si>
  <si>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</si>
  <si>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</si>
  <si>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</si>
  <si>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</si>
  <si>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</si>
  <si>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</si>
  <si>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</si>
  <si>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</si>
  <si>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</si>
  <si>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</si>
  <si>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</si>
  <si>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</si>
  <si>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</si>
  <si>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</si>
  <si>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</si>
  <si>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</si>
  <si>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</si>
  <si>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</si>
  <si>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</si>
  <si>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</si>
  <si>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</si>
  <si>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</si>
  <si>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</si>
  <si>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</si>
  <si>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</si>
  <si>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</si>
  <si>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</si>
  <si>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</si>
  <si>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</si>
  <si>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</si>
  <si>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</si>
  <si>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</si>
  <si>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</si>
  <si>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</si>
  <si>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</si>
  <si>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</si>
  <si>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</si>
  <si>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</si>
  <si>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</si>
  <si>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</si>
  <si>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</si>
  <si>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</si>
  <si>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</si>
  <si>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</si>
  <si>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</si>
  <si>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</si>
  <si>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</si>
  <si>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</si>
  <si>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</si>
  <si>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</si>
  <si>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</si>
  <si>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</si>
  <si>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</si>
  <si>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</si>
  <si>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</si>
  <si>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</si>
  <si>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</si>
  <si>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</si>
  <si>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</si>
  <si>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</si>
  <si>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</si>
  <si>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</si>
  <si>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</si>
  <si>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</si>
  <si>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SITI IDAYAH (CM),</t>
  </si>
  <si>
    <t>YATUL M (CM)</t>
  </si>
  <si>
    <t xml:space="preserve">SITI KHUSNIATI(CM), </t>
  </si>
  <si>
    <t xml:space="preserve">SITI TRISNOWATI(CM), </t>
  </si>
  <si>
    <t xml:space="preserve">UMI KHOLISOH, SUSANTI (CM), </t>
  </si>
  <si>
    <t xml:space="preserve"> NOVIA DITA W (CM),</t>
  </si>
  <si>
    <t>NUR (WN)</t>
  </si>
  <si>
    <t>TUTIK WIDYANINGSIH (CM),</t>
  </si>
  <si>
    <t>ADY (WN)</t>
  </si>
  <si>
    <t xml:space="preserve">LAILATUN NISHFAH (CM), </t>
  </si>
  <si>
    <t>MUNIAH (CM)</t>
  </si>
  <si>
    <t xml:space="preserve">MUAKHIROH (CM), </t>
  </si>
  <si>
    <t>DWI (S)</t>
  </si>
  <si>
    <t xml:space="preserve">MUSODATUL LIFAAH. NUR EVIYANA  (CM), </t>
  </si>
  <si>
    <t>SITI MASLULAH (CM)</t>
  </si>
  <si>
    <t xml:space="preserve">KHOMSATUN (CM), </t>
  </si>
  <si>
    <t>NUR ALIFAH (CM)</t>
  </si>
  <si>
    <t>SITI (WN)</t>
  </si>
  <si>
    <t>NOVI ISMA, ZULFA HIMMATUL (CM), SITI (WN)</t>
  </si>
  <si>
    <t>FAJAR ANDRI (CM),</t>
  </si>
  <si>
    <t xml:space="preserve">ANIS CHOLIFAH, SRI WAHYUNI (CM), </t>
  </si>
  <si>
    <t>PUJI ASTUTI (CM),</t>
  </si>
  <si>
    <t>ANISATUN (WN)</t>
  </si>
  <si>
    <t>LUTFI (S)</t>
  </si>
  <si>
    <t>LAILI (WN)</t>
  </si>
  <si>
    <t>SINDI, MAUNAH (WN)</t>
  </si>
  <si>
    <t>DIMAS RAHAYU KRISTIYANI (CM), SAPINAH (WN)</t>
  </si>
  <si>
    <t>EMY ASMINIATI  (CM),</t>
  </si>
  <si>
    <t>SEPTI MALA AMELIA (CM) , RATNA (WN)</t>
  </si>
  <si>
    <t>MARDHIYAH (CM),</t>
  </si>
  <si>
    <t xml:space="preserve">KHOTIMATUS SA'DIYAH (CM) </t>
  </si>
  <si>
    <t>SITI MAGHFIROH (CM)</t>
  </si>
  <si>
    <t>SITI NURUL ULYA (CM)</t>
  </si>
  <si>
    <t>UMI (WN)</t>
  </si>
  <si>
    <t xml:space="preserve">MUTMAINAH (CM), </t>
  </si>
  <si>
    <t>FAHRUL (OL)</t>
  </si>
  <si>
    <t>DATE : August 19, 2026</t>
  </si>
  <si>
    <t>RINI OKTAFIYAH (CM), FARIZI (S), SUPIATI (OL)</t>
  </si>
  <si>
    <t>SITI ROIFAH (CM), KALIMAH (S), ADINDA, JANNATUN, LAILI, MARIA, NAJIB, NADIA (WN)</t>
  </si>
  <si>
    <t>KHAIRIN KURNIAWATI (CM), SULTONI (WN)</t>
  </si>
  <si>
    <t>TIA, FEBRI (WN)</t>
  </si>
  <si>
    <t>ARTI (WN)</t>
  </si>
  <si>
    <t>TUTIK (WN)</t>
  </si>
  <si>
    <t>NUR (S), KHOSIYATUN (WN)</t>
  </si>
  <si>
    <t>DINA (WN)</t>
  </si>
  <si>
    <t>TRIYANA (WN)</t>
  </si>
  <si>
    <t>ALIF (WN)</t>
  </si>
  <si>
    <t xml:space="preserve"> SRI HANDAYANI. IKA SAFITRI  (CM),  NUR,DHUHA (WN)</t>
  </si>
  <si>
    <t>MAHFUD (WN)</t>
  </si>
  <si>
    <t>NAHDIYATUS (P)</t>
  </si>
  <si>
    <t>LULUK CHOIRIYAH  (CM), ABARWATI, KISWATI (WN)</t>
  </si>
  <si>
    <t>DEWI, SITI, TUTIK (WN)</t>
  </si>
  <si>
    <t>MUSLIHAH (WN)</t>
  </si>
  <si>
    <t>RIBUT WINARTI (CM), SAIFUL (WN)</t>
  </si>
  <si>
    <t>BAGUS, NANANG (WN)</t>
  </si>
  <si>
    <t>INEZ (WN)</t>
  </si>
  <si>
    <t>SETIO (WN)</t>
  </si>
  <si>
    <t>SRI EKO SUSILOWATI (CM), SAEFUL (WN)</t>
  </si>
  <si>
    <t>SAIKIN (WN)</t>
  </si>
  <si>
    <t>KHOIRIYAH (WN)</t>
  </si>
  <si>
    <t>SITI (P), SYINTA (WN)</t>
  </si>
  <si>
    <t>UUN  (CM), SOLEH (WN)</t>
  </si>
  <si>
    <t>ULIL, FITRIYANI (WN)</t>
  </si>
  <si>
    <t>ALI, MUARIFAH, NUR, WIDYA (WN)</t>
  </si>
  <si>
    <t>NUR ANISAH (CM),</t>
  </si>
  <si>
    <t>SITI DAMILIA (CM), UU WN)</t>
  </si>
  <si>
    <t>FIKRI NUR NOVI AYU,SITI MAROH (CM), ABDUL A (CN)</t>
  </si>
  <si>
    <t>KHARIMATUL (WN)</t>
  </si>
  <si>
    <t>LINDA. MASRIPAH (WN)</t>
  </si>
  <si>
    <t>MASRUFAH, SRI (WN)</t>
  </si>
  <si>
    <t>DIAN (WN)</t>
  </si>
  <si>
    <t>DINA PUJI LESTARI(CM), ZAKIA (WN)</t>
  </si>
  <si>
    <t>SITI WAHYUNI (CM)</t>
  </si>
  <si>
    <t>RIZQI (WN)</t>
  </si>
  <si>
    <t>PUJI, SUMIYATI (WN)</t>
  </si>
  <si>
    <t>MIFTAH, SITI (Wn)</t>
  </si>
  <si>
    <t>IDAN (WN)</t>
  </si>
  <si>
    <t>ZULFATUL UMAYAH (CM)</t>
  </si>
  <si>
    <t>NUR CHASANAH (CM), SRI (WN)</t>
  </si>
  <si>
    <t>RAHAYU (CN)</t>
  </si>
  <si>
    <t>WAHYU (WN)</t>
  </si>
  <si>
    <t>ANJAR FITRIANA (CM), MUNFARIDA (Wn)</t>
  </si>
  <si>
    <t>MIFTAHUL, RIFATUL (WN)</t>
  </si>
  <si>
    <t>AGUSTINA DEWI (CM), SUKARTI (P)</t>
  </si>
  <si>
    <t>KHUMAEROH (CM)</t>
  </si>
  <si>
    <t>ULIL, SURYATI (Wn)</t>
  </si>
  <si>
    <t>ARI (WN), ARIES (CN)</t>
  </si>
  <si>
    <t>FITRI SUSIANINGSIH, HANI PRAMUDITA SARI(CM), SITI (WN)</t>
  </si>
  <si>
    <t>MUYASAROH (S)</t>
  </si>
  <si>
    <t>ADITYA (P), NUR (WN)</t>
  </si>
  <si>
    <t>RIZKI (WN)</t>
  </si>
  <si>
    <t>MUTOHAROH (OL)</t>
  </si>
  <si>
    <t>ISTIKHAROH (S)</t>
  </si>
  <si>
    <t>IKA, NISWA (WN)</t>
  </si>
  <si>
    <t>ANIS, FITRI, USNUL (WN)</t>
  </si>
  <si>
    <t>NURUL. SULASIH, UMI (WN)</t>
  </si>
  <si>
    <t>IQBALUDIN, ROFIK (WN)</t>
  </si>
  <si>
    <t>IBNUH (WN)</t>
  </si>
  <si>
    <t>NUR, GURUN (WN)</t>
  </si>
  <si>
    <t>NADA SILVIA (CM), ASFURIYAH (WN)</t>
  </si>
  <si>
    <t>M.YULIYANTO (CN)</t>
  </si>
  <si>
    <t>KURNIASARI, NUNUK, NUR, SHINTA, USWATUN (WN)</t>
  </si>
  <si>
    <t>NISA (WN)</t>
  </si>
  <si>
    <t>ISRI NASIFAH. LEILA WAHYU TRIYANTI , SAPUTRI HANDAYANI  (CM) NIHAYATI (CN), TTTIK (S), DIANA, INDAH, NISA'(WN)</t>
  </si>
  <si>
    <t>VINNA YUNITA ©</t>
  </si>
  <si>
    <t>ABIDATUN, NUZUL, VIVIT (WN)</t>
  </si>
  <si>
    <t>ENDANG SETYOWATI, CIKITA MEISA. UMI KULSU  (CM), RAHMAWATI(P)</t>
  </si>
  <si>
    <t>ULIL (P)</t>
  </si>
  <si>
    <t>FATMAWATI(P)</t>
  </si>
  <si>
    <t>Total Out = 13 Persons</t>
  </si>
  <si>
    <t>Total In =  12 Persons</t>
  </si>
  <si>
    <r>
      <t xml:space="preserve">2026/08/19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</si>
  <si>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 Persons</t>
  </si>
  <si>
    <t>ALYSAA, INDAH, MUZAZANAH (WN)</t>
  </si>
  <si>
    <t>Total Absence = 166 Persons</t>
  </si>
  <si>
    <t>Total Absence = 37 Persons</t>
  </si>
  <si>
    <t>Total Persen Absence = 2.4 %</t>
  </si>
  <si>
    <t>Total Absence = 205 Persons</t>
  </si>
  <si>
    <t>Total Persen Hadir = 97.6 %</t>
  </si>
  <si>
    <t>Total Permanent Employee =17.4%</t>
  </si>
  <si>
    <t>Total Contract Employee=82.6%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</si>
</sst>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Z314" activePane="bottomRight" state="frozen"/>
      <selection pane="topRight" activeCell="L1" sqref="L1"/>
      <selection pane="bottomLeft" activeCell="A9" sqref="A9"/>
      <selection pane="bottomRight" activeCell="BC315" sqref="BC315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8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1617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5</v>
      </c>
      <c r="BC34" s="734">
        <v>21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>
        <v>1</v>
      </c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1</v>
      </c>
      <c r="AX37" s="733">
        <v>0</v>
      </c>
      <c r="AY37" s="546">
        <v>0</v>
      </c>
      <c r="AZ37" s="546">
        <v>0</v>
      </c>
      <c r="BA37" s="546">
        <v>0</v>
      </c>
      <c r="BB37" s="546">
        <v>0</v>
      </c>
      <c r="BC37" s="734">
        <v>0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26</v>
      </c>
      <c r="G40" s="546">
        <v>137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137</v>
      </c>
      <c r="Y40" s="69">
        <v>0</v>
      </c>
      <c r="Z40" s="69">
        <v>1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0</v>
      </c>
      <c r="AY40" s="69">
        <v>26</v>
      </c>
      <c r="AZ40" s="69">
        <v>48</v>
      </c>
      <c r="BA40" s="69">
        <v>35</v>
      </c>
      <c r="BB40" s="69">
        <v>26</v>
      </c>
      <c r="BC40" s="69">
        <v>135</v>
      </c>
      <c r="BD40" s="754" t="s">
        <v>1693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>
        <v>1</v>
      </c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14</v>
      </c>
      <c r="AZ42" s="546">
        <v>35</v>
      </c>
      <c r="BA42" s="546">
        <v>4</v>
      </c>
      <c r="BB42" s="546">
        <v>20</v>
      </c>
      <c r="BC42" s="734">
        <v>73</v>
      </c>
      <c r="BD42" s="745" t="s">
        <v>1618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9</v>
      </c>
      <c r="AC49" s="900"/>
      <c r="AD49" s="900"/>
      <c r="AE49" s="900"/>
      <c r="AF49" s="900">
        <v>2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12</v>
      </c>
      <c r="AY49" s="546">
        <v>0</v>
      </c>
      <c r="AZ49" s="546">
        <v>0</v>
      </c>
      <c r="BA49" s="546">
        <v>31</v>
      </c>
      <c r="BB49" s="546">
        <v>107</v>
      </c>
      <c r="BC49" s="734">
        <v>138</v>
      </c>
      <c r="BD49" s="757" t="s">
        <v>1619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>
        <v>1</v>
      </c>
      <c r="AB51" s="900"/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31</v>
      </c>
      <c r="BB51" s="546">
        <v>108</v>
      </c>
      <c r="BC51" s="734">
        <v>141</v>
      </c>
      <c r="BD51" s="757" t="s">
        <v>1620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37</v>
      </c>
      <c r="BB55" s="546">
        <v>68</v>
      </c>
      <c r="BC55" s="734">
        <v>105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58</v>
      </c>
      <c r="G58" s="729">
        <v>75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16</v>
      </c>
      <c r="BB58" s="546">
        <v>56</v>
      </c>
      <c r="BC58" s="734">
        <v>73</v>
      </c>
      <c r="BD58" s="757" t="s">
        <v>1621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34</v>
      </c>
      <c r="BC60" s="734">
        <v>41</v>
      </c>
      <c r="BD60" s="758" t="s">
        <v>1622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>
        <v>1</v>
      </c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1</v>
      </c>
      <c r="AY66" s="546">
        <v>2</v>
      </c>
      <c r="AZ66" s="546">
        <v>19</v>
      </c>
      <c r="BA66" s="546">
        <v>1</v>
      </c>
      <c r="BB66" s="546">
        <v>14</v>
      </c>
      <c r="BC66" s="734">
        <v>36</v>
      </c>
      <c r="BD66" s="745" t="s">
        <v>1623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>
        <v>1</v>
      </c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1</v>
      </c>
      <c r="AY75" s="546">
        <v>2</v>
      </c>
      <c r="AZ75" s="546">
        <v>9</v>
      </c>
      <c r="BA75" s="546">
        <v>0</v>
      </c>
      <c r="BB75" s="546">
        <v>7</v>
      </c>
      <c r="BC75" s="734">
        <v>18</v>
      </c>
      <c r="BD75" s="745" t="s">
        <v>1624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>
        <v>1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1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 t="s">
        <v>1625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32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31</v>
      </c>
      <c r="BC78" s="734">
        <v>37</v>
      </c>
      <c r="BD78" s="745" t="s">
        <v>1626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6</v>
      </c>
      <c r="F79" s="546">
        <v>26</v>
      </c>
      <c r="G79" s="729">
        <v>36</v>
      </c>
      <c r="H79" s="900"/>
      <c r="I79" s="900"/>
      <c r="J79" s="900">
        <v>2</v>
      </c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/>
      <c r="AC79" s="728"/>
      <c r="AD79" s="728"/>
      <c r="AE79" s="728"/>
      <c r="AF79" s="900">
        <v>1</v>
      </c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1627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28</v>
      </c>
      <c r="G81" s="729">
        <v>38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38</v>
      </c>
      <c r="Y81" s="728"/>
      <c r="Z81" s="728"/>
      <c r="AA81" s="900">
        <v>2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4</v>
      </c>
      <c r="AY81" s="546">
        <v>2</v>
      </c>
      <c r="AZ81" s="546">
        <v>6</v>
      </c>
      <c r="BA81" s="546">
        <v>0</v>
      </c>
      <c r="BB81" s="546">
        <v>26</v>
      </c>
      <c r="BC81" s="718">
        <v>34</v>
      </c>
      <c r="BD81" s="746" t="s">
        <v>1628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>
        <v>2</v>
      </c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1601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28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>
        <v>1</v>
      </c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5</v>
      </c>
      <c r="BB83" s="546">
        <v>28</v>
      </c>
      <c r="BC83" s="718">
        <v>39</v>
      </c>
      <c r="BD83" s="745" t="s">
        <v>1629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0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>
        <v>1</v>
      </c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5</v>
      </c>
      <c r="BB85" s="546">
        <v>20</v>
      </c>
      <c r="BC85" s="734">
        <v>35</v>
      </c>
      <c r="BD85" s="745" t="s">
        <v>1630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10</v>
      </c>
      <c r="F86" s="546">
        <v>21</v>
      </c>
      <c r="G86" s="729">
        <v>39</v>
      </c>
      <c r="H86" s="739"/>
      <c r="I86" s="900"/>
      <c r="J86" s="900"/>
      <c r="K86" s="730"/>
      <c r="L86" s="900"/>
      <c r="M86" s="900"/>
      <c r="N86" s="730">
        <v>1</v>
      </c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2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3</v>
      </c>
      <c r="AY86" s="546">
        <v>1</v>
      </c>
      <c r="AZ86" s="546">
        <v>7</v>
      </c>
      <c r="BA86" s="546">
        <v>9</v>
      </c>
      <c r="BB86" s="546">
        <v>18</v>
      </c>
      <c r="BC86" s="734">
        <v>35</v>
      </c>
      <c r="BD86" s="745" t="s">
        <v>1631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>
        <v>1</v>
      </c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1602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24</v>
      </c>
      <c r="G89" s="729">
        <v>38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38</v>
      </c>
      <c r="Y89" s="728"/>
      <c r="Z89" s="728"/>
      <c r="AA89" s="900"/>
      <c r="AB89" s="900">
        <v>3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3</v>
      </c>
      <c r="AY89" s="546">
        <v>1</v>
      </c>
      <c r="AZ89" s="546">
        <v>8</v>
      </c>
      <c r="BA89" s="546">
        <v>5</v>
      </c>
      <c r="BB89" s="546">
        <v>21</v>
      </c>
      <c r="BC89" s="734">
        <v>35</v>
      </c>
      <c r="BD89" s="745" t="s">
        <v>1632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1603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24</v>
      </c>
      <c r="BC91" s="734">
        <v>40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>
        <v>1</v>
      </c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14</v>
      </c>
      <c r="BB92" s="546">
        <v>19</v>
      </c>
      <c r="BC92" s="734">
        <v>40</v>
      </c>
      <c r="BD92" s="745" t="s">
        <v>1633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1634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22</v>
      </c>
      <c r="G94" s="729">
        <v>39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>
        <v>2</v>
      </c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6</v>
      </c>
      <c r="BB94" s="546">
        <v>22</v>
      </c>
      <c r="BC94" s="734">
        <v>37</v>
      </c>
      <c r="BD94" s="745" t="s">
        <v>1635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8</v>
      </c>
      <c r="BB95" s="546">
        <v>25</v>
      </c>
      <c r="BC95" s="734">
        <v>38</v>
      </c>
      <c r="BD95" s="745" t="s">
        <v>1636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19</v>
      </c>
      <c r="G96" s="729">
        <v>32</v>
      </c>
      <c r="H96" s="909"/>
      <c r="I96" s="730"/>
      <c r="J96" s="730">
        <v>1</v>
      </c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33</v>
      </c>
      <c r="Y96" s="728"/>
      <c r="Z96" s="728"/>
      <c r="AA96" s="900"/>
      <c r="AB96" s="900"/>
      <c r="AC96" s="728"/>
      <c r="AD96" s="728"/>
      <c r="AE96" s="728">
        <v>1</v>
      </c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19</v>
      </c>
      <c r="BC96" s="734">
        <v>32</v>
      </c>
      <c r="BD96" s="758" t="s">
        <v>1604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09"/>
      <c r="I97" s="747"/>
      <c r="J97" s="730"/>
      <c r="K97" s="730"/>
      <c r="L97" s="730"/>
      <c r="M97" s="747"/>
      <c r="N97" s="730">
        <v>1</v>
      </c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37</v>
      </c>
      <c r="Y97" s="728"/>
      <c r="Z97" s="728"/>
      <c r="AA97" s="900"/>
      <c r="AB97" s="900">
        <v>3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3</v>
      </c>
      <c r="AY97" s="546">
        <v>0</v>
      </c>
      <c r="AZ97" s="546">
        <v>6</v>
      </c>
      <c r="BA97" s="546">
        <v>2</v>
      </c>
      <c r="BB97" s="546">
        <v>26</v>
      </c>
      <c r="BC97" s="734">
        <v>34</v>
      </c>
      <c r="BD97" s="758" t="s">
        <v>1694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1605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29</v>
      </c>
      <c r="G100" s="729">
        <v>43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/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0</v>
      </c>
      <c r="AY100" s="546">
        <v>0</v>
      </c>
      <c r="AZ100" s="546">
        <v>10</v>
      </c>
      <c r="BA100" s="546">
        <v>4</v>
      </c>
      <c r="BB100" s="546">
        <v>29</v>
      </c>
      <c r="BC100" s="718">
        <v>43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1591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1581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>
        <v>1</v>
      </c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25</v>
      </c>
      <c r="BC107" s="734">
        <v>38</v>
      </c>
      <c r="BD107" s="745" t="s">
        <v>1637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>
        <v>1</v>
      </c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5</v>
      </c>
      <c r="BB108" s="546">
        <v>26</v>
      </c>
      <c r="BC108" s="734">
        <v>38</v>
      </c>
      <c r="BD108" s="745" t="s">
        <v>1638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1639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>
        <v>1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4">
        <v>36</v>
      </c>
      <c r="BD111" s="745" t="s">
        <v>1640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19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>
        <v>1</v>
      </c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3</v>
      </c>
      <c r="AY112" s="546">
        <v>0</v>
      </c>
      <c r="AZ112" s="546">
        <v>6</v>
      </c>
      <c r="BA112" s="546">
        <v>10</v>
      </c>
      <c r="BB112" s="546">
        <v>16</v>
      </c>
      <c r="BC112" s="734">
        <v>32</v>
      </c>
      <c r="BD112" s="745" t="s">
        <v>1641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>
        <v>1</v>
      </c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3</v>
      </c>
      <c r="BB116" s="546">
        <v>24</v>
      </c>
      <c r="BC116" s="734">
        <v>34</v>
      </c>
      <c r="BD116" s="745" t="s">
        <v>1642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24</v>
      </c>
      <c r="G117" s="729">
        <v>38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38</v>
      </c>
      <c r="Y117" s="728"/>
      <c r="Z117" s="728"/>
      <c r="AA117" s="900"/>
      <c r="AB117" s="900">
        <v>2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2</v>
      </c>
      <c r="AY117" s="546">
        <v>0</v>
      </c>
      <c r="AZ117" s="546">
        <v>13</v>
      </c>
      <c r="BA117" s="546">
        <v>1</v>
      </c>
      <c r="BB117" s="546">
        <v>22</v>
      </c>
      <c r="BC117" s="734">
        <v>36</v>
      </c>
      <c r="BD117" s="745" t="s">
        <v>1643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1592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1585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24</v>
      </c>
      <c r="G120" s="729">
        <v>38</v>
      </c>
      <c r="H120" s="739"/>
      <c r="I120" s="730"/>
      <c r="J120" s="730"/>
      <c r="K120" s="730"/>
      <c r="L120" s="730"/>
      <c r="M120" s="730"/>
      <c r="N120" s="730"/>
      <c r="O120" s="730">
        <v>1</v>
      </c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>
        <v>1</v>
      </c>
      <c r="K121" s="730"/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38</v>
      </c>
      <c r="Y121" s="728"/>
      <c r="Z121" s="728"/>
      <c r="AA121" s="900"/>
      <c r="AB121" s="900">
        <v>4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4</v>
      </c>
      <c r="AY121" s="546">
        <v>0</v>
      </c>
      <c r="AZ121" s="546">
        <v>5</v>
      </c>
      <c r="BA121" s="546">
        <v>9</v>
      </c>
      <c r="BB121" s="546">
        <v>20</v>
      </c>
      <c r="BC121" s="734">
        <v>34</v>
      </c>
      <c r="BD121" s="745" t="s">
        <v>1644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1645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>
        <v>1</v>
      </c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38</v>
      </c>
      <c r="Y123" s="728"/>
      <c r="Z123" s="728"/>
      <c r="AA123" s="900"/>
      <c r="AB123" s="900">
        <v>2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2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1606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30</v>
      </c>
      <c r="G125" s="729">
        <v>38</v>
      </c>
      <c r="H125" s="739"/>
      <c r="I125" s="730"/>
      <c r="J125" s="730">
        <v>1</v>
      </c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>
        <v>1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2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1646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>
        <v>1</v>
      </c>
      <c r="AR128" s="764"/>
      <c r="AS128" s="764"/>
      <c r="AT128" s="764"/>
      <c r="AU128" s="764"/>
      <c r="AV128" s="730">
        <v>2</v>
      </c>
      <c r="AW128" s="729">
        <v>0</v>
      </c>
      <c r="AX128" s="733">
        <v>3</v>
      </c>
      <c r="AY128" s="546">
        <v>4</v>
      </c>
      <c r="AZ128" s="546">
        <v>7</v>
      </c>
      <c r="BA128" s="546">
        <v>5</v>
      </c>
      <c r="BB128" s="546">
        <v>17</v>
      </c>
      <c r="BC128" s="734">
        <v>33</v>
      </c>
      <c r="BD128" s="745" t="s">
        <v>1647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1587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8">
        <v>35</v>
      </c>
      <c r="BD130" s="746" t="s">
        <v>1648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20</v>
      </c>
      <c r="G131" s="729">
        <v>35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35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31</v>
      </c>
      <c r="G133" s="729">
        <v>39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39</v>
      </c>
      <c r="Y133" s="728"/>
      <c r="Z133" s="728"/>
      <c r="AA133" s="900"/>
      <c r="AB133" s="900">
        <v>2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2</v>
      </c>
      <c r="AY133" s="546">
        <v>3</v>
      </c>
      <c r="AZ133" s="546">
        <v>3</v>
      </c>
      <c r="BA133" s="546">
        <v>2</v>
      </c>
      <c r="BB133" s="546">
        <v>29</v>
      </c>
      <c r="BC133" s="734">
        <v>37</v>
      </c>
      <c r="BD133" s="745" t="s">
        <v>1649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5</v>
      </c>
      <c r="F135" s="546">
        <v>27</v>
      </c>
      <c r="G135" s="729">
        <v>41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41</v>
      </c>
      <c r="Y135" s="728"/>
      <c r="Z135" s="728"/>
      <c r="AA135" s="900"/>
      <c r="AB135" s="900">
        <v>2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5</v>
      </c>
      <c r="BB135" s="546">
        <v>25</v>
      </c>
      <c r="BC135" s="734">
        <v>39</v>
      </c>
      <c r="BD135" s="745" t="s">
        <v>1650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6</v>
      </c>
      <c r="F136" s="546">
        <v>24</v>
      </c>
      <c r="G136" s="729">
        <v>38</v>
      </c>
      <c r="H136" s="909"/>
      <c r="I136" s="747"/>
      <c r="J136" s="730"/>
      <c r="K136" s="730"/>
      <c r="L136" s="730"/>
      <c r="M136" s="730"/>
      <c r="N136" s="730">
        <v>1</v>
      </c>
      <c r="O136" s="730">
        <v>1</v>
      </c>
      <c r="P136" s="911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 t="s">
        <v>1651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26</v>
      </c>
      <c r="G137" s="729">
        <v>37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1652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26</v>
      </c>
      <c r="G138" s="729">
        <v>37</v>
      </c>
      <c r="H138" s="909"/>
      <c r="I138" s="747"/>
      <c r="J138" s="730"/>
      <c r="K138" s="730"/>
      <c r="L138" s="730"/>
      <c r="M138" s="730"/>
      <c r="N138" s="730"/>
      <c r="O138" s="730">
        <v>2</v>
      </c>
      <c r="P138" s="911"/>
      <c r="Q138" s="718"/>
      <c r="R138" s="765"/>
      <c r="S138" s="765"/>
      <c r="T138" s="766"/>
      <c r="U138" s="766"/>
      <c r="V138" s="765"/>
      <c r="W138" s="765"/>
      <c r="X138" s="732">
        <v>35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23</v>
      </c>
      <c r="BC138" s="734">
        <v>34</v>
      </c>
      <c r="BD138" s="745" t="s">
        <v>1653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1</v>
      </c>
      <c r="F139" s="546">
        <v>27</v>
      </c>
      <c r="G139" s="729">
        <v>35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1</v>
      </c>
      <c r="BB139" s="546">
        <v>27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>
        <v>1</v>
      </c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1</v>
      </c>
      <c r="AY140" s="546">
        <v>0</v>
      </c>
      <c r="AZ140" s="546">
        <v>3</v>
      </c>
      <c r="BA140" s="546">
        <v>10</v>
      </c>
      <c r="BB140" s="546">
        <v>23</v>
      </c>
      <c r="BC140" s="734">
        <v>36</v>
      </c>
      <c r="BD140" s="745" t="s">
        <v>1654</v>
      </c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1607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31</v>
      </c>
      <c r="G143" s="729">
        <v>37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1655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1608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1593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23</v>
      </c>
      <c r="G148" s="729">
        <v>35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35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>
        <v>1</v>
      </c>
      <c r="X151" s="732">
        <v>36</v>
      </c>
      <c r="Y151" s="728"/>
      <c r="Z151" s="728"/>
      <c r="AA151" s="900"/>
      <c r="AB151" s="900">
        <v>2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2</v>
      </c>
      <c r="AY151" s="546">
        <v>0</v>
      </c>
      <c r="AZ151" s="546">
        <v>8</v>
      </c>
      <c r="BA151" s="546">
        <v>11</v>
      </c>
      <c r="BB151" s="546">
        <v>15</v>
      </c>
      <c r="BC151" s="734">
        <v>34</v>
      </c>
      <c r="BD151" s="745" t="s">
        <v>1656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>
        <v>1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2</v>
      </c>
      <c r="AZ152" s="546">
        <v>3</v>
      </c>
      <c r="BA152" s="546">
        <v>5</v>
      </c>
      <c r="BB152" s="546">
        <v>25</v>
      </c>
      <c r="BC152" s="734">
        <v>35</v>
      </c>
      <c r="BD152" s="758" t="s">
        <v>1657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>
        <v>1</v>
      </c>
      <c r="T153" s="718"/>
      <c r="U153" s="718"/>
      <c r="V153" s="737"/>
      <c r="W153" s="737"/>
      <c r="X153" s="732">
        <v>35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21</v>
      </c>
      <c r="BC153" s="734">
        <v>35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1658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1659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9</v>
      </c>
      <c r="G158" s="729">
        <v>35</v>
      </c>
      <c r="H158" s="739"/>
      <c r="I158" s="730"/>
      <c r="J158" s="730"/>
      <c r="K158" s="730">
        <v>1</v>
      </c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>
        <v>1</v>
      </c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1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1598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>
        <v>1</v>
      </c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4">
        <v>35</v>
      </c>
      <c r="BD162" s="758" t="s">
        <v>1660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1661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>
        <v>1</v>
      </c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1</v>
      </c>
      <c r="AY165" s="546">
        <v>1</v>
      </c>
      <c r="AZ165" s="546">
        <v>9</v>
      </c>
      <c r="BA165" s="546">
        <v>0</v>
      </c>
      <c r="BB165" s="546">
        <v>24</v>
      </c>
      <c r="BC165" s="734">
        <v>34</v>
      </c>
      <c r="BD165" s="758" t="s">
        <v>1614</v>
      </c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15</v>
      </c>
      <c r="G167" s="729">
        <v>35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35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13</v>
      </c>
      <c r="BC167" s="734">
        <v>33</v>
      </c>
      <c r="BD167" s="758" t="s">
        <v>1662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1595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21</v>
      </c>
      <c r="G172" s="729">
        <v>36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36</v>
      </c>
      <c r="Y172" s="728"/>
      <c r="Z172" s="728"/>
      <c r="AA172" s="900">
        <v>1</v>
      </c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5</v>
      </c>
      <c r="BB172" s="546">
        <v>20</v>
      </c>
      <c r="BC172" s="734">
        <v>34</v>
      </c>
      <c r="BD172" s="758" t="s">
        <v>1663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1609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>
        <v>1</v>
      </c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1664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28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1599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1596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1610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1594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28</v>
      </c>
      <c r="G192" s="729">
        <v>36</v>
      </c>
      <c r="H192" s="739"/>
      <c r="I192" s="730"/>
      <c r="J192" s="730"/>
      <c r="K192" s="730">
        <v>1</v>
      </c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4</v>
      </c>
      <c r="BA192" s="546">
        <v>1</v>
      </c>
      <c r="BB192" s="546">
        <v>29</v>
      </c>
      <c r="BC192" s="734">
        <v>37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1665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1611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1612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24</v>
      </c>
      <c r="G197" s="729">
        <v>40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40</v>
      </c>
      <c r="Y197" s="728"/>
      <c r="Z197" s="728"/>
      <c r="AA197" s="900"/>
      <c r="AB197" s="900">
        <v>2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13</v>
      </c>
      <c r="BB197" s="546">
        <v>22</v>
      </c>
      <c r="BC197" s="734">
        <v>38</v>
      </c>
      <c r="BD197" s="758" t="s">
        <v>1666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>
        <v>1</v>
      </c>
      <c r="AS199" s="764"/>
      <c r="AT199" s="764"/>
      <c r="AU199" s="764"/>
      <c r="AV199" s="730"/>
      <c r="AW199" s="729">
        <v>0</v>
      </c>
      <c r="AX199" s="733">
        <v>2</v>
      </c>
      <c r="AY199" s="546">
        <v>0</v>
      </c>
      <c r="AZ199" s="546">
        <v>4</v>
      </c>
      <c r="BA199" s="546">
        <v>1</v>
      </c>
      <c r="BB199" s="546">
        <v>31</v>
      </c>
      <c r="BC199" s="734">
        <v>36</v>
      </c>
      <c r="BD199" s="758" t="s">
        <v>1667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1582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30</v>
      </c>
      <c r="G201" s="729">
        <v>34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34</v>
      </c>
      <c r="Y201" s="728"/>
      <c r="Z201" s="728"/>
      <c r="AA201" s="900"/>
      <c r="AB201" s="900">
        <v>1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2</v>
      </c>
      <c r="BB201" s="546">
        <v>27</v>
      </c>
      <c r="BC201" s="734">
        <v>31</v>
      </c>
      <c r="BD201" s="758" t="s">
        <v>1668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>
        <v>1</v>
      </c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1669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1600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>
        <v>1</v>
      </c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2</v>
      </c>
      <c r="AY204" s="546">
        <v>2</v>
      </c>
      <c r="AZ204" s="546">
        <v>0</v>
      </c>
      <c r="BA204" s="546">
        <v>3</v>
      </c>
      <c r="BB204" s="546">
        <v>30</v>
      </c>
      <c r="BC204" s="734">
        <v>35</v>
      </c>
      <c r="BD204" s="758" t="s">
        <v>1670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>
        <v>1</v>
      </c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10</v>
      </c>
      <c r="BB207" s="546">
        <v>27</v>
      </c>
      <c r="BC207" s="734">
        <v>37</v>
      </c>
      <c r="BD207" s="758" t="s">
        <v>1671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>
        <v>1</v>
      </c>
      <c r="P208" s="846"/>
      <c r="Q208" s="767"/>
      <c r="R208" s="767"/>
      <c r="S208" s="767"/>
      <c r="T208" s="767"/>
      <c r="U208" s="767"/>
      <c r="V208" s="767"/>
      <c r="W208" s="767"/>
      <c r="X208" s="732">
        <v>38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1588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1583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>
        <v>1</v>
      </c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 t="s">
        <v>1672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145</v>
      </c>
      <c r="G215" s="729">
        <v>163</v>
      </c>
      <c r="H215" s="900"/>
      <c r="I215" s="900"/>
      <c r="J215" s="900"/>
      <c r="K215" s="900"/>
      <c r="L215" s="900"/>
      <c r="M215" s="900"/>
      <c r="N215" s="900"/>
      <c r="O215" s="900">
        <v>1</v>
      </c>
      <c r="P215" s="737"/>
      <c r="Q215" s="737"/>
      <c r="R215" s="737"/>
      <c r="S215" s="737"/>
      <c r="T215" s="737"/>
      <c r="U215" s="737"/>
      <c r="V215" s="737"/>
      <c r="W215" s="737"/>
      <c r="X215" s="732">
        <v>162</v>
      </c>
      <c r="Y215" s="900"/>
      <c r="Z215" s="900"/>
      <c r="AA215" s="900"/>
      <c r="AB215" s="900">
        <v>2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142</v>
      </c>
      <c r="BC215" s="734">
        <v>160</v>
      </c>
      <c r="BD215" s="758"/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>
        <v>1</v>
      </c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/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85</v>
      </c>
      <c r="BC217" s="734">
        <v>91</v>
      </c>
      <c r="BD217" s="758" t="s">
        <v>1673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169</v>
      </c>
      <c r="G220" s="729">
        <v>182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182</v>
      </c>
      <c r="Y220" s="900"/>
      <c r="Z220" s="900"/>
      <c r="AA220" s="900"/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2</v>
      </c>
      <c r="AY220" s="546">
        <v>0</v>
      </c>
      <c r="AZ220" s="546">
        <v>1</v>
      </c>
      <c r="BA220" s="546">
        <v>12</v>
      </c>
      <c r="BB220" s="546">
        <v>167</v>
      </c>
      <c r="BC220" s="734">
        <v>180</v>
      </c>
      <c r="BD220" s="758" t="s">
        <v>1674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1597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96</v>
      </c>
      <c r="G226" s="729">
        <v>115</v>
      </c>
      <c r="H226" s="900"/>
      <c r="I226" s="900"/>
      <c r="J226" s="900"/>
      <c r="K226" s="900"/>
      <c r="L226" s="900"/>
      <c r="M226" s="900"/>
      <c r="N226" s="900"/>
      <c r="O226" s="900">
        <v>1</v>
      </c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3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3</v>
      </c>
      <c r="AY226" s="546">
        <v>0</v>
      </c>
      <c r="AZ226" s="546">
        <v>3</v>
      </c>
      <c r="BA226" s="546">
        <v>16</v>
      </c>
      <c r="BB226" s="546">
        <v>92</v>
      </c>
      <c r="BC226" s="734">
        <v>111</v>
      </c>
      <c r="BD226" s="758" t="s">
        <v>1675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1676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>
        <v>1</v>
      </c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8</v>
      </c>
      <c r="BB231" s="546">
        <v>85</v>
      </c>
      <c r="BC231" s="734">
        <v>93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148</v>
      </c>
      <c r="G234" s="729">
        <v>158</v>
      </c>
      <c r="H234" s="900"/>
      <c r="I234" s="900"/>
      <c r="J234" s="900"/>
      <c r="K234" s="900"/>
      <c r="L234" s="900"/>
      <c r="M234" s="900"/>
      <c r="N234" s="900"/>
      <c r="O234" s="900">
        <v>1</v>
      </c>
      <c r="P234" s="737"/>
      <c r="Q234" s="737"/>
      <c r="R234" s="737"/>
      <c r="S234" s="737"/>
      <c r="T234" s="737"/>
      <c r="U234" s="737"/>
      <c r="V234" s="737"/>
      <c r="W234" s="737"/>
      <c r="X234" s="732">
        <v>157</v>
      </c>
      <c r="Y234" s="900"/>
      <c r="Z234" s="900"/>
      <c r="AA234" s="900"/>
      <c r="AB234" s="900">
        <v>2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2</v>
      </c>
      <c r="AY234" s="546">
        <v>0</v>
      </c>
      <c r="AZ234" s="546">
        <v>0</v>
      </c>
      <c r="BA234" s="546">
        <v>10</v>
      </c>
      <c r="BB234" s="546">
        <v>145</v>
      </c>
      <c r="BC234" s="734">
        <v>155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2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2</v>
      </c>
      <c r="AX241" s="733">
        <v>0</v>
      </c>
      <c r="AY241" s="546">
        <v>6</v>
      </c>
      <c r="AZ241" s="546">
        <v>0</v>
      </c>
      <c r="BA241" s="546">
        <v>6</v>
      </c>
      <c r="BB241" s="546">
        <v>0</v>
      </c>
      <c r="BC241" s="718">
        <v>12</v>
      </c>
      <c r="BD241" s="876" t="s">
        <v>1677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1589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>
        <v>1</v>
      </c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1</v>
      </c>
      <c r="AY258" s="546">
        <v>7</v>
      </c>
      <c r="AZ258" s="546">
        <v>0</v>
      </c>
      <c r="BA258" s="546">
        <v>4</v>
      </c>
      <c r="BB258" s="546">
        <v>0</v>
      </c>
      <c r="BC258" s="734">
        <v>11</v>
      </c>
      <c r="BD258" s="758" t="s">
        <v>1678</v>
      </c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1106</v>
      </c>
      <c r="F262" s="546">
        <v>4662</v>
      </c>
      <c r="G262" s="546">
        <v>7059</v>
      </c>
      <c r="H262" s="546">
        <v>0</v>
      </c>
      <c r="I262" s="546">
        <v>0</v>
      </c>
      <c r="J262" s="546">
        <v>7</v>
      </c>
      <c r="K262" s="546">
        <v>4</v>
      </c>
      <c r="L262" s="546">
        <v>0</v>
      </c>
      <c r="M262" s="546">
        <v>0</v>
      </c>
      <c r="N262" s="546">
        <v>4</v>
      </c>
      <c r="O262" s="546">
        <v>9</v>
      </c>
      <c r="P262" s="546">
        <v>0</v>
      </c>
      <c r="Q262" s="546">
        <v>0</v>
      </c>
      <c r="R262" s="546">
        <v>0</v>
      </c>
      <c r="S262" s="546">
        <v>1</v>
      </c>
      <c r="T262" s="546">
        <v>0</v>
      </c>
      <c r="U262" s="546">
        <v>0</v>
      </c>
      <c r="V262" s="546">
        <v>0</v>
      </c>
      <c r="W262" s="546">
        <v>1</v>
      </c>
      <c r="X262" s="101">
        <v>7057</v>
      </c>
      <c r="Y262" s="101">
        <v>3</v>
      </c>
      <c r="Z262" s="101">
        <v>0</v>
      </c>
      <c r="AA262" s="101">
        <v>17</v>
      </c>
      <c r="AB262" s="101">
        <v>79</v>
      </c>
      <c r="AC262" s="101">
        <v>1</v>
      </c>
      <c r="AD262" s="101">
        <v>1</v>
      </c>
      <c r="AE262" s="101">
        <v>1</v>
      </c>
      <c r="AF262" s="101">
        <v>6</v>
      </c>
      <c r="AG262" s="101">
        <v>0</v>
      </c>
      <c r="AH262" s="101">
        <v>0</v>
      </c>
      <c r="AI262" s="101">
        <v>1</v>
      </c>
      <c r="AJ262" s="101">
        <v>3</v>
      </c>
      <c r="AK262" s="101">
        <v>1</v>
      </c>
      <c r="AL262" s="101">
        <v>0</v>
      </c>
      <c r="AM262" s="101">
        <v>0</v>
      </c>
      <c r="AN262" s="101">
        <v>2</v>
      </c>
      <c r="AO262" s="101">
        <v>0</v>
      </c>
      <c r="AP262" s="101">
        <v>0</v>
      </c>
      <c r="AQ262" s="101">
        <v>1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48</v>
      </c>
      <c r="AW262" s="773">
        <v>7</v>
      </c>
      <c r="AX262" s="774">
        <v>159</v>
      </c>
      <c r="AY262" s="775">
        <v>254</v>
      </c>
      <c r="AZ262" s="775">
        <v>1030</v>
      </c>
      <c r="BA262" s="775">
        <v>1089</v>
      </c>
      <c r="BB262" s="775">
        <v>4518</v>
      </c>
      <c r="BC262" s="773">
        <v>6891</v>
      </c>
      <c r="BD262" s="754" t="s">
        <v>1695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6</v>
      </c>
      <c r="G265" s="729">
        <v>17</v>
      </c>
      <c r="H265" s="900"/>
      <c r="I265" s="900"/>
      <c r="J265" s="900"/>
      <c r="K265" s="900">
        <v>1</v>
      </c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0</v>
      </c>
      <c r="AY265" s="546">
        <v>1</v>
      </c>
      <c r="AZ265" s="546">
        <v>6</v>
      </c>
      <c r="BA265" s="546">
        <v>3</v>
      </c>
      <c r="BB265" s="546">
        <v>7</v>
      </c>
      <c r="BC265" s="910">
        <v>17</v>
      </c>
      <c r="BD265" s="758" t="s">
        <v>1613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1615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>
        <v>1</v>
      </c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1</v>
      </c>
      <c r="AX269" s="733">
        <v>0</v>
      </c>
      <c r="AY269" s="546">
        <v>8</v>
      </c>
      <c r="AZ269" s="546">
        <v>7</v>
      </c>
      <c r="BA269" s="546">
        <v>1</v>
      </c>
      <c r="BB269" s="546">
        <v>2</v>
      </c>
      <c r="BC269" s="910">
        <v>18</v>
      </c>
      <c r="BD269" s="745" t="s">
        <v>1616</v>
      </c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0">
        <v>12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1584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2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2</v>
      </c>
      <c r="AY279" s="546">
        <v>0</v>
      </c>
      <c r="AZ279" s="546">
        <v>0</v>
      </c>
      <c r="BA279" s="546">
        <v>13</v>
      </c>
      <c r="BB279" s="546">
        <v>1</v>
      </c>
      <c r="BC279" s="910">
        <v>14</v>
      </c>
      <c r="BD279" s="758" t="s">
        <v>1679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>
        <v>1</v>
      </c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2</v>
      </c>
      <c r="AY280" s="546">
        <v>0</v>
      </c>
      <c r="AZ280" s="546">
        <v>0</v>
      </c>
      <c r="BA280" s="546">
        <v>3</v>
      </c>
      <c r="BB280" s="546">
        <v>13</v>
      </c>
      <c r="BC280" s="910">
        <v>16</v>
      </c>
      <c r="BD280" s="758" t="s">
        <v>1680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>
        <v>1</v>
      </c>
      <c r="AR282" s="730"/>
      <c r="AS282" s="730"/>
      <c r="AT282" s="730"/>
      <c r="AU282" s="730"/>
      <c r="AV282" s="730"/>
      <c r="AW282" s="729">
        <v>0</v>
      </c>
      <c r="AX282" s="733">
        <v>1</v>
      </c>
      <c r="AY282" s="546">
        <v>0</v>
      </c>
      <c r="AZ282" s="546">
        <v>0</v>
      </c>
      <c r="BA282" s="546">
        <v>7</v>
      </c>
      <c r="BB282" s="546">
        <v>1</v>
      </c>
      <c r="BC282" s="910">
        <v>8</v>
      </c>
      <c r="BD282" s="758" t="s">
        <v>1681</v>
      </c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131</v>
      </c>
      <c r="G291" s="729">
        <v>170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170</v>
      </c>
      <c r="Y291" s="900"/>
      <c r="Z291" s="900"/>
      <c r="AA291" s="900"/>
      <c r="AB291" s="900">
        <v>5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5</v>
      </c>
      <c r="AY291" s="546">
        <v>0</v>
      </c>
      <c r="AZ291" s="546">
        <v>2</v>
      </c>
      <c r="BA291" s="546">
        <v>37</v>
      </c>
      <c r="BB291" s="546">
        <v>126</v>
      </c>
      <c r="BC291" s="910">
        <v>165</v>
      </c>
      <c r="BD291" s="776" t="s">
        <v>1682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>
        <v>1</v>
      </c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17</v>
      </c>
      <c r="BB293" s="546">
        <v>47</v>
      </c>
      <c r="BC293" s="910">
        <v>65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1</v>
      </c>
      <c r="AY294" s="546">
        <v>0</v>
      </c>
      <c r="AZ294" s="546">
        <v>0</v>
      </c>
      <c r="BA294" s="546">
        <v>7</v>
      </c>
      <c r="BB294" s="546">
        <v>22</v>
      </c>
      <c r="BC294" s="910">
        <v>29</v>
      </c>
      <c r="BD294" s="776" t="s">
        <v>1683</v>
      </c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0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3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>
        <v>1</v>
      </c>
      <c r="AS299" s="730"/>
      <c r="AT299" s="730"/>
      <c r="AU299" s="730"/>
      <c r="AV299" s="730">
        <v>3</v>
      </c>
      <c r="AW299" s="729">
        <v>0</v>
      </c>
      <c r="AX299" s="733">
        <v>8</v>
      </c>
      <c r="AY299" s="546">
        <v>0</v>
      </c>
      <c r="AZ299" s="546">
        <v>0</v>
      </c>
      <c r="BA299" s="546">
        <v>10</v>
      </c>
      <c r="BB299" s="546">
        <v>171</v>
      </c>
      <c r="BC299" s="910">
        <v>181</v>
      </c>
      <c r="BD299" s="776" t="s">
        <v>1684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1586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>
        <v>1</v>
      </c>
      <c r="AS301" s="730"/>
      <c r="AT301" s="730"/>
      <c r="AU301" s="730"/>
      <c r="AV301" s="730"/>
      <c r="AW301" s="729">
        <v>0</v>
      </c>
      <c r="AX301" s="733">
        <v>1</v>
      </c>
      <c r="AY301" s="546">
        <v>0</v>
      </c>
      <c r="AZ301" s="546">
        <v>1</v>
      </c>
      <c r="BA301" s="546">
        <v>25</v>
      </c>
      <c r="BB301" s="546">
        <v>42</v>
      </c>
      <c r="BC301" s="910">
        <v>68</v>
      </c>
      <c r="BD301" s="776" t="s">
        <v>1685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0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105</v>
      </c>
      <c r="G306" s="729">
        <v>118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118</v>
      </c>
      <c r="Y306" s="900"/>
      <c r="Z306" s="900"/>
      <c r="AA306" s="900"/>
      <c r="AB306" s="900">
        <v>3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12</v>
      </c>
      <c r="BB306" s="546">
        <v>102</v>
      </c>
      <c r="BC306" s="910">
        <v>115</v>
      </c>
      <c r="BD306" s="745" t="s">
        <v>1686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1590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>
        <v>1</v>
      </c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16</v>
      </c>
      <c r="BB319" s="546">
        <v>108</v>
      </c>
      <c r="BC319" s="910">
        <v>125</v>
      </c>
      <c r="BD319" s="776" t="s">
        <v>1687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>
        <v>1</v>
      </c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1</v>
      </c>
      <c r="AY320" s="546">
        <v>0</v>
      </c>
      <c r="AZ320" s="546">
        <v>0</v>
      </c>
      <c r="BA320" s="546">
        <v>2</v>
      </c>
      <c r="BB320" s="546">
        <v>7</v>
      </c>
      <c r="BC320" s="910">
        <v>9</v>
      </c>
      <c r="BD320" s="758" t="s">
        <v>1688</v>
      </c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>
        <v>1</v>
      </c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1</v>
      </c>
      <c r="AX323" s="733">
        <v>0</v>
      </c>
      <c r="AY323" s="546">
        <v>0</v>
      </c>
      <c r="AZ323" s="546">
        <v>0</v>
      </c>
      <c r="BA323" s="546">
        <v>0</v>
      </c>
      <c r="BB323" s="546">
        <v>0</v>
      </c>
      <c r="BC323" s="910">
        <v>0</v>
      </c>
      <c r="BD323" s="758" t="s">
        <v>1689</v>
      </c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957</v>
      </c>
      <c r="G326" s="546">
        <v>1305</v>
      </c>
      <c r="H326" s="773">
        <v>0</v>
      </c>
      <c r="I326" s="773">
        <v>0</v>
      </c>
      <c r="J326" s="773">
        <v>0</v>
      </c>
      <c r="K326" s="773">
        <v>1</v>
      </c>
      <c r="L326" s="773">
        <v>0</v>
      </c>
      <c r="M326" s="773">
        <v>0</v>
      </c>
      <c r="N326" s="773">
        <v>0</v>
      </c>
      <c r="O326" s="773">
        <v>0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1306</v>
      </c>
      <c r="Y326" s="775">
        <v>0</v>
      </c>
      <c r="Z326" s="775">
        <v>0</v>
      </c>
      <c r="AA326" s="775">
        <v>2</v>
      </c>
      <c r="AB326" s="775">
        <v>13</v>
      </c>
      <c r="AC326" s="775">
        <v>0</v>
      </c>
      <c r="AD326" s="775">
        <v>0</v>
      </c>
      <c r="AE326" s="775">
        <v>1</v>
      </c>
      <c r="AF326" s="775">
        <v>1</v>
      </c>
      <c r="AG326" s="775">
        <v>0</v>
      </c>
      <c r="AH326" s="775">
        <v>1</v>
      </c>
      <c r="AI326" s="775">
        <v>1</v>
      </c>
      <c r="AJ326" s="775">
        <v>1</v>
      </c>
      <c r="AK326" s="775">
        <v>1</v>
      </c>
      <c r="AL326" s="775">
        <v>0</v>
      </c>
      <c r="AM326" s="775">
        <v>0</v>
      </c>
      <c r="AN326" s="775">
        <v>1</v>
      </c>
      <c r="AO326" s="775">
        <v>0</v>
      </c>
      <c r="AP326" s="775">
        <v>0</v>
      </c>
      <c r="AQ326" s="775">
        <v>1</v>
      </c>
      <c r="AR326" s="775">
        <v>2</v>
      </c>
      <c r="AS326" s="775">
        <v>0</v>
      </c>
      <c r="AT326" s="775">
        <v>2</v>
      </c>
      <c r="AU326" s="775">
        <v>0</v>
      </c>
      <c r="AV326" s="775">
        <v>10</v>
      </c>
      <c r="AW326" s="773">
        <v>4</v>
      </c>
      <c r="AX326" s="774">
        <v>33</v>
      </c>
      <c r="AY326" s="775">
        <v>28</v>
      </c>
      <c r="AZ326" s="775">
        <v>76</v>
      </c>
      <c r="BA326" s="775">
        <v>235</v>
      </c>
      <c r="BB326" s="775">
        <v>930</v>
      </c>
      <c r="BC326" s="773">
        <v>1269</v>
      </c>
      <c r="BD326" s="754" t="s">
        <v>1696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115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11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1691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7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5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1697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1381</v>
      </c>
      <c r="F330" s="152">
        <v>5645</v>
      </c>
      <c r="G330" s="152">
        <v>8501</v>
      </c>
      <c r="H330" s="815">
        <v>0</v>
      </c>
      <c r="I330" s="815">
        <v>0</v>
      </c>
      <c r="J330" s="815">
        <v>7</v>
      </c>
      <c r="K330" s="815">
        <v>5</v>
      </c>
      <c r="L330" s="815">
        <v>0</v>
      </c>
      <c r="M330" s="815">
        <v>0</v>
      </c>
      <c r="N330" s="815">
        <v>4</v>
      </c>
      <c r="O330" s="815">
        <v>9</v>
      </c>
      <c r="P330" s="815">
        <v>0</v>
      </c>
      <c r="Q330" s="815">
        <v>0</v>
      </c>
      <c r="R330" s="815">
        <v>0</v>
      </c>
      <c r="S330" s="815">
        <v>1</v>
      </c>
      <c r="T330" s="815">
        <v>0</v>
      </c>
      <c r="U330" s="815">
        <v>0</v>
      </c>
      <c r="V330" s="815">
        <v>0</v>
      </c>
      <c r="W330" s="815">
        <v>1</v>
      </c>
      <c r="X330" s="816">
        <v>8500</v>
      </c>
      <c r="Y330" s="815">
        <v>3</v>
      </c>
      <c r="Z330" s="815">
        <v>1</v>
      </c>
      <c r="AA330" s="815">
        <v>19</v>
      </c>
      <c r="AB330" s="815">
        <v>92</v>
      </c>
      <c r="AC330" s="815">
        <v>1</v>
      </c>
      <c r="AD330" s="815">
        <v>1</v>
      </c>
      <c r="AE330" s="815">
        <v>2</v>
      </c>
      <c r="AF330" s="815">
        <v>7</v>
      </c>
      <c r="AG330" s="815">
        <v>0</v>
      </c>
      <c r="AH330" s="815">
        <v>1</v>
      </c>
      <c r="AI330" s="815">
        <v>2</v>
      </c>
      <c r="AJ330" s="815">
        <v>4</v>
      </c>
      <c r="AK330" s="815">
        <v>2</v>
      </c>
      <c r="AL330" s="815">
        <v>0</v>
      </c>
      <c r="AM330" s="815">
        <v>0</v>
      </c>
      <c r="AN330" s="815">
        <v>3</v>
      </c>
      <c r="AO330" s="815">
        <v>0</v>
      </c>
      <c r="AP330" s="815">
        <v>0</v>
      </c>
      <c r="AQ330" s="815">
        <v>2</v>
      </c>
      <c r="AR330" s="815">
        <v>3</v>
      </c>
      <c r="AS330" s="815">
        <v>0</v>
      </c>
      <c r="AT330" s="815">
        <v>4</v>
      </c>
      <c r="AU330" s="815">
        <v>0</v>
      </c>
      <c r="AV330" s="815">
        <v>58</v>
      </c>
      <c r="AW330" s="815">
        <v>13</v>
      </c>
      <c r="AX330" s="815">
        <v>192</v>
      </c>
      <c r="AY330" s="815">
        <v>308</v>
      </c>
      <c r="AZ330" s="815">
        <v>1154</v>
      </c>
      <c r="BA330" s="815">
        <v>1359</v>
      </c>
      <c r="BB330" s="815">
        <v>5474</v>
      </c>
      <c r="BC330" s="815">
        <v>8295</v>
      </c>
      <c r="BD330" s="817" t="s">
        <v>1698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1699</v>
      </c>
      <c r="AZ331" s="822"/>
      <c r="BA331" s="822"/>
      <c r="BB331" s="822"/>
      <c r="BC331" s="823"/>
      <c r="BD331" s="824" t="s">
        <v>1700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1701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8255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8464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8501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12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13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8500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115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11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7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5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8295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K9:BC61 P62:X114 G211:BC330 C9:F330 P115:W17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0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</v>
      </c>
      <c r="K18" s="245">
        <f t="shared" si="5"/>
        <v>0</v>
      </c>
      <c r="L18" s="245">
        <f t="shared" si="0"/>
        <v>0</v>
      </c>
      <c r="M18" s="245">
        <f t="shared" si="6"/>
        <v>0</v>
      </c>
      <c r="N18" s="245">
        <f t="shared" si="7"/>
        <v>0</v>
      </c>
      <c r="O18" s="245">
        <f t="shared" si="1"/>
        <v>0</v>
      </c>
      <c r="P18" s="245">
        <f t="shared" si="8"/>
        <v>0</v>
      </c>
      <c r="Q18" s="245">
        <f t="shared" si="9"/>
        <v>0</v>
      </c>
      <c r="R18" s="245">
        <f t="shared" si="10"/>
        <v>0</v>
      </c>
      <c r="S18" s="245">
        <f t="shared" si="11"/>
        <v>0</v>
      </c>
      <c r="T18" s="245">
        <f t="shared" si="12"/>
        <v>0</v>
      </c>
      <c r="U18" s="245">
        <f t="shared" si="13"/>
        <v>0</v>
      </c>
      <c r="V18" s="245">
        <f t="shared" si="14"/>
        <v>0</v>
      </c>
      <c r="W18" s="245">
        <f t="shared" si="15"/>
        <v>0</v>
      </c>
      <c r="X18" s="245">
        <f t="shared" si="2"/>
        <v>0</v>
      </c>
      <c r="Y18" s="246">
        <f t="shared" si="16"/>
        <v>0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138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138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141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141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105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105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73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73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41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41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35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35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40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40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37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37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32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32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34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34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43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43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33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33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34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34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35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35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34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34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160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160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91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91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180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180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111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111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155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155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6891</v>
      </c>
      <c r="G243" s="244">
        <f>GLD!$AT262</f>
        <v>1</v>
      </c>
      <c r="H243" s="244">
        <f>GLD!$AV262</f>
        <v>48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6891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18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4.9090909090909092</v>
      </c>
      <c r="K250" s="245">
        <f t="shared" si="92"/>
        <v>0</v>
      </c>
      <c r="L250" s="245">
        <f t="shared" si="90"/>
        <v>0</v>
      </c>
      <c r="M250" s="245">
        <f t="shared" si="93"/>
        <v>5.4545454545454541</v>
      </c>
      <c r="N250" s="245">
        <f t="shared" si="94"/>
        <v>0</v>
      </c>
      <c r="O250" s="245">
        <f t="shared" si="85"/>
        <v>0</v>
      </c>
      <c r="P250" s="245">
        <f t="shared" si="95"/>
        <v>2.1818181818181817</v>
      </c>
      <c r="Q250" s="245">
        <f t="shared" si="96"/>
        <v>0</v>
      </c>
      <c r="R250" s="245">
        <f t="shared" si="87"/>
        <v>0</v>
      </c>
      <c r="S250" s="245">
        <f t="shared" si="97"/>
        <v>2.7272727272727271</v>
      </c>
      <c r="T250" s="245">
        <f t="shared" si="98"/>
        <v>0</v>
      </c>
      <c r="U250" s="245">
        <f t="shared" si="88"/>
        <v>0</v>
      </c>
      <c r="V250" s="245">
        <f t="shared" si="99"/>
        <v>2.7272727272727271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14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8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8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165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165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29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29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181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181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115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115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0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0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1269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1269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8295</v>
      </c>
      <c r="G311" s="244">
        <f>GLD!$AT330</f>
        <v>4</v>
      </c>
      <c r="H311" s="244">
        <f>GLD!$AV330</f>
        <v>58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8295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2255.636363636364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2351.818181818182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1011.2828282828283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1283.3535353535353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1356.909090909091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1692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142</v>
      </c>
      <c r="E3" s="623">
        <f t="shared" ref="E3:E10" si="0">D3/D$18</f>
        <v>6.3773322990242118E-2</v>
      </c>
      <c r="F3" s="624"/>
      <c r="G3" s="622">
        <f>SUMIF('Combine (不許動)'!D:D,$C3,'Combine (不許動)'!M:M)</f>
        <v>145</v>
      </c>
      <c r="H3" s="623">
        <f t="shared" ref="H3:H10" si="1">G3/G$18</f>
        <v>6.220991458325207E-2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6.2846469630532281E-2</v>
      </c>
      <c r="L3" s="624"/>
      <c r="M3" s="622">
        <f>SUMIF('Combine (不許動)'!D:D,$C3,'Combine (不許動)'!S:S)</f>
        <v>109.44444444444444</v>
      </c>
      <c r="N3" s="623">
        <f t="shared" ref="N3:N10" si="3">M3/M$18</f>
        <v>8.5280042817114252E-2</v>
      </c>
      <c r="O3" s="624"/>
      <c r="P3" s="622">
        <f>SUMIF('Combine (不許動)'!D:D,$C3,'Combine (不許動)'!V:V)</f>
        <v>77</v>
      </c>
      <c r="Q3" s="623">
        <f t="shared" ref="Q3:Q10" si="4">P3/P$18</f>
        <v>5.860375008648723E-2</v>
      </c>
      <c r="R3" s="624"/>
      <c r="S3" s="622">
        <f t="shared" ref="S3:S17" si="5">D3+G3+J3+M3+P3</f>
        <v>537</v>
      </c>
      <c r="T3" s="625">
        <f t="shared" ref="T3:T10" si="6">S3/S$18</f>
        <v>6.5760470242468769E-2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1348</v>
      </c>
      <c r="E4" s="561">
        <f t="shared" si="0"/>
        <v>0.60539746049891807</v>
      </c>
      <c r="F4" s="566"/>
      <c r="G4" s="610">
        <f>SUMIF('Combine (不許動)'!D:D,$C4,'Combine (不許動)'!M:M)</f>
        <v>1420</v>
      </c>
      <c r="H4" s="561">
        <f t="shared" si="1"/>
        <v>0.6092281290221927</v>
      </c>
      <c r="I4" s="566"/>
      <c r="J4" s="610">
        <f>SUMIF('Combine (不許動)'!D:D,$C4,'Combine (不許動)'!P:P)</f>
        <v>564</v>
      </c>
      <c r="K4" s="561">
        <f t="shared" si="2"/>
        <v>0.55770748224577249</v>
      </c>
      <c r="L4" s="566"/>
      <c r="M4" s="610">
        <f>SUMIF('Combine (不許動)'!D:D,$C4,'Combine (不許動)'!S:S)</f>
        <v>765</v>
      </c>
      <c r="N4" s="561">
        <f t="shared" si="3"/>
        <v>0.59609451248307777</v>
      </c>
      <c r="O4" s="566"/>
      <c r="P4" s="610">
        <f>SUMIF('Combine (不許動)'!D:D,$C4,'Combine (不許動)'!V:V)</f>
        <v>741</v>
      </c>
      <c r="Q4" s="561">
        <f t="shared" si="4"/>
        <v>0.56396595862450694</v>
      </c>
      <c r="R4" s="566"/>
      <c r="S4" s="610">
        <f>D4+G4+J4+M4+P4</f>
        <v>4838</v>
      </c>
      <c r="T4" s="561">
        <f t="shared" si="6"/>
        <v>0.59245652706343377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4.8503654105254562E-2</v>
      </c>
      <c r="F5" s="566"/>
      <c r="G5" s="610">
        <f>SUMIF('Combine (不許動)'!D:D,$C5,'Combine (不許動)'!M:M)</f>
        <v>91</v>
      </c>
      <c r="H5" s="560">
        <f t="shared" si="1"/>
        <v>3.9042084324661643E-2</v>
      </c>
      <c r="I5" s="566"/>
      <c r="J5" s="610">
        <f>SUMIF('Combine (不許動)'!D:D,$C5,'Combine (不許動)'!P:P)</f>
        <v>37</v>
      </c>
      <c r="K5" s="560">
        <f t="shared" si="2"/>
        <v>3.6587192984208476E-2</v>
      </c>
      <c r="L5" s="566"/>
      <c r="M5" s="610">
        <f>SUMIF('Combine (不許動)'!D:D,$C5,'Combine (不許動)'!S:S)</f>
        <v>51</v>
      </c>
      <c r="N5" s="560">
        <f t="shared" si="3"/>
        <v>3.9739634165538523E-2</v>
      </c>
      <c r="O5" s="566"/>
      <c r="P5" s="610">
        <f>SUMIF('Combine (不許動)'!D:D,$C5,'Combine (不許動)'!V:V)</f>
        <v>59</v>
      </c>
      <c r="Q5" s="560">
        <f t="shared" si="4"/>
        <v>4.4904172144191512E-2</v>
      </c>
      <c r="R5" s="566"/>
      <c r="S5" s="610">
        <f t="shared" si="5"/>
        <v>346</v>
      </c>
      <c r="T5" s="559">
        <f t="shared" si="6"/>
        <v>4.2370805780063678E-2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165</v>
      </c>
      <c r="E6" s="568">
        <f t="shared" si="0"/>
        <v>7.4102804883027812E-2</v>
      </c>
      <c r="F6" s="628"/>
      <c r="G6" s="627">
        <f>SUMIF('Combine (不許動)'!D:D,$C6,'Combine (不許動)'!M:M)</f>
        <v>184</v>
      </c>
      <c r="H6" s="568">
        <f t="shared" si="1"/>
        <v>7.8942236436678498E-2</v>
      </c>
      <c r="I6" s="628"/>
      <c r="J6" s="627">
        <f>SUMIF('Combine (不許動)'!D:D,$C6,'Combine (不許動)'!P:P)</f>
        <v>114</v>
      </c>
      <c r="K6" s="568">
        <f t="shared" si="2"/>
        <v>0.1127281081135072</v>
      </c>
      <c r="L6" s="628"/>
      <c r="M6" s="627">
        <f>SUMIF('Combine (不許動)'!D:D,$C6,'Combine (不許動)'!S:S)</f>
        <v>96</v>
      </c>
      <c r="N6" s="568">
        <f t="shared" si="3"/>
        <v>7.4804017252778396E-2</v>
      </c>
      <c r="O6" s="628"/>
      <c r="P6" s="627">
        <f>SUMIF('Combine (不許動)'!D:D,$C6,'Combine (不許動)'!V:V)</f>
        <v>157</v>
      </c>
      <c r="Q6" s="568">
        <f t="shared" si="4"/>
        <v>0.11949076316335708</v>
      </c>
      <c r="R6" s="628"/>
      <c r="S6" s="627">
        <f t="shared" si="5"/>
        <v>716</v>
      </c>
      <c r="T6" s="567">
        <f t="shared" si="6"/>
        <v>8.7680626989958363E-2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2.6946474502919202E-3</v>
      </c>
      <c r="F7" s="570"/>
      <c r="G7" s="630">
        <f>SUMIF('Combine (不許動)'!D:D,$C7,'Combine (不許動)'!M:M)</f>
        <v>5</v>
      </c>
      <c r="H7" s="571">
        <f t="shared" si="1"/>
        <v>2.1451694683880026E-3</v>
      </c>
      <c r="I7" s="570"/>
      <c r="J7" s="630">
        <f>SUMIF('Combine (不許動)'!D:D,$C7,'Combine (不許動)'!P:P)</f>
        <v>4</v>
      </c>
      <c r="K7" s="571">
        <f t="shared" si="2"/>
        <v>3.9553722145090247E-3</v>
      </c>
      <c r="L7" s="570"/>
      <c r="M7" s="631">
        <f>SUMIF('Combine (不許動)'!D:D,$C7,'Combine (不許動)'!S:S)</f>
        <v>4</v>
      </c>
      <c r="N7" s="571">
        <f t="shared" si="3"/>
        <v>3.1168340521990998E-3</v>
      </c>
      <c r="O7" s="570"/>
      <c r="P7" s="631">
        <f>SUMIF('Combine (不許動)'!D:D,$C7,'Combine (不許動)'!V:V)</f>
        <v>3</v>
      </c>
      <c r="Q7" s="571">
        <f t="shared" si="4"/>
        <v>2.2832629903826195E-3</v>
      </c>
      <c r="R7" s="570"/>
      <c r="S7" s="631">
        <f t="shared" si="5"/>
        <v>22</v>
      </c>
      <c r="T7" s="569">
        <f t="shared" si="6"/>
        <v>2.6940974773450896E-3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1.931164006042543E-2</v>
      </c>
      <c r="F8" s="566"/>
      <c r="G8" s="562">
        <f>SUMIF('Combine (不許動)'!D:D,$C8,'Combine (不許動)'!M:M)</f>
        <v>47</v>
      </c>
      <c r="H8" s="560">
        <f t="shared" si="1"/>
        <v>2.0164593002847224E-2</v>
      </c>
      <c r="I8" s="566"/>
      <c r="J8" s="563">
        <f>SUMIF('Combine (不許動)'!D:D,$C8,'Combine (不許動)'!P:P)</f>
        <v>22</v>
      </c>
      <c r="K8" s="560">
        <f t="shared" si="2"/>
        <v>2.1754547179799633E-2</v>
      </c>
      <c r="L8" s="566"/>
      <c r="M8" s="563">
        <f>SUMIF('Combine (不許動)'!D:D,$C8,'Combine (不許動)'!S:S)</f>
        <v>24</v>
      </c>
      <c r="N8" s="560">
        <f t="shared" si="3"/>
        <v>1.8701004313194599E-2</v>
      </c>
      <c r="O8" s="566"/>
      <c r="P8" s="563">
        <f>SUMIF('Combine (不許動)'!D:D,$C8,'Combine (不許動)'!V:V)</f>
        <v>24</v>
      </c>
      <c r="Q8" s="560">
        <f t="shared" si="4"/>
        <v>1.8266103923060956E-2</v>
      </c>
      <c r="R8" s="566"/>
      <c r="S8" s="563">
        <f t="shared" si="5"/>
        <v>160</v>
      </c>
      <c r="T8" s="559">
        <f t="shared" si="6"/>
        <v>1.9593436198873378E-2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8.9821581676397346E-4</v>
      </c>
      <c r="F9" s="566"/>
      <c r="G9" s="562">
        <f>SUMIF('Combine (不許動)'!D:D,$C9,'Combine (不許動)'!M:M)</f>
        <v>2</v>
      </c>
      <c r="H9" s="560">
        <f t="shared" si="1"/>
        <v>8.5806778735520101E-4</v>
      </c>
      <c r="I9" s="566"/>
      <c r="J9" s="563">
        <f>SUMIF('Combine (不許動)'!D:D,$C9,'Combine (不許動)'!P:P)</f>
        <v>1</v>
      </c>
      <c r="K9" s="560">
        <f t="shared" si="2"/>
        <v>9.8884305362725617E-4</v>
      </c>
      <c r="L9" s="566"/>
      <c r="M9" s="563">
        <f>SUMIF('Combine (不許動)'!D:D,$C9,'Combine (不許動)'!S:S)</f>
        <v>1</v>
      </c>
      <c r="N9" s="560">
        <f t="shared" si="3"/>
        <v>7.7920851304977496E-4</v>
      </c>
      <c r="O9" s="566"/>
      <c r="P9" s="563">
        <f>SUMIF('Combine (不許動)'!D:D,$C9,'Combine (不許動)'!V:V)</f>
        <v>1</v>
      </c>
      <c r="Q9" s="560">
        <f t="shared" si="4"/>
        <v>7.6108766346087318E-4</v>
      </c>
      <c r="R9" s="566"/>
      <c r="S9" s="563">
        <f t="shared" si="5"/>
        <v>7</v>
      </c>
      <c r="T9" s="559">
        <f t="shared" si="6"/>
        <v>8.5721283370071024E-4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2.6946474502919202E-3</v>
      </c>
      <c r="F10" s="566"/>
      <c r="G10" s="562">
        <f>SUMIF('Combine (不許動)'!D:D,$C10,'Combine (不許動)'!M:M)</f>
        <v>6</v>
      </c>
      <c r="H10" s="560">
        <f t="shared" si="1"/>
        <v>2.5742033620656029E-3</v>
      </c>
      <c r="I10" s="566"/>
      <c r="J10" s="563">
        <f>SUMIF('Combine (不許動)'!D:D,$C10,'Combine (不許動)'!P:P)</f>
        <v>4</v>
      </c>
      <c r="K10" s="560">
        <f t="shared" si="2"/>
        <v>3.9553722145090247E-3</v>
      </c>
      <c r="L10" s="566"/>
      <c r="M10" s="563">
        <f>SUMIF('Combine (不許動)'!D:D,$C10,'Combine (不許動)'!S:S)</f>
        <v>4</v>
      </c>
      <c r="N10" s="560">
        <f t="shared" si="3"/>
        <v>3.1168340521990998E-3</v>
      </c>
      <c r="O10" s="566"/>
      <c r="P10" s="563">
        <f>SUMIF('Combine (不許動)'!D:D,$C10,'Combine (不許動)'!V:V)</f>
        <v>4</v>
      </c>
      <c r="Q10" s="560">
        <f t="shared" si="4"/>
        <v>3.0443506538434927E-3</v>
      </c>
      <c r="R10" s="566"/>
      <c r="S10" s="563">
        <f t="shared" si="5"/>
        <v>24</v>
      </c>
      <c r="T10" s="559">
        <f t="shared" si="6"/>
        <v>2.9390154298310064E-3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29</v>
      </c>
      <c r="E11" s="573">
        <f t="shared" ref="E11" si="7">D11/D$18</f>
        <v>1.3024129343077616E-2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29</v>
      </c>
      <c r="T11" s="572">
        <f t="shared" ref="T11" si="12">S11/S$18</f>
        <v>3.5513103110457996E-3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275</v>
      </c>
      <c r="E12" s="560">
        <f t="shared" ref="E12:E17" si="13">D12/D$18</f>
        <v>0.12350467480504634</v>
      </c>
      <c r="F12" s="566"/>
      <c r="G12" s="562">
        <f>SUMIF('Combine (不許動)'!D:D,$C12,'Combine (不許動)'!M:M)</f>
        <v>297</v>
      </c>
      <c r="H12" s="560">
        <f t="shared" ref="H12:H17" si="14">G12/G$18</f>
        <v>0.12742306642224735</v>
      </c>
      <c r="I12" s="566"/>
      <c r="J12" s="563">
        <f>SUMIF('Combine (不許動)'!D:D,$C12,'Combine (不許動)'!P:P)</f>
        <v>138</v>
      </c>
      <c r="K12" s="560">
        <f t="shared" ref="K12:K17" si="15">J12/J$18</f>
        <v>0.13646034140056135</v>
      </c>
      <c r="L12" s="566"/>
      <c r="M12" s="563">
        <f>SUMIF('Combine (不許動)'!D:D,$C12,'Combine (不許動)'!S:S)</f>
        <v>144</v>
      </c>
      <c r="N12" s="560">
        <f t="shared" ref="N12:N17" si="16">M12/M$18</f>
        <v>0.11220602587916759</v>
      </c>
      <c r="O12" s="566"/>
      <c r="P12" s="563">
        <f>SUMIF('Combine (不許動)'!D:D,$C12,'Combine (不許動)'!V:V)</f>
        <v>165</v>
      </c>
      <c r="Q12" s="560">
        <f t="shared" ref="Q12:Q17" si="17">P12/P$18</f>
        <v>0.12557946447104407</v>
      </c>
      <c r="R12" s="566"/>
      <c r="S12" s="563">
        <f t="shared" si="5"/>
        <v>1019</v>
      </c>
      <c r="T12" s="559">
        <f t="shared" ref="T12:T17" si="18">S12/S$18</f>
        <v>0.12478569679157482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8.941330175968645E-3</v>
      </c>
      <c r="F13" s="566"/>
      <c r="G13" s="562">
        <f>SUMIF('Combine (不許動)'!D:D,$C13,'Combine (不許動)'!M:M)</f>
        <v>22.121212121212121</v>
      </c>
      <c r="H13" s="560">
        <f t="shared" si="14"/>
        <v>9.4907497692317683E-3</v>
      </c>
      <c r="I13" s="566"/>
      <c r="J13" s="563">
        <f>SUMIF('Combine (不許動)'!D:D,$C13,'Combine (不許動)'!P:P)</f>
        <v>8.8484848484848477</v>
      </c>
      <c r="K13" s="560">
        <f t="shared" si="15"/>
        <v>8.749762777550265E-3</v>
      </c>
      <c r="L13" s="566"/>
      <c r="M13" s="563">
        <f>SUMIF('Combine (不許動)'!D:D,$C13,'Combine (不許動)'!S:S)</f>
        <v>11.060606060606061</v>
      </c>
      <c r="N13" s="560">
        <f t="shared" si="16"/>
        <v>8.6185184019141776E-3</v>
      </c>
      <c r="O13" s="566"/>
      <c r="P13" s="563">
        <f>SUMIF('Combine (不許動)'!D:D,$C13,'Combine (不許動)'!V:V)</f>
        <v>11.060606060606061</v>
      </c>
      <c r="Q13" s="560">
        <f t="shared" si="17"/>
        <v>8.4180908231278398E-3</v>
      </c>
      <c r="R13" s="566"/>
      <c r="S13" s="563">
        <f t="shared" si="5"/>
        <v>73</v>
      </c>
      <c r="T13" s="559">
        <f t="shared" si="18"/>
        <v>8.9395052657359787E-3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33.18181818181818</v>
      </c>
      <c r="E14" s="560">
        <f t="shared" si="13"/>
        <v>1.490221695994774E-2</v>
      </c>
      <c r="F14" s="566"/>
      <c r="G14" s="562">
        <f>SUMIF('Combine (不許動)'!D:D,$C14,'Combine (不許動)'!M:M)</f>
        <v>26.424242424242426</v>
      </c>
      <c r="H14" s="560">
        <f t="shared" si="14"/>
        <v>1.1336895614753565E-2</v>
      </c>
      <c r="I14" s="566"/>
      <c r="J14" s="563">
        <f>SUMIF('Combine (不許動)'!D:D,$C14,'Combine (不許動)'!P:P)</f>
        <v>12.969696969696969</v>
      </c>
      <c r="K14" s="560">
        <f t="shared" si="15"/>
        <v>1.282499475613532E-2</v>
      </c>
      <c r="L14" s="566"/>
      <c r="M14" s="563">
        <f>SUMIF('Combine (不許動)'!D:D,$C14,'Combine (不許動)'!S:S)</f>
        <v>15.212121212121213</v>
      </c>
      <c r="N14" s="560">
        <f t="shared" si="16"/>
        <v>1.1853414350029909E-2</v>
      </c>
      <c r="O14" s="566"/>
      <c r="P14" s="563">
        <f>SUMIF('Combine (不許動)'!D:D,$C14,'Combine (不許動)'!V:V)</f>
        <v>16.212121212121211</v>
      </c>
      <c r="Q14" s="560">
        <f t="shared" si="17"/>
        <v>1.2338845453077792E-2</v>
      </c>
      <c r="R14" s="566"/>
      <c r="S14" s="563">
        <f t="shared" si="5"/>
        <v>104</v>
      </c>
      <c r="T14" s="559">
        <f t="shared" si="18"/>
        <v>1.2735733529267695E-2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1.2575021434695627E-2</v>
      </c>
      <c r="F15" s="566"/>
      <c r="G15" s="562">
        <f>SUMIF('Combine (不許動)'!D:D,$C15,'Combine (不許動)'!M:M)</f>
        <v>32</v>
      </c>
      <c r="H15" s="560">
        <f t="shared" si="14"/>
        <v>1.3729084597683216E-2</v>
      </c>
      <c r="I15" s="566"/>
      <c r="J15" s="563">
        <f>SUMIF('Combine (不許動)'!D:D,$C15,'Combine (不許動)'!P:P)</f>
        <v>16</v>
      </c>
      <c r="K15" s="560">
        <f t="shared" si="15"/>
        <v>1.5821488858036099E-2</v>
      </c>
      <c r="L15" s="566"/>
      <c r="M15" s="563">
        <f>SUMIF('Combine (不許動)'!D:D,$C15,'Combine (不許動)'!S:S)</f>
        <v>23</v>
      </c>
      <c r="N15" s="560">
        <f t="shared" si="16"/>
        <v>1.7921795800144823E-2</v>
      </c>
      <c r="O15" s="566"/>
      <c r="P15" s="563">
        <f>SUMIF('Combine (不許動)'!D:D,$C15,'Combine (不許動)'!V:V)</f>
        <v>28</v>
      </c>
      <c r="Q15" s="560">
        <f t="shared" si="17"/>
        <v>2.1310454576904447E-2</v>
      </c>
      <c r="R15" s="566"/>
      <c r="S15" s="563">
        <f t="shared" si="5"/>
        <v>127</v>
      </c>
      <c r="T15" s="559">
        <f t="shared" si="18"/>
        <v>1.5552289982855743E-2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6.2875107173478136E-3</v>
      </c>
      <c r="F16" s="566"/>
      <c r="G16" s="562">
        <f>SUMIF('Combine (不許動)'!D:D,$C16,'Combine (不許動)'!M:M)</f>
        <v>17</v>
      </c>
      <c r="H16" s="560">
        <f t="shared" si="14"/>
        <v>7.2935761925192084E-3</v>
      </c>
      <c r="I16" s="566"/>
      <c r="J16" s="563">
        <f>SUMIF('Combine (不許動)'!D:D,$C16,'Combine (不許動)'!P:P)</f>
        <v>8</v>
      </c>
      <c r="K16" s="560">
        <f t="shared" si="15"/>
        <v>7.9107444290180493E-3</v>
      </c>
      <c r="L16" s="566"/>
      <c r="M16" s="563">
        <f>SUMIF('Combine (不許動)'!D:D,$C16,'Combine (不許動)'!S:S)</f>
        <v>12</v>
      </c>
      <c r="N16" s="560">
        <f t="shared" si="16"/>
        <v>9.3505021565972995E-3</v>
      </c>
      <c r="O16" s="566"/>
      <c r="P16" s="563">
        <f>SUMIF('Combine (不許動)'!D:D,$C16,'Combine (不許動)'!V:V)</f>
        <v>8</v>
      </c>
      <c r="Q16" s="560">
        <f t="shared" si="17"/>
        <v>6.0887013076869854E-3</v>
      </c>
      <c r="R16" s="566"/>
      <c r="S16" s="563">
        <f t="shared" si="5"/>
        <v>59</v>
      </c>
      <c r="T16" s="559">
        <f t="shared" si="18"/>
        <v>7.2250795983345578E-3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36.54545454545454</v>
      </c>
      <c r="E17" s="606">
        <f t="shared" si="13"/>
        <v>1.6412852651778057E-2</v>
      </c>
      <c r="F17" s="607"/>
      <c r="G17" s="605">
        <f>SUMIF('Combine (不許動)'!D:D,$C17,'Combine (不許動)'!M:M)</f>
        <v>36.272727272727273</v>
      </c>
      <c r="H17" s="606">
        <f t="shared" si="14"/>
        <v>1.5562229416123874E-2</v>
      </c>
      <c r="I17" s="607"/>
      <c r="J17" s="608">
        <f>SUMIF('Combine (不許動)'!D:D,$C17,'Combine (不許動)'!P:P)</f>
        <v>17.909090909090907</v>
      </c>
      <c r="K17" s="606">
        <f t="shared" si="15"/>
        <v>1.7709280142233583E-2</v>
      </c>
      <c r="L17" s="607"/>
      <c r="M17" s="608">
        <f>SUMIF('Combine (不許動)'!D:D,$C17,'Combine (不許動)'!S:S)</f>
        <v>23.636363636363637</v>
      </c>
      <c r="N17" s="606">
        <f t="shared" si="16"/>
        <v>1.8417655762994679E-2</v>
      </c>
      <c r="O17" s="607"/>
      <c r="P17" s="608">
        <f>SUMIF('Combine (不許動)'!D:D,$C17,'Combine (不許動)'!V:V)</f>
        <v>19.636363636363637</v>
      </c>
      <c r="Q17" s="606">
        <f t="shared" si="17"/>
        <v>1.4944994118868054E-2</v>
      </c>
      <c r="R17" s="607"/>
      <c r="S17" s="608">
        <f t="shared" si="5"/>
        <v>134</v>
      </c>
      <c r="T17" s="609">
        <f t="shared" si="18"/>
        <v>1.6409502816556454E-2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2226.6363636363635</v>
      </c>
      <c r="E18" s="596"/>
      <c r="F18" s="597"/>
      <c r="G18" s="611">
        <f>SUM(G3:G17)-G11</f>
        <v>2330.818181818182</v>
      </c>
      <c r="H18" s="596"/>
      <c r="I18" s="597"/>
      <c r="J18" s="611">
        <f>SUM(J3:J17)-J11</f>
        <v>1011.2828282828283</v>
      </c>
      <c r="K18" s="596"/>
      <c r="L18" s="597"/>
      <c r="M18" s="611">
        <f>SUM(M3:M17)-M11</f>
        <v>1283.3535353535353</v>
      </c>
      <c r="N18" s="596"/>
      <c r="O18" s="597"/>
      <c r="P18" s="611">
        <f>SUM(P3:P17)-P11</f>
        <v>1313.909090909091</v>
      </c>
      <c r="Q18" s="596"/>
      <c r="R18" s="597"/>
      <c r="S18" s="611">
        <f>SUM(S3:S17)-S11</f>
        <v>8166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8.929261693080788E-3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2.5516403402187121E-3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43</v>
      </c>
      <c r="Q22" s="571">
        <f t="shared" ref="Q22:Q23" si="24">P22/P$24</f>
        <v>3.1689669033900573E-2</v>
      </c>
      <c r="R22" s="566"/>
      <c r="S22" s="642">
        <f t="shared" si="19"/>
        <v>43</v>
      </c>
      <c r="T22" s="569">
        <f t="shared" ref="T22:T23" si="25">S22/S$24</f>
        <v>5.2247873633049814E-3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2226.6363636363635</v>
      </c>
      <c r="E24" s="596"/>
      <c r="F24" s="597"/>
      <c r="G24" s="611">
        <f>G18+SUM(G21:G23)</f>
        <v>2351.818181818182</v>
      </c>
      <c r="H24" s="596"/>
      <c r="I24" s="597"/>
      <c r="J24" s="611">
        <f>J18+SUM(J21:J23)</f>
        <v>1011.2828282828283</v>
      </c>
      <c r="K24" s="596"/>
      <c r="L24" s="597"/>
      <c r="M24" s="611">
        <f>M18+SUM(M21:M23)</f>
        <v>1283.3535353535353</v>
      </c>
      <c r="N24" s="596"/>
      <c r="O24" s="597"/>
      <c r="P24" s="611">
        <f>P18+SUM(P21:P23)</f>
        <v>1356.909090909091</v>
      </c>
      <c r="Q24" s="596"/>
      <c r="R24" s="597"/>
      <c r="S24" s="643">
        <f>S18+SUM(S21:S23)</f>
        <v>8230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46254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46254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46254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