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Light" sheetId="2" r:id="rId5"/>
    <sheet name="Scene" sheetId="3" r:id="rId6"/>
    <sheet name="Lens" sheetId="4" r:id="rId7"/>
    <sheet name="Sensor" sheetId="5" r:id="rId8"/>
    <sheet name="Op" sheetId="6" r:id="rId9"/>
    <sheet name="Config" sheetId="7" r:id="rId10"/>
  </sheets>
</workbook>
</file>

<file path=xl/sharedStrings.xml><?xml version="1.0" encoding="utf-8"?>
<sst xmlns="http://schemas.openxmlformats.org/spreadsheetml/2006/main" uniqueCount="108">
  <si>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</si>
  <si>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</si>
  <si>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</si>
  <si>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</si>
  <si>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</si>
  <si>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</si>
  <si>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Light</t>
  </si>
  <si>
    <r>
      <rPr>
        <u val="single"/>
        <sz val="12"/>
        <color indexed="12"/>
        <rFont val="Helvetica Neue"/>
      </rPr>
      <t>Light</t>
    </r>
  </si>
  <si>
    <t>Scene</t>
  </si>
  <si>
    <r>
      <rPr>
        <u val="single"/>
        <sz val="12"/>
        <color indexed="12"/>
        <rFont val="Helvetica Neue"/>
      </rPr>
      <t>Scene</t>
    </r>
  </si>
  <si>
    <t>Lens</t>
  </si>
  <si>
    <r>
      <rPr>
        <u val="single"/>
        <sz val="12"/>
        <color indexed="12"/>
        <rFont val="Helvetica Neue"/>
      </rPr>
      <t>Lens</t>
    </r>
  </si>
  <si>
    <t>Sensor</t>
  </si>
  <si>
    <r>
      <rPr>
        <u val="single"/>
        <sz val="12"/>
        <color indexed="12"/>
        <rFont val="Helvetica Neue"/>
      </rPr>
      <t>Sensor</t>
    </r>
  </si>
  <si>
    <t>Op</t>
  </si>
  <si>
    <r>
      <rPr>
        <u val="single"/>
        <sz val="12"/>
        <color indexed="12"/>
        <rFont val="Helvetica Neue"/>
      </rPr>
      <t>Op</t>
    </r>
  </si>
  <si>
    <t>Config</t>
  </si>
  <si>
    <r>
      <rPr>
        <u val="single"/>
        <sz val="12"/>
        <color indexed="12"/>
        <rFont val="Helvetica Neue"/>
      </rPr>
      <t>Config</t>
    </r>
  </si>
  <si>
    <t>Light Table</t>
  </si>
  <si>
    <t>Name</t>
  </si>
  <si>
    <t>PeakPower_W</t>
  </si>
  <si>
    <t>WaveLength_nm</t>
  </si>
  <si>
    <t>Transmission</t>
  </si>
  <si>
    <t>Hfov_deg</t>
  </si>
  <si>
    <t>Vfov_deg</t>
  </si>
  <si>
    <t>Number_units</t>
  </si>
  <si>
    <t>Voltage_V</t>
  </si>
  <si>
    <t>Current_A</t>
  </si>
  <si>
    <t>Link</t>
  </si>
  <si>
    <t>Laser1</t>
  </si>
  <si>
    <t>VCSEL2</t>
  </si>
  <si>
    <t>L1550G1</t>
  </si>
  <si>
    <r>
      <rPr>
        <u val="single"/>
        <sz val="10"/>
        <color indexed="12"/>
        <rFont val="Helvetica Neue"/>
      </rPr>
      <t>https://www.thorlabs.com/drawings/471c86010a0aa6dc-F53DE964-0AE3-E9AF-406B86F1AA7C426E/L1550G1-SpecSheet.pdf</t>
    </r>
  </si>
  <si>
    <t>MCM-105</t>
  </si>
  <si>
    <r>
      <rPr>
        <u val="single"/>
        <sz val="10"/>
        <color indexed="12"/>
        <rFont val="Helvetica Neue"/>
      </rPr>
      <t>https://www.laserdiodesource.com/files/pdfs/laserdiodesource_com/product-2924/1550nm_20W_Fiber_Coupled_Module_Seminex-1459186218.pdf</t>
    </r>
  </si>
  <si>
    <t>VCSEL_940_ii_vi</t>
  </si>
  <si>
    <r>
      <rPr>
        <u val="single"/>
        <sz val="10"/>
        <color indexed="12"/>
        <rFont val="Helvetica Neue"/>
      </rPr>
      <t>https://www.ii-vi.com/wp-content/uploads/2019/07/940nm-Multi-Mode-High-Power-VCSEL-Array-web-2-1.pdf</t>
    </r>
  </si>
  <si>
    <t>MCM-124</t>
  </si>
  <si>
    <t>fake_tof_850</t>
  </si>
  <si>
    <t>fake_tof_940</t>
  </si>
  <si>
    <t>fake_tof_1375</t>
  </si>
  <si>
    <t>fake_tof_1550</t>
  </si>
  <si>
    <t>Scenario Table</t>
  </si>
  <si>
    <t>Distance_m</t>
  </si>
  <si>
    <t>Reflectivity</t>
  </si>
  <si>
    <t>AmbientLight_lux</t>
  </si>
  <si>
    <t>Room_3</t>
  </si>
  <si>
    <t>Road_Day_60</t>
  </si>
  <si>
    <t>Road_night_200</t>
  </si>
  <si>
    <t>Outdoor_5</t>
  </si>
  <si>
    <t>Room_5</t>
  </si>
  <si>
    <t>Lens Table</t>
  </si>
  <si>
    <t>F_num</t>
  </si>
  <si>
    <t>focal_length_m</t>
  </si>
  <si>
    <t>BP_filter_width_nm</t>
  </si>
  <si>
    <t>Lens1</t>
  </si>
  <si>
    <t>Lens2</t>
  </si>
  <si>
    <t>fake_tof_lens</t>
  </si>
  <si>
    <t xml:space="preserve">Sensor Table </t>
  </si>
  <si>
    <t>PixSz_um</t>
  </si>
  <si>
    <t>Wavelength</t>
  </si>
  <si>
    <t>Semiconductor</t>
  </si>
  <si>
    <t>epi_thick_um</t>
  </si>
  <si>
    <t>QE</t>
  </si>
  <si>
    <t>FF</t>
  </si>
  <si>
    <t>Res_H</t>
  </si>
  <si>
    <t>Res_V</t>
  </si>
  <si>
    <t>RdNoise_e</t>
  </si>
  <si>
    <t>DkSig_e_s</t>
  </si>
  <si>
    <t>Cfd_fF</t>
  </si>
  <si>
    <t>CDS</t>
  </si>
  <si>
    <t>Sensor1_850</t>
  </si>
  <si>
    <t>Si</t>
  </si>
  <si>
    <t>Sensor1_550</t>
  </si>
  <si>
    <t>ToF_850</t>
  </si>
  <si>
    <t>ToF_940</t>
  </si>
  <si>
    <t>ToF_1375</t>
  </si>
  <si>
    <t>Ge</t>
  </si>
  <si>
    <t>ToF_1550</t>
  </si>
  <si>
    <t>Operational Modes Table</t>
  </si>
  <si>
    <t>frame_rate</t>
  </si>
  <si>
    <t>pulse_per_frame</t>
  </si>
  <si>
    <t>InBurstDutyCycle</t>
  </si>
  <si>
    <t>BurstTime_s</t>
  </si>
  <si>
    <t>light_rise_sec</t>
  </si>
  <si>
    <t>light_fall_sec</t>
  </si>
  <si>
    <t>light_width_sec</t>
  </si>
  <si>
    <t>shutter_rise_sec</t>
  </si>
  <si>
    <t>shutter_fall_sec</t>
  </si>
  <si>
    <t>shutter_width_sec</t>
  </si>
  <si>
    <t>shutter_delay_sec</t>
  </si>
  <si>
    <t>CW_30fps</t>
  </si>
  <si>
    <t>CW_60fps</t>
  </si>
  <si>
    <t>pls_30_1000</t>
  </si>
  <si>
    <t>fake_tof</t>
  </si>
  <si>
    <t>Configurations Table</t>
  </si>
  <si>
    <t>Cfg1</t>
  </si>
  <si>
    <t>Cfg2</t>
  </si>
  <si>
    <t>Room_4</t>
  </si>
  <si>
    <t>Cfg3</t>
  </si>
  <si>
    <t>fake_tof_night_850</t>
  </si>
  <si>
    <t>fake_tof_night_940</t>
  </si>
  <si>
    <t>fake_tof_night_1375</t>
  </si>
  <si>
    <t>fake_tof_night_1550</t>
  </si>
  <si>
    <t>fake_tof_day_850</t>
  </si>
  <si>
    <t>fake_tof_day_940</t>
  </si>
  <si>
    <t>fake_tof_day_1375</t>
  </si>
  <si>
    <t>fake_tof_day_1550</t>
  </si>
</sst>
</file>

<file path=xl/styles.xml><?xml version="1.0" encoding="utf-8"?>
<styleSheet xmlns="http://schemas.openxmlformats.org/spreadsheetml/2006/main">
  <numFmts count="5">
    <numFmt numFmtId="0" formatCode="General"/>
    <numFmt numFmtId="59" formatCode="0.0##E+00"/>
    <numFmt numFmtId="60" formatCode="0.0?#####E+00"/>
    <numFmt numFmtId="61" formatCode="0.0?#######E+00"/>
    <numFmt numFmtId="62" formatCode="0.0?######E+00"/>
  </numFmts>
  <fonts count="9">
    <font>
      <sz val="10"/>
      <color indexed="8"/>
      <name val="Helvetica Neue"/>
    </font>
    <font>
      <sz val="12"/>
      <color indexed="8"/>
      <name val="Helvetica Neue"/>
    </font>
    <font>
      <sz val="12"/>
      <color indexed="10"/>
      <name val="Helvetica Neue"/>
    </font>
    <font>
      <sz val="14"/>
      <color indexed="10"/>
      <name val="Helvetica Neue"/>
    </font>
    <font>
      <u val="single"/>
      <sz val="12"/>
      <color indexed="12"/>
      <name val="Helvetica Neue"/>
    </font>
    <font>
      <sz val="13"/>
      <color indexed="8"/>
      <name val="Helvetica Neue"/>
    </font>
    <font>
      <b val="1"/>
      <sz val="10"/>
      <color indexed="8"/>
      <name val="Helvetica Neue"/>
    </font>
    <font>
      <sz val="10"/>
      <color indexed="8"/>
      <name val="Helvetica Neue Medium"/>
    </font>
    <font>
      <u val="single"/>
      <sz val="10"/>
      <color indexed="12"/>
      <name val="Helvetica Neue"/>
    </font>
  </fonts>
  <fills count="9">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0"/>
        <bgColor auto="1"/>
      </patternFill>
    </fill>
    <fill>
      <patternFill patternType="solid">
        <fgColor indexed="17"/>
        <bgColor auto="1"/>
      </patternFill>
    </fill>
    <fill>
      <patternFill patternType="solid">
        <fgColor indexed="19"/>
        <bgColor auto="1"/>
      </patternFill>
    </fill>
  </fills>
  <borders count="42">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3"/>
      </left>
      <right/>
      <top style="thin">
        <color indexed="13"/>
      </top>
      <bottom style="thin">
        <color indexed="16"/>
      </bottom>
      <diagonal/>
    </border>
    <border>
      <left/>
      <right/>
      <top style="thin">
        <color indexed="13"/>
      </top>
      <bottom style="thin">
        <color indexed="16"/>
      </bottom>
      <diagonal/>
    </border>
    <border>
      <left/>
      <right style="thin">
        <color indexed="13"/>
      </right>
      <top style="thin">
        <color indexed="13"/>
      </top>
      <bottom style="thin">
        <color indexed="16"/>
      </bottom>
      <diagonal/>
    </border>
    <border>
      <left style="thin">
        <color indexed="16"/>
      </left>
      <right style="thin">
        <color indexed="18"/>
      </right>
      <top style="thin">
        <color indexed="16"/>
      </top>
      <bottom style="thin">
        <color indexed="8"/>
      </bottom>
      <diagonal/>
    </border>
    <border>
      <left style="thin">
        <color indexed="18"/>
      </left>
      <right style="thin">
        <color indexed="18"/>
      </right>
      <top style="thin">
        <color indexed="16"/>
      </top>
      <bottom style="thin">
        <color indexed="8"/>
      </bottom>
      <diagonal/>
    </border>
    <border>
      <left style="thin">
        <color indexed="18"/>
      </left>
      <right style="thin">
        <color indexed="16"/>
      </right>
      <top style="thin">
        <color indexed="16"/>
      </top>
      <bottom style="thin">
        <color indexed="8"/>
      </bottom>
      <diagonal/>
    </border>
    <border>
      <left style="thin">
        <color indexed="16"/>
      </left>
      <right style="thin">
        <color indexed="8"/>
      </right>
      <top style="thin">
        <color indexed="8"/>
      </top>
      <bottom style="thin">
        <color indexed="18"/>
      </bottom>
      <diagonal/>
    </border>
    <border>
      <left style="thin">
        <color indexed="8"/>
      </left>
      <right style="thin">
        <color indexed="18"/>
      </right>
      <top style="thin">
        <color indexed="8"/>
      </top>
      <bottom style="thin">
        <color indexed="18"/>
      </bottom>
      <diagonal/>
    </border>
    <border>
      <left style="thin">
        <color indexed="18"/>
      </left>
      <right style="thin">
        <color indexed="18"/>
      </right>
      <top style="thin">
        <color indexed="8"/>
      </top>
      <bottom style="thin">
        <color indexed="18"/>
      </bottom>
      <diagonal/>
    </border>
    <border>
      <left style="thin">
        <color indexed="18"/>
      </left>
      <right style="thin">
        <color indexed="16"/>
      </right>
      <top style="thin">
        <color indexed="8"/>
      </top>
      <bottom style="thin">
        <color indexed="18"/>
      </bottom>
      <diagonal/>
    </border>
    <border>
      <left style="thin">
        <color indexed="16"/>
      </left>
      <right style="thin">
        <color indexed="8"/>
      </right>
      <top style="thin">
        <color indexed="18"/>
      </top>
      <bottom style="thin">
        <color indexed="18"/>
      </bottom>
      <diagonal/>
    </border>
    <border>
      <left style="thin">
        <color indexed="8"/>
      </left>
      <right style="thin">
        <color indexed="18"/>
      </right>
      <top style="thin">
        <color indexed="18"/>
      </top>
      <bottom style="thin">
        <color indexed="18"/>
      </bottom>
      <diagonal/>
    </border>
    <border>
      <left style="thin">
        <color indexed="18"/>
      </left>
      <right style="thin">
        <color indexed="18"/>
      </right>
      <top style="thin">
        <color indexed="18"/>
      </top>
      <bottom style="thin">
        <color indexed="18"/>
      </bottom>
      <diagonal/>
    </border>
    <border>
      <left style="thin">
        <color indexed="18"/>
      </left>
      <right style="thin">
        <color indexed="16"/>
      </right>
      <top style="thin">
        <color indexed="18"/>
      </top>
      <bottom style="thin">
        <color indexed="18"/>
      </bottom>
      <diagonal/>
    </border>
    <border>
      <left style="thin">
        <color indexed="16"/>
      </left>
      <right style="thin">
        <color indexed="18"/>
      </right>
      <top style="thin">
        <color indexed="18"/>
      </top>
      <bottom style="thin">
        <color indexed="18"/>
      </bottom>
      <diagonal/>
    </border>
    <border>
      <left style="thin">
        <color indexed="18"/>
      </left>
      <right style="thin">
        <color indexed="18"/>
      </right>
      <top style="thin">
        <color indexed="18"/>
      </top>
      <bottom style="thin">
        <color indexed="8"/>
      </bottom>
      <diagonal/>
    </border>
    <border>
      <left style="thin">
        <color indexed="16"/>
      </left>
      <right style="thin">
        <color indexed="8"/>
      </right>
      <top style="thin">
        <color indexed="18"/>
      </top>
      <bottom style="thin">
        <color indexed="16"/>
      </bottom>
      <diagonal/>
    </border>
    <border>
      <left style="thin">
        <color indexed="16"/>
      </left>
      <right style="thin">
        <color indexed="8"/>
      </right>
      <top style="thin">
        <color indexed="16"/>
      </top>
      <bottom style="thin">
        <color indexed="18"/>
      </bottom>
      <diagonal/>
    </border>
    <border>
      <left style="thin">
        <color indexed="8"/>
      </left>
      <right style="thin">
        <color indexed="18"/>
      </right>
      <top style="thin">
        <color indexed="18"/>
      </top>
      <bottom style="thin">
        <color indexed="16"/>
      </bottom>
      <diagonal/>
    </border>
    <border>
      <left style="thin">
        <color indexed="18"/>
      </left>
      <right style="thin">
        <color indexed="18"/>
      </right>
      <top style="thin">
        <color indexed="18"/>
      </top>
      <bottom style="thin">
        <color indexed="16"/>
      </bottom>
      <diagonal/>
    </border>
    <border>
      <left style="thin">
        <color indexed="18"/>
      </left>
      <right style="thin">
        <color indexed="16"/>
      </right>
      <top style="thin">
        <color indexed="18"/>
      </top>
      <bottom style="thin">
        <color indexed="16"/>
      </bottom>
      <diagonal/>
    </border>
    <border>
      <left style="thin">
        <color indexed="13"/>
      </left>
      <right/>
      <top style="thin">
        <color indexed="16"/>
      </top>
      <bottom/>
      <diagonal/>
    </border>
    <border>
      <left/>
      <right/>
      <top style="thin">
        <color indexed="16"/>
      </top>
      <bottom/>
      <diagonal/>
    </border>
    <border>
      <left/>
      <right/>
      <top style="thin">
        <color indexed="18"/>
      </top>
      <bottom/>
      <diagonal/>
    </border>
    <border>
      <left/>
      <right style="thin">
        <color indexed="13"/>
      </right>
      <top style="thin">
        <color indexed="16"/>
      </top>
      <bottom/>
      <diagonal/>
    </border>
    <border>
      <left style="thin">
        <color indexed="16"/>
      </left>
      <right style="thin">
        <color indexed="8"/>
      </right>
      <top style="thin">
        <color indexed="18"/>
      </top>
      <bottom style="thin">
        <color indexed="8"/>
      </bottom>
      <diagonal/>
    </border>
    <border>
      <left style="thin">
        <color indexed="8"/>
      </left>
      <right style="thin">
        <color indexed="18"/>
      </right>
      <top style="thin">
        <color indexed="18"/>
      </top>
      <bottom style="thin">
        <color indexed="8"/>
      </bottom>
      <diagonal/>
    </border>
    <border>
      <left style="thin">
        <color indexed="18"/>
      </left>
      <right style="thin">
        <color indexed="16"/>
      </right>
      <top style="thin">
        <color indexed="18"/>
      </top>
      <bottom style="thin">
        <color indexed="8"/>
      </bottom>
      <diagonal/>
    </border>
    <border>
      <left style="thin">
        <color indexed="16"/>
      </left>
      <right style="thin">
        <color indexed="16"/>
      </right>
      <top style="thin">
        <color indexed="18"/>
      </top>
      <bottom style="thin">
        <color indexed="18"/>
      </bottom>
      <diagonal/>
    </border>
    <border>
      <left style="thin">
        <color indexed="16"/>
      </left>
      <right style="thin">
        <color indexed="16"/>
      </right>
      <top style="thin">
        <color indexed="18"/>
      </top>
      <bottom style="thin">
        <color indexed="16"/>
      </bottom>
      <diagonal/>
    </border>
    <border>
      <left style="thin">
        <color indexed="8"/>
      </left>
      <right style="thin">
        <color indexed="16"/>
      </right>
      <top style="thin">
        <color indexed="16"/>
      </top>
      <bottom style="thin">
        <color indexed="18"/>
      </bottom>
      <diagonal/>
    </border>
    <border>
      <left style="thin">
        <color indexed="8"/>
      </left>
      <right style="thin">
        <color indexed="16"/>
      </right>
      <top style="thin">
        <color indexed="18"/>
      </top>
      <bottom style="thin">
        <color indexed="18"/>
      </bottom>
      <diagonal/>
    </border>
  </borders>
  <cellStyleXfs count="1">
    <xf numFmtId="0" fontId="0" applyNumberFormat="0" applyFont="1" applyFill="0" applyBorder="0" applyAlignment="1" applyProtection="0">
      <alignment vertical="top" wrapText="1"/>
    </xf>
  </cellStyleXfs>
  <cellXfs count="9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3" applyNumberFormat="0" applyFont="1" applyFill="0" applyBorder="0" applyAlignment="1" applyProtection="0">
      <alignment horizontal="left" vertical="top" wrapText="1"/>
    </xf>
    <xf numFmtId="0" fontId="2" fillId="2" applyNumberFormat="0" applyFont="1" applyFill="1" applyBorder="0" applyAlignment="1" applyProtection="0">
      <alignment horizontal="left" vertical="top" wrapText="1"/>
    </xf>
    <xf numFmtId="0" fontId="2" fillId="3" applyNumberFormat="0" applyFont="1" applyFill="1" applyBorder="0" applyAlignment="1" applyProtection="0">
      <alignment horizontal="left" vertical="top" wrapText="1"/>
    </xf>
    <xf numFmtId="0" fontId="4"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borderId="1" applyNumberFormat="0" applyFont="1" applyFill="0" applyBorder="1" applyAlignment="1" applyProtection="0">
      <alignment vertical="top" wrapText="1"/>
    </xf>
    <xf numFmtId="0" fontId="0" borderId="2" applyNumberFormat="0" applyFont="1" applyFill="0" applyBorder="1" applyAlignment="1" applyProtection="0">
      <alignment vertical="top" wrapText="1"/>
    </xf>
    <xf numFmtId="0" fontId="0" borderId="3" applyNumberFormat="0" applyFont="1" applyFill="0" applyBorder="1" applyAlignment="1" applyProtection="0">
      <alignment vertical="top" wrapText="1"/>
    </xf>
    <xf numFmtId="0" fontId="0" borderId="4" applyNumberFormat="0" applyFont="1" applyFill="0" applyBorder="1" applyAlignment="1" applyProtection="0">
      <alignment vertical="top" wrapText="1"/>
    </xf>
    <xf numFmtId="0" fontId="0" borderId="5" applyNumberFormat="0" applyFont="1" applyFill="0" applyBorder="1" applyAlignment="1" applyProtection="0">
      <alignment vertical="top" wrapText="1"/>
    </xf>
    <xf numFmtId="0" fontId="0" borderId="6" applyNumberFormat="0" applyFont="1" applyFill="0" applyBorder="1" applyAlignment="1" applyProtection="0">
      <alignment vertical="top" wrapText="1"/>
    </xf>
    <xf numFmtId="49" fontId="1" borderId="5" applyNumberFormat="1" applyFont="1" applyFill="0" applyBorder="1" applyAlignment="1" applyProtection="0">
      <alignment horizontal="left" vertical="top" wrapText="1"/>
    </xf>
    <xf numFmtId="49" fontId="3" borderId="5" applyNumberFormat="1" applyFont="1" applyFill="0" applyBorder="1" applyAlignment="1" applyProtection="0">
      <alignment horizontal="left" vertical="top" wrapText="1"/>
    </xf>
    <xf numFmtId="49" fontId="2" fillId="4" borderId="5" applyNumberFormat="1" applyFont="1" applyFill="1" applyBorder="1" applyAlignment="1" applyProtection="0">
      <alignment horizontal="left" vertical="top" wrapText="1"/>
    </xf>
    <xf numFmtId="0" fontId="2" fillId="4" borderId="5" applyNumberFormat="0" applyFont="1" applyFill="1" applyBorder="1" applyAlignment="1" applyProtection="0">
      <alignment horizontal="left" vertical="top" wrapText="1"/>
    </xf>
    <xf numFmtId="0" fontId="2" fillId="5" borderId="5" applyNumberFormat="0" applyFont="1" applyFill="1" applyBorder="1" applyAlignment="1" applyProtection="0">
      <alignment horizontal="left" vertical="top" wrapText="1"/>
    </xf>
    <xf numFmtId="49" fontId="2" fillId="5" borderId="5" applyNumberFormat="1" applyFont="1" applyFill="1" applyBorder="1" applyAlignment="1" applyProtection="0">
      <alignment horizontal="left" vertical="top" wrapText="1"/>
    </xf>
    <xf numFmtId="49" fontId="4" fillId="5" borderId="5" applyNumberFormat="1" applyFont="1" applyFill="1" applyBorder="1" applyAlignment="1" applyProtection="0">
      <alignment horizontal="left" vertical="top" wrapText="1"/>
    </xf>
    <xf numFmtId="0" fontId="0" borderId="7" applyNumberFormat="0" applyFont="1" applyFill="0" applyBorder="1" applyAlignment="1" applyProtection="0">
      <alignment vertical="top" wrapText="1"/>
    </xf>
    <xf numFmtId="0" fontId="2" fillId="5" borderId="8" applyNumberFormat="0" applyFont="1" applyFill="1" applyBorder="1" applyAlignment="1" applyProtection="0">
      <alignment horizontal="left" vertical="top" wrapText="1"/>
    </xf>
    <xf numFmtId="49" fontId="2" fillId="5" borderId="8" applyNumberFormat="1" applyFont="1" applyFill="1" applyBorder="1" applyAlignment="1" applyProtection="0">
      <alignment horizontal="left" vertical="top" wrapText="1"/>
    </xf>
    <xf numFmtId="49" fontId="4" fillId="5" borderId="8" applyNumberFormat="1" applyFont="1" applyFill="1" applyBorder="1" applyAlignment="1" applyProtection="0">
      <alignment horizontal="left" vertical="top" wrapText="1"/>
    </xf>
    <xf numFmtId="0" fontId="0" borderId="9" applyNumberFormat="0" applyFont="1" applyFill="0" applyBorder="1" applyAlignment="1" applyProtection="0">
      <alignment vertical="top" wrapText="1"/>
    </xf>
    <xf numFmtId="0" fontId="0" fillId="6" applyNumberFormat="1" applyFont="1" applyFill="1" applyBorder="0" applyAlignment="1" applyProtection="0">
      <alignment vertical="top" wrapText="1"/>
    </xf>
    <xf numFmtId="0" fontId="0" fillId="6" borderId="10" applyNumberFormat="0" applyFont="1" applyFill="1" applyBorder="1" applyAlignment="1" applyProtection="0">
      <alignment vertical="top" wrapText="1"/>
    </xf>
    <xf numFmtId="0" fontId="0" fillId="6" borderId="11" applyNumberFormat="0" applyFont="1" applyFill="1" applyBorder="1" applyAlignment="1" applyProtection="0">
      <alignment vertical="top" wrapText="1"/>
    </xf>
    <xf numFmtId="0" fontId="1" fillId="6" borderId="11" applyNumberFormat="0" applyFont="1" applyFill="1" applyBorder="1" applyAlignment="1" applyProtection="0">
      <alignment horizontal="center" vertical="center"/>
    </xf>
    <xf numFmtId="49" fontId="1" fillId="6" borderId="11" applyNumberFormat="1" applyFont="1" applyFill="1" applyBorder="1" applyAlignment="1" applyProtection="0">
      <alignment horizontal="center" vertical="center"/>
    </xf>
    <xf numFmtId="0" fontId="1" fillId="6" borderId="12" applyNumberFormat="0" applyFont="1" applyFill="1" applyBorder="1" applyAlignment="1" applyProtection="0">
      <alignment horizontal="center" vertical="center"/>
    </xf>
    <xf numFmtId="49" fontId="6" fillId="7" borderId="13" applyNumberFormat="1" applyFont="1" applyFill="1" applyBorder="1" applyAlignment="1" applyProtection="0">
      <alignment vertical="top" wrapText="1"/>
    </xf>
    <xf numFmtId="49" fontId="6" fillId="7" borderId="14" applyNumberFormat="1" applyFont="1" applyFill="1" applyBorder="1" applyAlignment="1" applyProtection="0">
      <alignment vertical="top" wrapText="1"/>
    </xf>
    <xf numFmtId="49" fontId="6" fillId="7" borderId="15" applyNumberFormat="1" applyFont="1" applyFill="1" applyBorder="1" applyAlignment="1" applyProtection="0">
      <alignment vertical="top" wrapText="1"/>
    </xf>
    <xf numFmtId="49" fontId="7" fillId="8" borderId="16" applyNumberFormat="1" applyFont="1" applyFill="1" applyBorder="1" applyAlignment="1" applyProtection="0">
      <alignment vertical="top" wrapText="1"/>
    </xf>
    <xf numFmtId="0" fontId="0" fillId="6" borderId="17" applyNumberFormat="1" applyFont="1" applyFill="1" applyBorder="1" applyAlignment="1" applyProtection="0">
      <alignment vertical="top" wrapText="1"/>
    </xf>
    <xf numFmtId="0" fontId="0" fillId="6" borderId="18" applyNumberFormat="1" applyFont="1" applyFill="1" applyBorder="1" applyAlignment="1" applyProtection="0">
      <alignment vertical="top" wrapText="1"/>
    </xf>
    <xf numFmtId="0" fontId="0" fillId="6" borderId="18" applyNumberFormat="0" applyFont="1" applyFill="1" applyBorder="1" applyAlignment="1" applyProtection="0">
      <alignment vertical="top" wrapText="1"/>
    </xf>
    <xf numFmtId="0" fontId="0" fillId="6" borderId="19" applyNumberFormat="0" applyFont="1" applyFill="1" applyBorder="1" applyAlignment="1" applyProtection="0">
      <alignment vertical="top" wrapText="1"/>
    </xf>
    <xf numFmtId="49" fontId="7" fillId="8" borderId="20" applyNumberFormat="1" applyFont="1" applyFill="1" applyBorder="1" applyAlignment="1" applyProtection="0">
      <alignment vertical="top" wrapText="1"/>
    </xf>
    <xf numFmtId="0" fontId="0" fillId="6" borderId="21" applyNumberFormat="1" applyFont="1" applyFill="1" applyBorder="1" applyAlignment="1" applyProtection="0">
      <alignment vertical="top" wrapText="1"/>
    </xf>
    <xf numFmtId="0" fontId="0" fillId="6" borderId="22" applyNumberFormat="1" applyFont="1" applyFill="1" applyBorder="1" applyAlignment="1" applyProtection="0">
      <alignment vertical="top" wrapText="1"/>
    </xf>
    <xf numFmtId="0" fontId="0" fillId="6" borderId="22" applyNumberFormat="0" applyFont="1" applyFill="1" applyBorder="1" applyAlignment="1" applyProtection="0">
      <alignment vertical="top" wrapText="1"/>
    </xf>
    <xf numFmtId="0" fontId="0" fillId="6" borderId="23" applyNumberFormat="0" applyFont="1" applyFill="1" applyBorder="1" applyAlignment="1" applyProtection="0">
      <alignment vertical="top" wrapText="1"/>
    </xf>
    <xf numFmtId="49" fontId="0" fillId="6" borderId="23" applyNumberFormat="1" applyFont="1" applyFill="1" applyBorder="1" applyAlignment="1" applyProtection="0">
      <alignment vertical="top" wrapText="1"/>
    </xf>
    <xf numFmtId="0" fontId="0" fillId="6" borderId="23" applyNumberFormat="1" applyFont="1" applyFill="1" applyBorder="1" applyAlignment="1" applyProtection="0">
      <alignment vertical="top" wrapText="1"/>
    </xf>
    <xf numFmtId="0" fontId="0" fillId="6" borderId="24" applyNumberFormat="1" applyFont="1" applyFill="1" applyBorder="1" applyAlignment="1" applyProtection="0">
      <alignment vertical="top" wrapText="1"/>
    </xf>
    <xf numFmtId="0" fontId="0" fillId="6" borderId="25" applyNumberFormat="1" applyFont="1" applyFill="1" applyBorder="1" applyAlignment="1" applyProtection="0">
      <alignment vertical="top" wrapText="1"/>
    </xf>
    <xf numFmtId="49" fontId="0" fillId="8" borderId="26" applyNumberFormat="1" applyFont="1" applyFill="1" applyBorder="1" applyAlignment="1" applyProtection="0">
      <alignment vertical="top" wrapText="1"/>
    </xf>
    <xf numFmtId="49" fontId="7" fillId="8" borderId="27" applyNumberFormat="1" applyFont="1" applyFill="1" applyBorder="1" applyAlignment="1" applyProtection="0">
      <alignment vertical="top" wrapText="1"/>
    </xf>
    <xf numFmtId="49" fontId="7" fillId="8" borderId="26" applyNumberFormat="1" applyFont="1" applyFill="1" applyBorder="1" applyAlignment="1" applyProtection="0">
      <alignment vertical="top" wrapText="1"/>
    </xf>
    <xf numFmtId="0" fontId="0" fillId="6" borderId="28" applyNumberFormat="1" applyFont="1" applyFill="1" applyBorder="1" applyAlignment="1" applyProtection="0">
      <alignment vertical="top" wrapText="1"/>
    </xf>
    <xf numFmtId="0" fontId="0" fillId="6" borderId="29" applyNumberFormat="1" applyFont="1" applyFill="1" applyBorder="1" applyAlignment="1" applyProtection="0">
      <alignment vertical="top" wrapText="1"/>
    </xf>
    <xf numFmtId="0" fontId="0" fillId="6" borderId="29" applyNumberFormat="0" applyFont="1" applyFill="1" applyBorder="1" applyAlignment="1" applyProtection="0">
      <alignment vertical="top" wrapText="1"/>
    </xf>
    <xf numFmtId="0" fontId="0" fillId="6" borderId="30" applyNumberFormat="0" applyFont="1" applyFill="1" applyBorder="1" applyAlignment="1" applyProtection="0">
      <alignment vertical="top" wrapText="1"/>
    </xf>
    <xf numFmtId="0" fontId="0" fillId="6" borderId="31" applyNumberFormat="0" applyFont="1" applyFill="1" applyBorder="1" applyAlignment="1" applyProtection="0">
      <alignment vertical="top" wrapText="1"/>
    </xf>
    <xf numFmtId="0" fontId="0" fillId="6" borderId="32" applyNumberFormat="0" applyFont="1" applyFill="1" applyBorder="1" applyAlignment="1" applyProtection="0">
      <alignment vertical="top" wrapText="1"/>
    </xf>
    <xf numFmtId="0" fontId="0" fillId="6" borderId="33" applyNumberFormat="0" applyFont="1" applyFill="1" applyBorder="1" applyAlignment="1" applyProtection="0">
      <alignment vertical="top" wrapText="1"/>
    </xf>
    <xf numFmtId="0" fontId="0" fillId="6" borderId="34" applyNumberFormat="0" applyFont="1" applyFill="1" applyBorder="1" applyAlignment="1" applyProtection="0">
      <alignment vertical="top" wrapText="1"/>
    </xf>
    <xf numFmtId="0" fontId="0" fillId="6" borderId="7" applyNumberFormat="0" applyFont="1" applyFill="1" applyBorder="1" applyAlignment="1" applyProtection="0">
      <alignment vertical="top" wrapText="1"/>
    </xf>
    <xf numFmtId="0" fontId="0" fillId="6" borderId="8" applyNumberFormat="0" applyFont="1" applyFill="1" applyBorder="1" applyAlignment="1" applyProtection="0">
      <alignment vertical="top" wrapText="1"/>
    </xf>
    <xf numFmtId="0" fontId="0" fillId="6" borderId="9" applyNumberFormat="0" applyFont="1" applyFill="1" applyBorder="1" applyAlignment="1" applyProtection="0">
      <alignment vertical="top" wrapText="1"/>
    </xf>
    <xf numFmtId="0" fontId="0" fillId="6" applyNumberFormat="1" applyFont="1" applyFill="1" applyBorder="0" applyAlignment="1" applyProtection="0">
      <alignment vertical="top" wrapText="1"/>
    </xf>
    <xf numFmtId="49" fontId="1" fillId="6" borderId="10" applyNumberFormat="1" applyFont="1" applyFill="1" applyBorder="1" applyAlignment="1" applyProtection="0">
      <alignment horizontal="center" vertical="center"/>
    </xf>
    <xf numFmtId="0" fontId="6" fillId="7" borderId="15" applyNumberFormat="0" applyFont="1" applyFill="1" applyBorder="1" applyAlignment="1" applyProtection="0">
      <alignment vertical="top" wrapText="1"/>
    </xf>
    <xf numFmtId="0" fontId="7" fillId="8" borderId="20" applyNumberFormat="0" applyFont="1" applyFill="1" applyBorder="1" applyAlignment="1" applyProtection="0">
      <alignment vertical="top" wrapText="1"/>
    </xf>
    <xf numFmtId="0" fontId="0" fillId="6" borderId="21" applyNumberFormat="0" applyFont="1" applyFill="1" applyBorder="1" applyAlignment="1" applyProtection="0">
      <alignment vertical="top" wrapText="1"/>
    </xf>
    <xf numFmtId="0" fontId="7" fillId="8" borderId="26" applyNumberFormat="0" applyFont="1" applyFill="1" applyBorder="1" applyAlignment="1" applyProtection="0">
      <alignment vertical="top" wrapText="1"/>
    </xf>
    <xf numFmtId="0" fontId="0" fillId="6" borderId="28" applyNumberFormat="0" applyFont="1" applyFill="1" applyBorder="1" applyAlignment="1" applyProtection="0">
      <alignment vertical="top" wrapText="1"/>
    </xf>
    <xf numFmtId="0" fontId="0" fillId="6" applyNumberFormat="1" applyFont="1" applyFill="1" applyBorder="0" applyAlignment="1" applyProtection="0">
      <alignment vertical="top" wrapText="1"/>
    </xf>
    <xf numFmtId="59" fontId="0" fillId="6" borderId="18" applyNumberFormat="1" applyFont="1" applyFill="1" applyBorder="1" applyAlignment="1" applyProtection="0">
      <alignment vertical="top" wrapText="1"/>
    </xf>
    <xf numFmtId="0" fontId="0" fillId="6" borderId="19" applyNumberFormat="1" applyFont="1" applyFill="1" applyBorder="1" applyAlignment="1" applyProtection="0">
      <alignment vertical="top" wrapText="1"/>
    </xf>
    <xf numFmtId="0" fontId="0" fillId="6" applyNumberFormat="1" applyFont="1" applyFill="1" applyBorder="0" applyAlignment="1" applyProtection="0">
      <alignment vertical="top" wrapText="1"/>
    </xf>
    <xf numFmtId="0" fontId="0" fillId="6" borderId="12" applyNumberFormat="0" applyFont="1" applyFill="1" applyBorder="1" applyAlignment="1" applyProtection="0">
      <alignment vertical="top" wrapText="1"/>
    </xf>
    <xf numFmtId="60" fontId="0" fillId="6" borderId="17" applyNumberFormat="1" applyFont="1" applyFill="1" applyBorder="1" applyAlignment="1" applyProtection="0">
      <alignment vertical="top" wrapText="1"/>
    </xf>
    <xf numFmtId="49" fontId="0" fillId="6" borderId="18" applyNumberFormat="1" applyFont="1" applyFill="1" applyBorder="1" applyAlignment="1" applyProtection="0">
      <alignment vertical="top" wrapText="1"/>
    </xf>
    <xf numFmtId="49" fontId="7" fillId="8" borderId="35" applyNumberFormat="1" applyFont="1" applyFill="1" applyBorder="1" applyAlignment="1" applyProtection="0">
      <alignment vertical="top" wrapText="1"/>
    </xf>
    <xf numFmtId="60" fontId="0" fillId="6" borderId="36" applyNumberFormat="1" applyFont="1" applyFill="1" applyBorder="1" applyAlignment="1" applyProtection="0">
      <alignment vertical="top" wrapText="1"/>
    </xf>
    <xf numFmtId="49" fontId="0" fillId="6" borderId="25" applyNumberFormat="1" applyFont="1" applyFill="1" applyBorder="1" applyAlignment="1" applyProtection="0">
      <alignment vertical="top" wrapText="1"/>
    </xf>
    <xf numFmtId="0" fontId="0" fillId="6" borderId="25" applyNumberFormat="0" applyFont="1" applyFill="1" applyBorder="1" applyAlignment="1" applyProtection="0">
      <alignment vertical="top" wrapText="1"/>
    </xf>
    <xf numFmtId="0" fontId="0" fillId="6" borderId="37" applyNumberFormat="1" applyFont="1" applyFill="1" applyBorder="1" applyAlignment="1" applyProtection="0">
      <alignment vertical="top" wrapText="1"/>
    </xf>
    <xf numFmtId="49" fontId="0" fillId="6" borderId="22" applyNumberFormat="1" applyFont="1" applyFill="1" applyBorder="1" applyAlignment="1" applyProtection="0">
      <alignment vertical="top" wrapText="1"/>
    </xf>
    <xf numFmtId="0" fontId="0" fillId="6" applyNumberFormat="1" applyFont="1" applyFill="1" applyBorder="0" applyAlignment="1" applyProtection="0">
      <alignment vertical="top" wrapText="1"/>
    </xf>
    <xf numFmtId="61" fontId="0" fillId="6" borderId="22" applyNumberFormat="1" applyFont="1" applyFill="1" applyBorder="1" applyAlignment="1" applyProtection="0">
      <alignment vertical="top" wrapText="1"/>
    </xf>
    <xf numFmtId="62" fontId="0" fillId="6" borderId="22" applyNumberFormat="1" applyFont="1" applyFill="1" applyBorder="1" applyAlignment="1" applyProtection="0">
      <alignment vertical="top" wrapText="1"/>
    </xf>
    <xf numFmtId="61" fontId="0" fillId="6" borderId="23" applyNumberFormat="1" applyFont="1" applyFill="1" applyBorder="1" applyAlignment="1" applyProtection="0">
      <alignment vertical="top" wrapText="1"/>
    </xf>
    <xf numFmtId="0" fontId="0" fillId="6" applyNumberFormat="1" applyFont="1" applyFill="1" applyBorder="0" applyAlignment="1" applyProtection="0">
      <alignment vertical="top" wrapText="1"/>
    </xf>
    <xf numFmtId="49" fontId="0" fillId="6" borderId="17" applyNumberFormat="1" applyFont="1" applyFill="1" applyBorder="1" applyAlignment="1" applyProtection="0">
      <alignment vertical="top" wrapText="1"/>
    </xf>
    <xf numFmtId="49" fontId="7" fillId="6" borderId="18" applyNumberFormat="1" applyFont="1" applyFill="1" applyBorder="1" applyAlignment="1" applyProtection="0">
      <alignment vertical="top" wrapText="1"/>
    </xf>
    <xf numFmtId="49" fontId="7" fillId="6" borderId="19" applyNumberFormat="1" applyFont="1" applyFill="1" applyBorder="1" applyAlignment="1" applyProtection="0">
      <alignment vertical="top" wrapText="1"/>
    </xf>
    <xf numFmtId="49" fontId="0" fillId="6" borderId="21" applyNumberFormat="1" applyFont="1" applyFill="1" applyBorder="1" applyAlignment="1" applyProtection="0">
      <alignment vertical="top" wrapText="1"/>
    </xf>
    <xf numFmtId="49" fontId="7" fillId="6" borderId="22" applyNumberFormat="1" applyFont="1" applyFill="1" applyBorder="1" applyAlignment="1" applyProtection="0">
      <alignment vertical="top" wrapText="1"/>
    </xf>
    <xf numFmtId="49" fontId="7" fillId="6" borderId="23" applyNumberFormat="1" applyFont="1" applyFill="1" applyBorder="1" applyAlignment="1" applyProtection="0">
      <alignment vertical="top" wrapText="1"/>
    </xf>
    <xf numFmtId="49" fontId="7" fillId="8" borderId="38" applyNumberFormat="1" applyFont="1" applyFill="1" applyBorder="1" applyAlignment="1" applyProtection="0">
      <alignment vertical="top" wrapText="1"/>
    </xf>
    <xf numFmtId="49" fontId="7" fillId="8" borderId="39" applyNumberFormat="1" applyFont="1" applyFill="1" applyBorder="1" applyAlignment="1" applyProtection="0">
      <alignment vertical="top" wrapText="1"/>
    </xf>
    <xf numFmtId="49" fontId="7" fillId="8" borderId="22" applyNumberFormat="1" applyFont="1" applyFill="1" applyBorder="1" applyAlignment="1" applyProtection="0">
      <alignment vertical="top" wrapText="1"/>
    </xf>
    <xf numFmtId="49" fontId="7" fillId="8" borderId="40" applyNumberFormat="1" applyFont="1" applyFill="1" applyBorder="1" applyAlignment="1" applyProtection="0">
      <alignment vertical="top" wrapText="1"/>
    </xf>
    <xf numFmtId="49" fontId="7" fillId="8" borderId="41"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fefffe"/>
      <rgbColor rgb="015e88b1"/>
      <rgbColor rgb="ff000000"/>
      <rgbColor rgb="01eef3f4"/>
      <rgbColor rgb="ff0000ff"/>
      <rgbColor rgb="ffaaaaaa"/>
      <rgbColor rgb="ff5e88b1"/>
      <rgbColor rgb="ffeef3f4"/>
      <rgbColor rgb="ffafafaf"/>
      <rgbColor rgb="ff434443"/>
      <rgbColor rgb="ffb5b5b5"/>
      <rgbColor rgb="ff2c2c2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theme/theme1.xml><?xml version="1.0" encoding="utf-8"?>
<a:theme xmlns:a="http://schemas.openxmlformats.org/drawingml/2006/main" xmlns:r="http://schemas.openxmlformats.org/officeDocument/2006/relationships" name="20_Blank_Black">
  <a:themeElements>
    <a:clrScheme name="20_Blank_Black">
      <a:dk1>
        <a:srgbClr val="000000"/>
      </a:dk1>
      <a:lt1>
        <a:srgbClr val="FFFFFF"/>
      </a:lt1>
      <a:dk2>
        <a:srgbClr val="A7A7A7"/>
      </a:dk2>
      <a:lt2>
        <a:srgbClr val="535353"/>
      </a:lt2>
      <a:accent1>
        <a:srgbClr val="0076BA"/>
      </a:accent1>
      <a:accent2>
        <a:srgbClr val="05A89D"/>
      </a:accent2>
      <a:accent3>
        <a:srgbClr val="1DB100"/>
      </a:accent3>
      <a:accent4>
        <a:srgbClr val="F9B900"/>
      </a:accent4>
      <a:accent5>
        <a:srgbClr val="EE220D"/>
      </a:accent5>
      <a:accent6>
        <a:srgbClr val="CB297B"/>
      </a:accent6>
      <a:hlink>
        <a:srgbClr val="0000FF"/>
      </a:hlink>
      <a:folHlink>
        <a:srgbClr val="FF00FF"/>
      </a:folHlink>
    </a:clrScheme>
    <a:fontScheme name="20_Blank_Black">
      <a:majorFont>
        <a:latin typeface="Helvetica Neue"/>
        <a:ea typeface="Helvetica Neue"/>
        <a:cs typeface="Helvetica Neue"/>
      </a:majorFont>
      <a:minorFont>
        <a:latin typeface="Helvetica Neue"/>
        <a:ea typeface="Helvetica Neue"/>
        <a:cs typeface="Helvetica Neue"/>
      </a:minorFont>
    </a:fontScheme>
    <a:fmtScheme name="20_Blank_Blac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www.thorlabs.com/drawings/471c86010a0aa6dc-F53DE964-0AE3-E9AF-406B86F1AA7C426E/L1550G1-SpecSheet.pdf" TargetMode="External"/><Relationship Id="rId2" Type="http://schemas.openxmlformats.org/officeDocument/2006/relationships/hyperlink" Target="https://www.laserdiodesource.com/files/pdfs/laserdiodesource_com/product-2924/1550nm_20W_Fiber_Coupled_Module_Seminex-1459186218.pdf" TargetMode="External"/><Relationship Id="rId3" Type="http://schemas.openxmlformats.org/officeDocument/2006/relationships/hyperlink" Target="https://www.ii-vi.com/wp-content/uploads/2019/07/940nm-Multi-Mode-High-Power-VCSEL-Array-web-2-1.pdf" TargetMode="External"/><Relationship Id="rId4" Type="http://schemas.openxmlformats.org/officeDocument/2006/relationships/hyperlink" Target="https://www.laserdiodesource.com/files/pdfs/laserdiodesource_com/product-2924/1550nm_20W_Fiber_Coupled_Module_Seminex-1459186218.pdf"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20"/>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4.7" customHeight="1">
      <c r="A1" s="7"/>
      <c r="B1" s="8"/>
      <c r="C1" s="8"/>
      <c r="D1" s="8"/>
      <c r="E1" s="9"/>
    </row>
    <row r="2" ht="14.7" customHeight="1">
      <c r="A2" s="10"/>
      <c r="B2" s="11"/>
      <c r="C2" s="11"/>
      <c r="D2" s="11"/>
      <c r="E2" s="12"/>
    </row>
    <row r="3" ht="50" customHeight="1">
      <c r="A3" s="10"/>
      <c r="B3" t="s" s="13">
        <v>0</v>
      </c>
      <c r="C3" s="11"/>
      <c r="D3" s="11"/>
      <c r="E3" s="12"/>
    </row>
    <row r="4" ht="14.7" customHeight="1">
      <c r="A4" s="10"/>
      <c r="B4" s="11"/>
      <c r="C4" s="11"/>
      <c r="D4" s="11"/>
      <c r="E4" s="12"/>
    </row>
    <row r="5" ht="14.7" customHeight="1">
      <c r="A5" s="10"/>
      <c r="B5" s="11"/>
      <c r="C5" s="11"/>
      <c r="D5" s="11"/>
      <c r="E5" s="12"/>
    </row>
    <row r="6" ht="14.7" customHeight="1">
      <c r="A6" s="10"/>
      <c r="B6" s="11"/>
      <c r="C6" s="11"/>
      <c r="D6" s="11"/>
      <c r="E6" s="12"/>
    </row>
    <row r="7">
      <c r="A7" s="10"/>
      <c r="B7" t="s" s="14">
        <v>1</v>
      </c>
      <c r="C7" t="s" s="14">
        <v>2</v>
      </c>
      <c r="D7" t="s" s="14">
        <v>3</v>
      </c>
      <c r="E7" s="12"/>
    </row>
    <row r="8" ht="14.7"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20"/>
      <c r="B20" s="4"/>
      <c r="C20" t="s" s="4">
        <v>5</v>
      </c>
      <c r="D20" t="s" s="5">
        <v>14</v>
      </c>
      <c r="E20" s="24"/>
    </row>
    <row r="21">
      <c r="B21" t="s" s="3">
        <v>16</v>
      </c>
      <c r="C21" s="3"/>
      <c r="D21" s="3"/>
    </row>
    <row r="22">
      <c r="B22" s="4"/>
      <c r="C22" t="s" s="4">
        <v>5</v>
      </c>
      <c r="D22" t="s" s="5">
        <v>16</v>
      </c>
    </row>
  </sheetData>
  <mergeCells count="2">
    <mergeCell ref="B3:D3"/>
    <mergeCell ref="B3:D3"/>
  </mergeCells>
  <hyperlinks>
    <hyperlink ref="D10" location="'Export Summary'!R1C1" tooltip="" display="Export Summary"/>
    <hyperlink ref="D10" location="'Light'!R1C1" tooltip="" display="Light"/>
    <hyperlink ref="D12" location="'Scene'!R1C1" tooltip="" display="Scene"/>
    <hyperlink ref="D14" location="'Lens'!R1C1" tooltip="" display="Lens"/>
    <hyperlink ref="D16" location="'Sensor'!R1C1" tooltip="" display="Sensor"/>
    <hyperlink ref="D18" location="'Op'!R1C1" tooltip="" display="Op"/>
    <hyperlink ref="D20" location="'Config'!R1C1" tooltip="" display="Config"/>
    <hyperlink ref="D12" location="'Light'!R1C1" tooltip="" display="Light"/>
    <hyperlink ref="D14" location="'Scene'!R1C1" tooltip="" display="Scene"/>
    <hyperlink ref="D16" location="'Lens'!R1C1" tooltip="" display="Lens"/>
    <hyperlink ref="D18" location="'Sensor'!R1C1" tooltip="" display="Sensor"/>
    <hyperlink ref="D20" location="'Op'!R1C1" tooltip="" display="Op"/>
    <hyperlink ref="D22" location="'Config'!R1C1" tooltip="" display="Config"/>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J14"/>
  <sheetViews>
    <sheetView workbookViewId="0" showGridLines="0" defaultGridColor="1"/>
  </sheetViews>
  <sheetFormatPr defaultColWidth="16.3333" defaultRowHeight="19.9" customHeight="1" outlineLevelRow="0" outlineLevelCol="0"/>
  <cols>
    <col min="1" max="1" width="15.8594" style="25" customWidth="1"/>
    <col min="2" max="2" width="10.1719" style="25" customWidth="1"/>
    <col min="3" max="10" width="10.1172" style="25" customWidth="1"/>
    <col min="11" max="16384" width="16.3516" style="25" customWidth="1"/>
  </cols>
  <sheetData>
    <row r="1" ht="25.65" customHeight="1">
      <c r="A1" s="26"/>
      <c r="B1" s="27"/>
      <c r="C1" s="28"/>
      <c r="D1" s="28"/>
      <c r="E1" t="s" s="29">
        <v>18</v>
      </c>
      <c r="F1" s="28"/>
      <c r="G1" s="28"/>
      <c r="H1" s="28"/>
      <c r="I1" s="28"/>
      <c r="J1" s="30"/>
    </row>
    <row r="2" ht="26.7" customHeight="1">
      <c r="A2" t="s" s="31">
        <v>19</v>
      </c>
      <c r="B2" t="s" s="32">
        <v>20</v>
      </c>
      <c r="C2" t="s" s="32">
        <v>21</v>
      </c>
      <c r="D2" t="s" s="32">
        <v>22</v>
      </c>
      <c r="E2" t="s" s="32">
        <v>23</v>
      </c>
      <c r="F2" t="s" s="32">
        <v>24</v>
      </c>
      <c r="G2" t="s" s="32">
        <v>25</v>
      </c>
      <c r="H2" t="s" s="32">
        <v>26</v>
      </c>
      <c r="I2" t="s" s="32">
        <v>27</v>
      </c>
      <c r="J2" t="s" s="33">
        <v>28</v>
      </c>
    </row>
    <row r="3" ht="20.45" customHeight="1">
      <c r="A3" t="s" s="34">
        <v>29</v>
      </c>
      <c r="B3" s="35">
        <v>20</v>
      </c>
      <c r="C3" s="36">
        <v>850</v>
      </c>
      <c r="D3" s="36">
        <v>0.95</v>
      </c>
      <c r="E3" s="36">
        <v>60</v>
      </c>
      <c r="F3" s="36">
        <v>60</v>
      </c>
      <c r="G3" s="36">
        <v>1</v>
      </c>
      <c r="H3" s="37"/>
      <c r="I3" s="37"/>
      <c r="J3" s="38"/>
    </row>
    <row r="4" ht="20.2" customHeight="1">
      <c r="A4" t="s" s="39">
        <v>30</v>
      </c>
      <c r="B4" s="40">
        <v>10</v>
      </c>
      <c r="C4" s="41">
        <v>940</v>
      </c>
      <c r="D4" s="41">
        <v>0.95</v>
      </c>
      <c r="E4" s="41">
        <v>60</v>
      </c>
      <c r="F4" s="41">
        <v>60</v>
      </c>
      <c r="G4" s="41">
        <v>1</v>
      </c>
      <c r="H4" s="42"/>
      <c r="I4" s="42"/>
      <c r="J4" s="43"/>
    </row>
    <row r="5" ht="20.2" customHeight="1">
      <c r="A5" t="s" s="39">
        <v>31</v>
      </c>
      <c r="B5" s="40">
        <v>2.1</v>
      </c>
      <c r="C5" s="41">
        <v>1550</v>
      </c>
      <c r="D5" s="41">
        <v>0.95</v>
      </c>
      <c r="E5" s="41">
        <v>40</v>
      </c>
      <c r="F5" s="41">
        <v>20</v>
      </c>
      <c r="G5" s="41">
        <v>4</v>
      </c>
      <c r="H5" s="41">
        <v>1.9</v>
      </c>
      <c r="I5" s="41">
        <v>6</v>
      </c>
      <c r="J5" t="s" s="44">
        <v>32</v>
      </c>
    </row>
    <row r="6" ht="20.2" customHeight="1">
      <c r="A6" t="s" s="39">
        <v>33</v>
      </c>
      <c r="B6" s="40">
        <v>20</v>
      </c>
      <c r="C6" s="41">
        <v>1550</v>
      </c>
      <c r="D6" s="41">
        <v>0.95</v>
      </c>
      <c r="E6" s="41">
        <v>40</v>
      </c>
      <c r="F6" s="41">
        <v>20</v>
      </c>
      <c r="G6" s="41">
        <v>1</v>
      </c>
      <c r="H6" s="41">
        <v>10.7</v>
      </c>
      <c r="I6" s="41">
        <f>B6/2.2</f>
        <v>9.09090909090909</v>
      </c>
      <c r="J6" t="s" s="44">
        <v>34</v>
      </c>
    </row>
    <row r="7" ht="20.2" customHeight="1">
      <c r="A7" t="s" s="39">
        <v>35</v>
      </c>
      <c r="B7" s="40">
        <v>4</v>
      </c>
      <c r="C7" s="41">
        <v>940</v>
      </c>
      <c r="D7" s="41">
        <v>0.95</v>
      </c>
      <c r="E7" s="41">
        <v>40</v>
      </c>
      <c r="F7" s="45">
        <v>20</v>
      </c>
      <c r="G7" s="46">
        <v>1</v>
      </c>
      <c r="H7" s="41">
        <v>2</v>
      </c>
      <c r="I7" s="41">
        <v>6</v>
      </c>
      <c r="J7" t="s" s="44">
        <v>36</v>
      </c>
    </row>
    <row r="8" ht="20.2" customHeight="1">
      <c r="A8" t="s" s="39">
        <v>37</v>
      </c>
      <c r="B8" s="40">
        <v>28</v>
      </c>
      <c r="C8" s="47">
        <v>1375</v>
      </c>
      <c r="D8" s="41">
        <v>0.95</v>
      </c>
      <c r="E8" s="41">
        <v>40</v>
      </c>
      <c r="F8" s="41">
        <v>20</v>
      </c>
      <c r="G8" s="41">
        <v>1</v>
      </c>
      <c r="H8" s="41">
        <v>11.5</v>
      </c>
      <c r="I8" s="41">
        <v>12.5</v>
      </c>
      <c r="J8" t="s" s="44">
        <v>34</v>
      </c>
    </row>
    <row r="9" ht="20.2" customHeight="1">
      <c r="A9" t="s" s="39">
        <v>38</v>
      </c>
      <c r="B9" s="40">
        <f>50*0.5</f>
        <v>25</v>
      </c>
      <c r="C9" s="36">
        <v>850</v>
      </c>
      <c r="D9" s="41">
        <v>0.95</v>
      </c>
      <c r="E9" s="41">
        <v>70</v>
      </c>
      <c r="F9" s="41">
        <v>60</v>
      </c>
      <c r="G9" s="41">
        <v>2</v>
      </c>
      <c r="H9" s="42"/>
      <c r="I9" s="42"/>
      <c r="J9" s="43"/>
    </row>
    <row r="10" ht="20.2" customHeight="1">
      <c r="A10" t="s" s="48">
        <v>39</v>
      </c>
      <c r="B10" s="40">
        <f>50*0.38</f>
        <v>19</v>
      </c>
      <c r="C10" s="41">
        <v>940</v>
      </c>
      <c r="D10" s="41">
        <v>0.95</v>
      </c>
      <c r="E10" s="41">
        <v>70</v>
      </c>
      <c r="F10" s="41">
        <v>60</v>
      </c>
      <c r="G10" s="41">
        <v>2</v>
      </c>
      <c r="H10" s="42"/>
      <c r="I10" s="42"/>
      <c r="J10" s="43"/>
    </row>
    <row r="11" ht="20.2" customHeight="1">
      <c r="A11" t="s" s="49">
        <v>40</v>
      </c>
      <c r="B11" s="40">
        <f>50*0.22</f>
        <v>11</v>
      </c>
      <c r="C11" s="41">
        <v>1375</v>
      </c>
      <c r="D11" s="41">
        <v>0.95</v>
      </c>
      <c r="E11" s="41">
        <v>70</v>
      </c>
      <c r="F11" s="41">
        <v>60</v>
      </c>
      <c r="G11" s="41">
        <v>2</v>
      </c>
      <c r="H11" s="42"/>
      <c r="I11" s="42"/>
      <c r="J11" s="43"/>
    </row>
    <row r="12" ht="20.2" customHeight="1">
      <c r="A12" t="s" s="50">
        <v>41</v>
      </c>
      <c r="B12" s="51">
        <f>50*0.19+C14</f>
        <v>9.5</v>
      </c>
      <c r="C12" s="41">
        <v>1550</v>
      </c>
      <c r="D12" s="52">
        <v>0.95</v>
      </c>
      <c r="E12" s="52">
        <v>70</v>
      </c>
      <c r="F12" s="52">
        <v>60</v>
      </c>
      <c r="G12" s="52">
        <v>2</v>
      </c>
      <c r="H12" s="53"/>
      <c r="I12" s="53"/>
      <c r="J12" s="54"/>
    </row>
    <row r="13" ht="14.7" customHeight="1">
      <c r="A13" s="55"/>
      <c r="B13" s="56"/>
      <c r="C13" s="57"/>
      <c r="D13" s="56"/>
      <c r="E13" s="56"/>
      <c r="F13" s="56"/>
      <c r="G13" s="56"/>
      <c r="H13" s="56"/>
      <c r="I13" s="56"/>
      <c r="J13" s="58"/>
    </row>
    <row r="14" ht="14.7" customHeight="1">
      <c r="A14" s="59"/>
      <c r="B14" s="60"/>
      <c r="C14" s="60"/>
      <c r="D14" s="60"/>
      <c r="E14" s="60"/>
      <c r="F14" s="60"/>
      <c r="G14" s="60"/>
      <c r="H14" s="60"/>
      <c r="I14" s="60"/>
      <c r="J14" s="61"/>
    </row>
  </sheetData>
  <hyperlinks>
    <hyperlink ref="J5" r:id="rId1" location="" tooltip="" display="https://www.thorlabs.com/drawings/471c86010a0aa6dc-F53DE964-0AE3-E9AF-406B86F1AA7C426E/L1550G1-SpecSheet.pdf"/>
    <hyperlink ref="J6" r:id="rId2" location="" tooltip="" display="https://www.laserdiodesource.com/files/pdfs/laserdiodesource_com/product-2924/1550nm_20W_Fiber_Coupled_Module_Seminex-1459186218.pdf"/>
    <hyperlink ref="J7" r:id="rId3" location="" tooltip="" display="https://www.ii-vi.com/wp-content/uploads/2019/07/940nm-Multi-Mode-High-Power-VCSEL-Array-web-2-1.pdf"/>
    <hyperlink ref="J8" r:id="rId4" location="" tooltip="" display="https://www.laserdiodesource.com/files/pdfs/laserdiodesource_com/product-2924/1550nm_20W_Fiber_Coupled_Module_Seminex-1459186218.pdf"/>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11"/>
  <sheetViews>
    <sheetView workbookViewId="0" showGridLines="0" defaultGridColor="1"/>
  </sheetViews>
  <sheetFormatPr defaultColWidth="16.3333" defaultRowHeight="19.9" customHeight="1" outlineLevelRow="0" outlineLevelCol="0"/>
  <cols>
    <col min="1" max="5" width="16.3516" style="62" customWidth="1"/>
    <col min="6" max="16384" width="16.3516" style="62" customWidth="1"/>
  </cols>
  <sheetData>
    <row r="1" ht="25.65" customHeight="1">
      <c r="A1" t="s" s="63">
        <v>42</v>
      </c>
      <c r="B1" s="28"/>
      <c r="C1" s="28"/>
      <c r="D1" s="28"/>
      <c r="E1" s="30"/>
    </row>
    <row r="2" ht="20.45" customHeight="1">
      <c r="A2" t="s" s="31">
        <v>19</v>
      </c>
      <c r="B2" t="s" s="32">
        <v>43</v>
      </c>
      <c r="C2" t="s" s="32">
        <v>44</v>
      </c>
      <c r="D2" t="s" s="32">
        <v>45</v>
      </c>
      <c r="E2" s="64"/>
    </row>
    <row r="3" ht="20.45" customHeight="1">
      <c r="A3" t="s" s="34">
        <v>46</v>
      </c>
      <c r="B3" s="35">
        <v>3</v>
      </c>
      <c r="C3" s="36">
        <v>0.5</v>
      </c>
      <c r="D3" s="36">
        <v>1000</v>
      </c>
      <c r="E3" s="38"/>
    </row>
    <row r="4" ht="20.2" customHeight="1">
      <c r="A4" t="s" s="39">
        <v>47</v>
      </c>
      <c r="B4" s="40">
        <v>60</v>
      </c>
      <c r="C4" s="41">
        <v>0.5</v>
      </c>
      <c r="D4" s="41">
        <v>30000</v>
      </c>
      <c r="E4" s="43"/>
    </row>
    <row r="5" ht="20.2" customHeight="1">
      <c r="A5" t="s" s="39">
        <v>48</v>
      </c>
      <c r="B5" s="40">
        <v>200</v>
      </c>
      <c r="C5" s="41">
        <v>0.5</v>
      </c>
      <c r="D5" s="41">
        <v>1</v>
      </c>
      <c r="E5" s="43"/>
    </row>
    <row r="6" ht="20.2" customHeight="1">
      <c r="A6" t="s" s="39">
        <v>49</v>
      </c>
      <c r="B6" s="40">
        <v>5</v>
      </c>
      <c r="C6" s="41">
        <v>0.5</v>
      </c>
      <c r="D6" s="41">
        <v>100000</v>
      </c>
      <c r="E6" s="43"/>
    </row>
    <row r="7" ht="20.2" customHeight="1">
      <c r="A7" t="s" s="39">
        <v>50</v>
      </c>
      <c r="B7" s="40">
        <v>5</v>
      </c>
      <c r="C7" s="41">
        <v>0.5</v>
      </c>
      <c r="D7" s="41">
        <v>0.01</v>
      </c>
      <c r="E7" s="43"/>
    </row>
    <row r="8" ht="20.2" customHeight="1">
      <c r="A8" s="65"/>
      <c r="B8" s="66"/>
      <c r="C8" s="42"/>
      <c r="D8" s="42"/>
      <c r="E8" s="43"/>
    </row>
    <row r="9" ht="20.2" customHeight="1">
      <c r="A9" s="65"/>
      <c r="B9" s="66"/>
      <c r="C9" s="42"/>
      <c r="D9" s="42"/>
      <c r="E9" s="43"/>
    </row>
    <row r="10" ht="20.2" customHeight="1">
      <c r="A10" s="65"/>
      <c r="B10" s="66"/>
      <c r="C10" s="42"/>
      <c r="D10" s="42"/>
      <c r="E10" s="43"/>
    </row>
    <row r="11" ht="20.2" customHeight="1">
      <c r="A11" s="67"/>
      <c r="B11" s="68"/>
      <c r="C11" s="53"/>
      <c r="D11" s="53"/>
      <c r="E11" s="54"/>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11"/>
  <sheetViews>
    <sheetView workbookViewId="0" showGridLines="0" defaultGridColor="1"/>
  </sheetViews>
  <sheetFormatPr defaultColWidth="16.3333" defaultRowHeight="19.9" customHeight="1" outlineLevelRow="0" outlineLevelCol="0"/>
  <cols>
    <col min="1" max="5" width="16.3516" style="69" customWidth="1"/>
    <col min="6" max="16384" width="16.3516" style="69" customWidth="1"/>
  </cols>
  <sheetData>
    <row r="1" ht="25.65" customHeight="1">
      <c r="A1" t="s" s="63">
        <v>51</v>
      </c>
      <c r="B1" s="28"/>
      <c r="C1" s="28"/>
      <c r="D1" s="28"/>
      <c r="E1" s="30"/>
    </row>
    <row r="2" ht="20.45" customHeight="1">
      <c r="A2" t="s" s="31">
        <v>19</v>
      </c>
      <c r="B2" t="s" s="32">
        <v>52</v>
      </c>
      <c r="C2" t="s" s="32">
        <v>22</v>
      </c>
      <c r="D2" t="s" s="32">
        <v>53</v>
      </c>
      <c r="E2" t="s" s="33">
        <v>54</v>
      </c>
    </row>
    <row r="3" ht="20.45" customHeight="1">
      <c r="A3" t="s" s="34">
        <v>55</v>
      </c>
      <c r="B3" s="35">
        <v>2</v>
      </c>
      <c r="C3" s="36">
        <v>0.9</v>
      </c>
      <c r="D3" s="70">
        <v>0.005</v>
      </c>
      <c r="E3" s="71">
        <v>50</v>
      </c>
    </row>
    <row r="4" ht="20.2" customHeight="1">
      <c r="A4" t="s" s="39">
        <v>56</v>
      </c>
      <c r="B4" s="40">
        <v>2.4</v>
      </c>
      <c r="C4" s="41">
        <v>0.9</v>
      </c>
      <c r="D4" s="42"/>
      <c r="E4" s="43"/>
    </row>
    <row r="5" ht="20.2" customHeight="1">
      <c r="A5" t="s" s="39">
        <v>57</v>
      </c>
      <c r="B5" s="40">
        <v>1.4</v>
      </c>
      <c r="C5" s="41">
        <v>0.9</v>
      </c>
      <c r="D5" s="42"/>
      <c r="E5" s="45">
        <v>50</v>
      </c>
    </row>
    <row r="6" ht="20.2" customHeight="1">
      <c r="A6" s="65"/>
      <c r="B6" s="66"/>
      <c r="C6" s="42"/>
      <c r="D6" s="42"/>
      <c r="E6" s="43"/>
    </row>
    <row r="7" ht="20.2" customHeight="1">
      <c r="A7" s="65"/>
      <c r="B7" s="66"/>
      <c r="C7" s="42"/>
      <c r="D7" s="42"/>
      <c r="E7" s="43"/>
    </row>
    <row r="8" ht="20.2" customHeight="1">
      <c r="A8" s="65"/>
      <c r="B8" s="66"/>
      <c r="C8" s="42"/>
      <c r="D8" s="42"/>
      <c r="E8" s="43"/>
    </row>
    <row r="9" ht="20.2" customHeight="1">
      <c r="A9" s="65"/>
      <c r="B9" s="66"/>
      <c r="C9" s="42"/>
      <c r="D9" s="42"/>
      <c r="E9" s="43"/>
    </row>
    <row r="10" ht="20.2" customHeight="1">
      <c r="A10" s="65"/>
      <c r="B10" s="66"/>
      <c r="C10" s="42"/>
      <c r="D10" s="42"/>
      <c r="E10" s="43"/>
    </row>
    <row r="11" ht="20.2" customHeight="1">
      <c r="A11" s="67"/>
      <c r="B11" s="68"/>
      <c r="C11" s="53"/>
      <c r="D11" s="53"/>
      <c r="E11" s="54"/>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M11"/>
  <sheetViews>
    <sheetView workbookViewId="0" showGridLines="0" defaultGridColor="1"/>
  </sheetViews>
  <sheetFormatPr defaultColWidth="16.3333" defaultRowHeight="19.9" customHeight="1" outlineLevelRow="0" outlineLevelCol="0"/>
  <cols>
    <col min="1" max="1" width="16.3516" style="72" customWidth="1"/>
    <col min="2" max="13" width="10.125" style="72" customWidth="1"/>
    <col min="14" max="16384" width="16.3516" style="72" customWidth="1"/>
  </cols>
  <sheetData>
    <row r="1" ht="25.65" customHeight="1">
      <c r="A1" s="26"/>
      <c r="B1" t="s" s="29">
        <v>58</v>
      </c>
      <c r="C1" s="28"/>
      <c r="D1" s="27"/>
      <c r="E1" s="27"/>
      <c r="F1" s="28"/>
      <c r="G1" s="28"/>
      <c r="H1" s="28"/>
      <c r="I1" s="28"/>
      <c r="J1" s="28"/>
      <c r="K1" s="27"/>
      <c r="L1" s="27"/>
      <c r="M1" s="73"/>
    </row>
    <row r="2" ht="26.7" customHeight="1">
      <c r="A2" t="s" s="31">
        <v>19</v>
      </c>
      <c r="B2" t="s" s="32">
        <v>59</v>
      </c>
      <c r="C2" t="s" s="32">
        <v>60</v>
      </c>
      <c r="D2" t="s" s="32">
        <v>61</v>
      </c>
      <c r="E2" t="s" s="32">
        <v>62</v>
      </c>
      <c r="F2" t="s" s="32">
        <v>63</v>
      </c>
      <c r="G2" t="s" s="32">
        <v>64</v>
      </c>
      <c r="H2" t="s" s="32">
        <v>65</v>
      </c>
      <c r="I2" t="s" s="32">
        <v>66</v>
      </c>
      <c r="J2" t="s" s="32">
        <v>67</v>
      </c>
      <c r="K2" t="s" s="32">
        <v>68</v>
      </c>
      <c r="L2" t="s" s="32">
        <v>69</v>
      </c>
      <c r="M2" t="s" s="33">
        <v>70</v>
      </c>
    </row>
    <row r="3" ht="20.45" customHeight="1">
      <c r="A3" t="s" s="34">
        <v>71</v>
      </c>
      <c r="B3" s="74">
        <v>3</v>
      </c>
      <c r="C3" s="36">
        <v>850</v>
      </c>
      <c r="D3" t="s" s="75">
        <v>72</v>
      </c>
      <c r="E3" s="36">
        <v>10</v>
      </c>
      <c r="F3" s="37"/>
      <c r="G3" s="36">
        <v>0.7</v>
      </c>
      <c r="H3" s="36">
        <v>640</v>
      </c>
      <c r="I3" s="36">
        <v>480</v>
      </c>
      <c r="J3" s="36">
        <v>5</v>
      </c>
      <c r="K3" s="36">
        <v>5000</v>
      </c>
      <c r="L3" s="37"/>
      <c r="M3" t="b" s="71">
        <v>1</v>
      </c>
    </row>
    <row r="4" ht="20.2" customHeight="1">
      <c r="A4" t="s" s="76">
        <v>73</v>
      </c>
      <c r="B4" s="77">
        <v>3</v>
      </c>
      <c r="C4" s="47">
        <v>550</v>
      </c>
      <c r="D4" t="s" s="78">
        <v>72</v>
      </c>
      <c r="E4" s="47">
        <v>10</v>
      </c>
      <c r="F4" s="79"/>
      <c r="G4" s="47">
        <v>0.7</v>
      </c>
      <c r="H4" s="47">
        <v>640</v>
      </c>
      <c r="I4" s="47">
        <v>480</v>
      </c>
      <c r="J4" s="47">
        <v>5</v>
      </c>
      <c r="K4" s="47">
        <v>5000</v>
      </c>
      <c r="L4" s="79"/>
      <c r="M4" t="b" s="80">
        <v>1</v>
      </c>
    </row>
    <row r="5" ht="20.2" customHeight="1">
      <c r="A5" t="s" s="34">
        <v>74</v>
      </c>
      <c r="B5" s="35">
        <v>7.5</v>
      </c>
      <c r="C5" s="36">
        <v>850</v>
      </c>
      <c r="D5" t="s" s="75">
        <v>72</v>
      </c>
      <c r="E5" s="36">
        <v>10</v>
      </c>
      <c r="F5" s="37"/>
      <c r="G5" s="36">
        <v>1</v>
      </c>
      <c r="H5" s="36">
        <v>640</v>
      </c>
      <c r="I5" s="36">
        <v>480</v>
      </c>
      <c r="J5" s="36">
        <v>5</v>
      </c>
      <c r="K5" s="36">
        <v>5000</v>
      </c>
      <c r="L5" s="36">
        <v>10</v>
      </c>
      <c r="M5" t="b" s="71">
        <v>0</v>
      </c>
    </row>
    <row r="6" ht="20.2" customHeight="1">
      <c r="A6" t="s" s="39">
        <v>75</v>
      </c>
      <c r="B6" s="40">
        <v>7.5</v>
      </c>
      <c r="C6" s="41">
        <v>940</v>
      </c>
      <c r="D6" t="s" s="81">
        <v>72</v>
      </c>
      <c r="E6" s="41">
        <v>10</v>
      </c>
      <c r="F6" s="42"/>
      <c r="G6" s="41">
        <v>1</v>
      </c>
      <c r="H6" s="41">
        <v>640</v>
      </c>
      <c r="I6" s="45">
        <v>480</v>
      </c>
      <c r="J6" s="46">
        <v>5</v>
      </c>
      <c r="K6" s="41">
        <v>5000</v>
      </c>
      <c r="L6" s="41">
        <v>10</v>
      </c>
      <c r="M6" t="b" s="45">
        <v>0</v>
      </c>
    </row>
    <row r="7" ht="20.2" customHeight="1">
      <c r="A7" t="s" s="39">
        <v>76</v>
      </c>
      <c r="B7" s="40">
        <v>7.5</v>
      </c>
      <c r="C7" s="41">
        <v>1375</v>
      </c>
      <c r="D7" t="s" s="81">
        <v>77</v>
      </c>
      <c r="E7" s="41">
        <v>1</v>
      </c>
      <c r="F7" s="42"/>
      <c r="G7" s="41">
        <v>1</v>
      </c>
      <c r="H7" s="41">
        <v>640</v>
      </c>
      <c r="I7" s="45">
        <v>480</v>
      </c>
      <c r="J7" s="46">
        <v>5</v>
      </c>
      <c r="K7" s="41">
        <v>5000</v>
      </c>
      <c r="L7" s="41">
        <v>10</v>
      </c>
      <c r="M7" t="b" s="45">
        <v>0</v>
      </c>
    </row>
    <row r="8" ht="20.2" customHeight="1">
      <c r="A8" t="s" s="39">
        <v>78</v>
      </c>
      <c r="B8" s="40">
        <v>7.5</v>
      </c>
      <c r="C8" s="41">
        <v>1550</v>
      </c>
      <c r="D8" t="s" s="81">
        <v>77</v>
      </c>
      <c r="E8" s="41">
        <v>1</v>
      </c>
      <c r="F8" s="42"/>
      <c r="G8" s="41">
        <v>1</v>
      </c>
      <c r="H8" s="41">
        <v>640</v>
      </c>
      <c r="I8" s="41">
        <v>480</v>
      </c>
      <c r="J8" s="41">
        <v>5</v>
      </c>
      <c r="K8" s="41">
        <v>5000</v>
      </c>
      <c r="L8" s="41">
        <v>10</v>
      </c>
      <c r="M8" t="b" s="45">
        <v>0</v>
      </c>
    </row>
    <row r="9" ht="20.2" customHeight="1">
      <c r="A9" s="65"/>
      <c r="B9" s="66"/>
      <c r="C9" s="42"/>
      <c r="D9" s="42"/>
      <c r="E9" s="42"/>
      <c r="F9" s="42"/>
      <c r="G9" s="42"/>
      <c r="H9" s="42"/>
      <c r="I9" s="42"/>
      <c r="J9" s="42"/>
      <c r="K9" s="42"/>
      <c r="L9" s="42"/>
      <c r="M9" s="43"/>
    </row>
    <row r="10" ht="20.2" customHeight="1">
      <c r="A10" s="65"/>
      <c r="B10" s="66"/>
      <c r="C10" s="42"/>
      <c r="D10" s="42"/>
      <c r="E10" s="42"/>
      <c r="F10" s="42"/>
      <c r="G10" s="42"/>
      <c r="H10" s="42"/>
      <c r="I10" s="42"/>
      <c r="J10" s="42"/>
      <c r="K10" s="42"/>
      <c r="L10" s="42"/>
      <c r="M10" s="43"/>
    </row>
    <row r="11" ht="20.2" customHeight="1">
      <c r="A11" s="67"/>
      <c r="B11" s="68"/>
      <c r="C11" s="53"/>
      <c r="D11" s="53"/>
      <c r="E11" s="53"/>
      <c r="F11" s="53"/>
      <c r="G11" s="53"/>
      <c r="H11" s="53"/>
      <c r="I11" s="53"/>
      <c r="J11" s="53"/>
      <c r="K11" s="53"/>
      <c r="L11" s="53"/>
      <c r="M11" s="54"/>
    </row>
  </sheetData>
  <mergeCells count="1">
    <mergeCell ref="B1:J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L11"/>
  <sheetViews>
    <sheetView workbookViewId="0" showGridLines="0" defaultGridColor="1"/>
  </sheetViews>
  <sheetFormatPr defaultColWidth="16.3333" defaultRowHeight="19.9" customHeight="1" outlineLevelRow="0" outlineLevelCol="0"/>
  <cols>
    <col min="1" max="1" width="13.0859" style="82" customWidth="1"/>
    <col min="2" max="2" width="9.72656" style="82" customWidth="1"/>
    <col min="3" max="3" width="10.5391" style="82" customWidth="1"/>
    <col min="4" max="11" width="9.72656" style="82" customWidth="1"/>
    <col min="12" max="12" width="9.23438" style="82" customWidth="1"/>
    <col min="13" max="16384" width="16.3516" style="82" customWidth="1"/>
  </cols>
  <sheetData>
    <row r="1" ht="25.65" customHeight="1">
      <c r="A1" t="s" s="63">
        <v>79</v>
      </c>
      <c r="B1" s="28"/>
      <c r="C1" s="28"/>
      <c r="D1" s="28"/>
      <c r="E1" s="28"/>
      <c r="F1" s="28"/>
      <c r="G1" s="28"/>
      <c r="H1" s="28"/>
      <c r="I1" s="28"/>
      <c r="J1" s="28"/>
      <c r="K1" s="28"/>
      <c r="L1" s="30"/>
    </row>
    <row r="2" ht="26.7" customHeight="1">
      <c r="A2" t="s" s="31">
        <v>19</v>
      </c>
      <c r="B2" t="s" s="32">
        <v>80</v>
      </c>
      <c r="C2" t="s" s="32">
        <v>81</v>
      </c>
      <c r="D2" t="s" s="32">
        <v>82</v>
      </c>
      <c r="E2" t="s" s="32">
        <v>83</v>
      </c>
      <c r="F2" t="s" s="32">
        <v>84</v>
      </c>
      <c r="G2" t="s" s="32">
        <v>85</v>
      </c>
      <c r="H2" t="s" s="32">
        <v>86</v>
      </c>
      <c r="I2" t="s" s="32">
        <v>87</v>
      </c>
      <c r="J2" t="s" s="32">
        <v>88</v>
      </c>
      <c r="K2" t="s" s="32">
        <v>89</v>
      </c>
      <c r="L2" t="s" s="33">
        <v>90</v>
      </c>
    </row>
    <row r="3" ht="20.45" customHeight="1">
      <c r="A3" t="s" s="34">
        <v>91</v>
      </c>
      <c r="B3" s="35">
        <v>30</v>
      </c>
      <c r="C3" s="36">
        <v>1</v>
      </c>
      <c r="D3" s="36">
        <v>0.0036</v>
      </c>
      <c r="E3" s="36">
        <f>1/B3/2</f>
        <v>0.0166666666666667</v>
      </c>
      <c r="F3" s="37"/>
      <c r="G3" s="37"/>
      <c r="H3" s="37"/>
      <c r="I3" s="37"/>
      <c r="J3" s="37"/>
      <c r="K3" s="37"/>
      <c r="L3" s="38"/>
    </row>
    <row r="4" ht="20.2" customHeight="1">
      <c r="A4" t="s" s="39">
        <v>92</v>
      </c>
      <c r="B4" s="40">
        <v>60</v>
      </c>
      <c r="C4" s="41">
        <v>1</v>
      </c>
      <c r="D4" s="41">
        <v>0.5</v>
      </c>
      <c r="E4" s="41">
        <f>1/B4/2</f>
        <v>0.00833333333333333</v>
      </c>
      <c r="F4" s="42"/>
      <c r="G4" s="42"/>
      <c r="H4" s="42"/>
      <c r="I4" s="42"/>
      <c r="J4" s="42"/>
      <c r="K4" s="42"/>
      <c r="L4" s="43"/>
    </row>
    <row r="5" ht="20.2" customHeight="1">
      <c r="A5" t="s" s="39">
        <v>93</v>
      </c>
      <c r="B5" s="40">
        <v>30</v>
      </c>
      <c r="C5" s="41">
        <v>1000</v>
      </c>
      <c r="D5" s="41">
        <v>0.0036</v>
      </c>
      <c r="E5" s="41">
        <f>1/B5/10</f>
        <v>0.00333333333333333</v>
      </c>
      <c r="F5" s="83">
        <v>3e-09</v>
      </c>
      <c r="G5" s="83">
        <v>5e-09</v>
      </c>
      <c r="H5" s="84">
        <v>1e-08</v>
      </c>
      <c r="I5" s="83">
        <v>1e-09</v>
      </c>
      <c r="J5" s="83">
        <v>1e-09</v>
      </c>
      <c r="K5" s="84">
        <v>1e-08</v>
      </c>
      <c r="L5" s="85">
        <v>3e-09</v>
      </c>
    </row>
    <row r="6" ht="20.2" customHeight="1">
      <c r="A6" t="s" s="39">
        <v>94</v>
      </c>
      <c r="B6" s="40">
        <v>30</v>
      </c>
      <c r="C6" s="41">
        <v>1</v>
      </c>
      <c r="D6" s="41">
        <v>1</v>
      </c>
      <c r="E6" s="41">
        <v>0.0001</v>
      </c>
      <c r="F6" s="42"/>
      <c r="G6" s="42"/>
      <c r="H6" s="42"/>
      <c r="I6" s="42"/>
      <c r="J6" s="42"/>
      <c r="K6" s="42"/>
      <c r="L6" s="43"/>
    </row>
    <row r="7" ht="20.2" customHeight="1">
      <c r="A7" s="65"/>
      <c r="B7" s="66"/>
      <c r="C7" s="42"/>
      <c r="D7" s="42"/>
      <c r="E7" s="42"/>
      <c r="F7" s="42"/>
      <c r="G7" s="42"/>
      <c r="H7" s="42"/>
      <c r="I7" s="42"/>
      <c r="J7" s="42"/>
      <c r="K7" s="42"/>
      <c r="L7" s="43"/>
    </row>
    <row r="8" ht="20.2" customHeight="1">
      <c r="A8" s="65"/>
      <c r="B8" s="66"/>
      <c r="C8" s="42"/>
      <c r="D8" s="42"/>
      <c r="E8" s="42"/>
      <c r="F8" s="42"/>
      <c r="G8" s="42"/>
      <c r="H8" s="42"/>
      <c r="I8" s="42"/>
      <c r="J8" s="42"/>
      <c r="K8" s="42"/>
      <c r="L8" s="43"/>
    </row>
    <row r="9" ht="20.2" customHeight="1">
      <c r="A9" s="65"/>
      <c r="B9" s="66"/>
      <c r="C9" s="42"/>
      <c r="D9" s="42"/>
      <c r="E9" s="42"/>
      <c r="F9" s="42"/>
      <c r="G9" s="42"/>
      <c r="H9" s="42"/>
      <c r="I9" s="42"/>
      <c r="J9" s="42"/>
      <c r="K9" s="42"/>
      <c r="L9" s="43"/>
    </row>
    <row r="10" ht="20.2" customHeight="1">
      <c r="A10" s="65"/>
      <c r="B10" s="66"/>
      <c r="C10" s="42"/>
      <c r="D10" s="42"/>
      <c r="E10" s="42"/>
      <c r="F10" s="42"/>
      <c r="G10" s="42"/>
      <c r="H10" s="42"/>
      <c r="I10" s="42"/>
      <c r="J10" s="42"/>
      <c r="K10" s="42"/>
      <c r="L10" s="43"/>
    </row>
    <row r="11" ht="20.2" customHeight="1">
      <c r="A11" s="67"/>
      <c r="B11" s="68"/>
      <c r="C11" s="53"/>
      <c r="D11" s="53"/>
      <c r="E11" s="53"/>
      <c r="F11" s="53"/>
      <c r="G11" s="53"/>
      <c r="H11" s="53"/>
      <c r="I11" s="53"/>
      <c r="J11" s="53"/>
      <c r="K11" s="53"/>
      <c r="L11" s="54"/>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F13"/>
  <sheetViews>
    <sheetView workbookViewId="0" showGridLines="0" defaultGridColor="1"/>
  </sheetViews>
  <sheetFormatPr defaultColWidth="16.3333" defaultRowHeight="19.9" customHeight="1" outlineLevelRow="0" outlineLevelCol="0"/>
  <cols>
    <col min="1" max="6" width="16.3516" style="86" customWidth="1"/>
    <col min="7" max="16384" width="16.3516" style="86" customWidth="1"/>
  </cols>
  <sheetData>
    <row r="1" ht="25.65" customHeight="1">
      <c r="A1" t="s" s="63">
        <v>95</v>
      </c>
      <c r="B1" s="28"/>
      <c r="C1" s="28"/>
      <c r="D1" s="28"/>
      <c r="E1" s="28"/>
      <c r="F1" s="30"/>
    </row>
    <row r="2" ht="20.45" customHeight="1">
      <c r="A2" t="s" s="31">
        <v>19</v>
      </c>
      <c r="B2" t="s" s="32">
        <v>6</v>
      </c>
      <c r="C2" t="s" s="32">
        <v>8</v>
      </c>
      <c r="D2" t="s" s="32">
        <v>10</v>
      </c>
      <c r="E2" t="s" s="32">
        <v>12</v>
      </c>
      <c r="F2" t="s" s="33">
        <v>14</v>
      </c>
    </row>
    <row r="3" ht="20.45" customHeight="1">
      <c r="A3" t="s" s="34">
        <v>96</v>
      </c>
      <c r="B3" t="s" s="87">
        <v>29</v>
      </c>
      <c r="C3" t="s" s="88">
        <v>46</v>
      </c>
      <c r="D3" t="s" s="75">
        <v>55</v>
      </c>
      <c r="E3" t="s" s="88">
        <v>71</v>
      </c>
      <c r="F3" t="s" s="89">
        <v>91</v>
      </c>
    </row>
    <row r="4" ht="20.2" customHeight="1">
      <c r="A4" t="s" s="39">
        <v>97</v>
      </c>
      <c r="B4" t="s" s="90">
        <v>30</v>
      </c>
      <c r="C4" t="s" s="91">
        <v>98</v>
      </c>
      <c r="D4" t="s" s="81">
        <v>56</v>
      </c>
      <c r="E4" t="s" s="91">
        <v>73</v>
      </c>
      <c r="F4" t="s" s="92">
        <v>92</v>
      </c>
    </row>
    <row r="5" ht="20.2" customHeight="1">
      <c r="A5" t="s" s="39">
        <v>99</v>
      </c>
      <c r="B5" t="s" s="90">
        <v>29</v>
      </c>
      <c r="C5" t="s" s="91">
        <v>48</v>
      </c>
      <c r="D5" t="s" s="81">
        <v>55</v>
      </c>
      <c r="E5" t="s" s="91">
        <v>71</v>
      </c>
      <c r="F5" t="s" s="92">
        <v>93</v>
      </c>
    </row>
    <row r="6" ht="20.2" customHeight="1">
      <c r="A6" t="s" s="93">
        <v>100</v>
      </c>
      <c r="B6" t="s" s="94">
        <v>38</v>
      </c>
      <c r="C6" t="s" s="39">
        <v>50</v>
      </c>
      <c r="D6" t="s" s="90">
        <v>57</v>
      </c>
      <c r="E6" t="s" s="95">
        <v>74</v>
      </c>
      <c r="F6" t="s" s="92">
        <v>94</v>
      </c>
    </row>
    <row r="7" ht="20.2" customHeight="1">
      <c r="A7" t="s" s="39">
        <v>101</v>
      </c>
      <c r="B7" t="s" s="96">
        <v>39</v>
      </c>
      <c r="C7" t="s" s="39">
        <v>50</v>
      </c>
      <c r="D7" t="s" s="90">
        <v>57</v>
      </c>
      <c r="E7" t="s" s="95">
        <v>75</v>
      </c>
      <c r="F7" t="s" s="92">
        <v>94</v>
      </c>
    </row>
    <row r="8" ht="20.2" customHeight="1">
      <c r="A8" t="s" s="39">
        <v>102</v>
      </c>
      <c r="B8" t="s" s="97">
        <v>40</v>
      </c>
      <c r="C8" t="s" s="39">
        <v>50</v>
      </c>
      <c r="D8" t="s" s="90">
        <v>57</v>
      </c>
      <c r="E8" t="s" s="95">
        <v>76</v>
      </c>
      <c r="F8" t="s" s="92">
        <v>94</v>
      </c>
    </row>
    <row r="9" ht="20.2" customHeight="1">
      <c r="A9" t="s" s="39">
        <v>103</v>
      </c>
      <c r="B9" t="s" s="97">
        <v>41</v>
      </c>
      <c r="C9" t="s" s="39">
        <v>50</v>
      </c>
      <c r="D9" t="s" s="90">
        <v>57</v>
      </c>
      <c r="E9" t="s" s="95">
        <v>78</v>
      </c>
      <c r="F9" t="s" s="92">
        <v>94</v>
      </c>
    </row>
    <row r="10" ht="20.2" customHeight="1">
      <c r="A10" t="s" s="93">
        <v>104</v>
      </c>
      <c r="B10" t="s" s="94">
        <v>38</v>
      </c>
      <c r="C10" t="s" s="39">
        <v>49</v>
      </c>
      <c r="D10" t="s" s="90">
        <v>57</v>
      </c>
      <c r="E10" t="s" s="95">
        <v>74</v>
      </c>
      <c r="F10" t="s" s="92">
        <v>94</v>
      </c>
    </row>
    <row r="11" ht="20.2" customHeight="1">
      <c r="A11" t="s" s="39">
        <v>105</v>
      </c>
      <c r="B11" t="s" s="96">
        <v>39</v>
      </c>
      <c r="C11" t="s" s="39">
        <v>49</v>
      </c>
      <c r="D11" t="s" s="90">
        <v>57</v>
      </c>
      <c r="E11" t="s" s="95">
        <v>75</v>
      </c>
      <c r="F11" t="s" s="92">
        <v>94</v>
      </c>
    </row>
    <row r="12" ht="20.2" customHeight="1">
      <c r="A12" t="s" s="39">
        <v>106</v>
      </c>
      <c r="B12" t="s" s="97">
        <v>40</v>
      </c>
      <c r="C12" t="s" s="39">
        <v>49</v>
      </c>
      <c r="D12" t="s" s="90">
        <v>57</v>
      </c>
      <c r="E12" t="s" s="95">
        <v>76</v>
      </c>
      <c r="F12" t="s" s="92">
        <v>94</v>
      </c>
    </row>
    <row r="13" ht="20.2" customHeight="1">
      <c r="A13" t="s" s="39">
        <v>107</v>
      </c>
      <c r="B13" t="s" s="97">
        <v>41</v>
      </c>
      <c r="C13" t="s" s="39">
        <v>49</v>
      </c>
      <c r="D13" t="s" s="90">
        <v>57</v>
      </c>
      <c r="E13" t="s" s="95">
        <v>78</v>
      </c>
      <c r="F13" t="s" s="92">
        <v>94</v>
      </c>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