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mcl-my.sharepoint.com/personal/diego_astaburuaga_usm_cl/Documents/(01)-University/(10)_X_Semestre/(08)-ProyectosEstadisticos/CarpetaVSCode/"/>
    </mc:Choice>
  </mc:AlternateContent>
  <xr:revisionPtr revIDLastSave="3" documentId="8_{D16EFD5A-6630-49CA-8A49-E0F6B02FEEEA}" xr6:coauthVersionLast="47" xr6:coauthVersionMax="47" xr10:uidLastSave="{AA31216D-8560-4B94-91F4-7DEBDC80477A}"/>
  <bookViews>
    <workbookView xWindow="-110" yWindow="-110" windowWidth="19420" windowHeight="10300" xr2:uid="{AEF081A7-31D9-4F49-A470-C79F15D180C1}"/>
  </bookViews>
  <sheets>
    <sheet name="Da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K2" i="2" s="1"/>
  <c r="O2" i="2"/>
  <c r="S2" i="2"/>
  <c r="P2" i="2" s="1"/>
  <c r="N3" i="2"/>
  <c r="K3" i="2" s="1"/>
  <c r="S3" i="2"/>
  <c r="P3" i="2" s="1"/>
  <c r="N4" i="2"/>
  <c r="K4" i="2" s="1"/>
  <c r="O4" i="2"/>
  <c r="S4" i="2"/>
  <c r="P4" i="2" s="1"/>
  <c r="N5" i="2"/>
  <c r="R5" i="2" s="1"/>
  <c r="Q5" i="2" s="1"/>
  <c r="O5" i="2"/>
  <c r="S5" i="2"/>
  <c r="P5" i="2" s="1"/>
  <c r="N6" i="2"/>
  <c r="R6" i="2" s="1"/>
  <c r="Q6" i="2" s="1"/>
  <c r="O6" i="2"/>
  <c r="S6" i="2"/>
  <c r="P6" i="2" s="1"/>
  <c r="N7" i="2"/>
  <c r="K7" i="2" s="1"/>
  <c r="O7" i="2"/>
  <c r="S7" i="2"/>
  <c r="P7" i="2" s="1"/>
  <c r="N8" i="2"/>
  <c r="O8" i="2"/>
  <c r="S8" i="2"/>
  <c r="P8" i="2" s="1"/>
  <c r="N9" i="2"/>
  <c r="R9" i="2" s="1"/>
  <c r="Q9" i="2" s="1"/>
  <c r="O9" i="2"/>
  <c r="S9" i="2"/>
  <c r="P9" i="2" s="1"/>
  <c r="N10" i="2"/>
  <c r="R10" i="2" s="1"/>
  <c r="Q10" i="2" s="1"/>
  <c r="O10" i="2"/>
  <c r="S10" i="2"/>
  <c r="P10" i="2" s="1"/>
  <c r="N11" i="2"/>
  <c r="K11" i="2" s="1"/>
  <c r="O11" i="2"/>
  <c r="S11" i="2"/>
  <c r="P11" i="2" s="1"/>
  <c r="N12" i="2"/>
  <c r="K12" i="2" s="1"/>
  <c r="O12" i="2"/>
  <c r="S12" i="2"/>
  <c r="P12" i="2" s="1"/>
  <c r="K13" i="2"/>
  <c r="N13" i="2"/>
  <c r="R13" i="2" s="1"/>
  <c r="Q13" i="2" s="1"/>
  <c r="O13" i="2"/>
  <c r="S13" i="2"/>
  <c r="P13" i="2" s="1"/>
  <c r="N14" i="2"/>
  <c r="R14" i="2" s="1"/>
  <c r="Q14" i="2" s="1"/>
  <c r="O14" i="2"/>
  <c r="S14" i="2"/>
  <c r="P14" i="2" s="1"/>
  <c r="N15" i="2"/>
  <c r="K15" i="2" s="1"/>
  <c r="O15" i="2"/>
  <c r="P15" i="2"/>
  <c r="R15" i="2"/>
  <c r="Q15" i="2" s="1"/>
  <c r="S15" i="2"/>
  <c r="N16" i="2"/>
  <c r="O16" i="2"/>
  <c r="S16" i="2"/>
  <c r="P16" i="2" s="1"/>
  <c r="N17" i="2"/>
  <c r="R17" i="2" s="1"/>
  <c r="Q17" i="2" s="1"/>
  <c r="O17" i="2"/>
  <c r="S17" i="2"/>
  <c r="P17" i="2" s="1"/>
  <c r="N18" i="2"/>
  <c r="R18" i="2" s="1"/>
  <c r="Q18" i="2" s="1"/>
  <c r="S18" i="2"/>
  <c r="P18" i="2" s="1"/>
  <c r="N19" i="2"/>
  <c r="K19" i="2" s="1"/>
  <c r="O19" i="2"/>
  <c r="S19" i="2"/>
  <c r="P19" i="2" s="1"/>
  <c r="N20" i="2"/>
  <c r="R20" i="2" s="1"/>
  <c r="Q20" i="2" s="1"/>
  <c r="O20" i="2"/>
  <c r="S20" i="2"/>
  <c r="P20" i="2" s="1"/>
  <c r="N21" i="2"/>
  <c r="K21" i="2" s="1"/>
  <c r="O21" i="2"/>
  <c r="S21" i="2"/>
  <c r="P21" i="2" s="1"/>
  <c r="N22" i="2"/>
  <c r="O22" i="2" s="1"/>
  <c r="S22" i="2"/>
  <c r="P22" i="2" s="1"/>
  <c r="N23" i="2"/>
  <c r="K23" i="2" s="1"/>
  <c r="O23" i="2"/>
  <c r="S23" i="2"/>
  <c r="P23" i="2" s="1"/>
  <c r="N24" i="2"/>
  <c r="O24" i="2"/>
  <c r="S24" i="2"/>
  <c r="P24" i="2" s="1"/>
  <c r="N25" i="2"/>
  <c r="R25" i="2" s="1"/>
  <c r="Q25" i="2" s="1"/>
  <c r="O25" i="2"/>
  <c r="S25" i="2"/>
  <c r="P25" i="2" s="1"/>
  <c r="N26" i="2"/>
  <c r="R26" i="2" s="1"/>
  <c r="Q26" i="2" s="1"/>
  <c r="O26" i="2"/>
  <c r="S26" i="2"/>
  <c r="P26" i="2" s="1"/>
  <c r="N27" i="2"/>
  <c r="K27" i="2" s="1"/>
  <c r="O27" i="2"/>
  <c r="S27" i="2"/>
  <c r="P27" i="2" s="1"/>
  <c r="N28" i="2"/>
  <c r="K28" i="2" s="1"/>
  <c r="O28" i="2"/>
  <c r="S28" i="2"/>
  <c r="P28" i="2" s="1"/>
  <c r="N29" i="2"/>
  <c r="K29" i="2" s="1"/>
  <c r="O29" i="2"/>
  <c r="S29" i="2"/>
  <c r="P29" i="2" s="1"/>
  <c r="N30" i="2"/>
  <c r="K30" i="2" s="1"/>
  <c r="O30" i="2"/>
  <c r="P30" i="2"/>
  <c r="R30" i="2"/>
  <c r="Q30" i="2" s="1"/>
  <c r="S30" i="2"/>
  <c r="N31" i="2"/>
  <c r="K31" i="2" s="1"/>
  <c r="O31" i="2"/>
  <c r="R31" i="2"/>
  <c r="Q31" i="2" s="1"/>
  <c r="S31" i="2"/>
  <c r="P31" i="2" s="1"/>
  <c r="N32" i="2"/>
  <c r="O32" i="2"/>
  <c r="S32" i="2"/>
  <c r="P32" i="2" s="1"/>
  <c r="N33" i="2"/>
  <c r="R33" i="2" s="1"/>
  <c r="Q33" i="2" s="1"/>
  <c r="O33" i="2"/>
  <c r="S33" i="2"/>
  <c r="P33" i="2" s="1"/>
  <c r="N34" i="2"/>
  <c r="O34" i="2"/>
  <c r="S34" i="2"/>
  <c r="P34" i="2" s="1"/>
  <c r="N35" i="2"/>
  <c r="K35" i="2" s="1"/>
  <c r="O35" i="2"/>
  <c r="S35" i="2"/>
  <c r="P35" i="2" s="1"/>
  <c r="N36" i="2"/>
  <c r="K36" i="2" s="1"/>
  <c r="O36" i="2"/>
  <c r="R36" i="2"/>
  <c r="Q36" i="2" s="1"/>
  <c r="S36" i="2"/>
  <c r="P36" i="2" s="1"/>
  <c r="N37" i="2"/>
  <c r="K37" i="2" s="1"/>
  <c r="O37" i="2"/>
  <c r="S37" i="2"/>
  <c r="P37" i="2" s="1"/>
  <c r="N38" i="2"/>
  <c r="O38" i="2" s="1"/>
  <c r="S38" i="2"/>
  <c r="P38" i="2" s="1"/>
  <c r="N39" i="2"/>
  <c r="K39" i="2" s="1"/>
  <c r="O39" i="2"/>
  <c r="S39" i="2"/>
  <c r="P39" i="2" s="1"/>
  <c r="N40" i="2"/>
  <c r="O40" i="2"/>
  <c r="S40" i="2"/>
  <c r="P40" i="2" s="1"/>
  <c r="N41" i="2"/>
  <c r="R41" i="2" s="1"/>
  <c r="Q41" i="2" s="1"/>
  <c r="O41" i="2"/>
  <c r="S41" i="2"/>
  <c r="P41" i="2" s="1"/>
  <c r="N42" i="2"/>
  <c r="R42" i="2" s="1"/>
  <c r="Q42" i="2" s="1"/>
  <c r="O42" i="2"/>
  <c r="S42" i="2"/>
  <c r="P42" i="2" s="1"/>
  <c r="N43" i="2"/>
  <c r="K43" i="2" s="1"/>
  <c r="O43" i="2"/>
  <c r="S43" i="2"/>
  <c r="P43" i="2" s="1"/>
  <c r="N44" i="2"/>
  <c r="K44" i="2" s="1"/>
  <c r="O44" i="2"/>
  <c r="R44" i="2"/>
  <c r="Q44" i="2" s="1"/>
  <c r="S44" i="2"/>
  <c r="P44" i="2" s="1"/>
  <c r="N45" i="2"/>
  <c r="K45" i="2" s="1"/>
  <c r="O45" i="2"/>
  <c r="R45" i="2"/>
  <c r="Q45" i="2" s="1"/>
  <c r="S45" i="2"/>
  <c r="P45" i="2" s="1"/>
  <c r="N46" i="2"/>
  <c r="K46" i="2" s="1"/>
  <c r="O46" i="2"/>
  <c r="R46" i="2"/>
  <c r="Q46" i="2" s="1"/>
  <c r="S46" i="2"/>
  <c r="P46" i="2" s="1"/>
  <c r="N47" i="2"/>
  <c r="K47" i="2" s="1"/>
  <c r="O47" i="2"/>
  <c r="S47" i="2"/>
  <c r="P47" i="2" s="1"/>
  <c r="N48" i="2"/>
  <c r="O48" i="2" s="1"/>
  <c r="S48" i="2"/>
  <c r="P48" i="2" s="1"/>
  <c r="N49" i="2"/>
  <c r="R49" i="2" s="1"/>
  <c r="Q49" i="2" s="1"/>
  <c r="O49" i="2"/>
  <c r="S49" i="2"/>
  <c r="P49" i="2" s="1"/>
  <c r="N50" i="2"/>
  <c r="R50" i="2" s="1"/>
  <c r="Q50" i="2" s="1"/>
  <c r="O50" i="2"/>
  <c r="S50" i="2"/>
  <c r="P50" i="2" s="1"/>
  <c r="N51" i="2"/>
  <c r="K51" i="2" s="1"/>
  <c r="O51" i="2"/>
  <c r="S51" i="2"/>
  <c r="P51" i="2" s="1"/>
  <c r="N52" i="2"/>
  <c r="K52" i="2" s="1"/>
  <c r="O52" i="2"/>
  <c r="S52" i="2"/>
  <c r="P52" i="2" s="1"/>
  <c r="N53" i="2"/>
  <c r="K53" i="2" s="1"/>
  <c r="O53" i="2"/>
  <c r="S53" i="2"/>
  <c r="P53" i="2" s="1"/>
  <c r="N54" i="2"/>
  <c r="K54" i="2" s="1"/>
  <c r="O54" i="2"/>
  <c r="S54" i="2"/>
  <c r="P54" i="2" s="1"/>
  <c r="N55" i="2"/>
  <c r="K55" i="2" s="1"/>
  <c r="S55" i="2"/>
  <c r="P55" i="2" s="1"/>
  <c r="N56" i="2"/>
  <c r="O56" i="2"/>
  <c r="S56" i="2"/>
  <c r="P56" i="2" s="1"/>
  <c r="K57" i="2"/>
  <c r="N57" i="2"/>
  <c r="R57" i="2" s="1"/>
  <c r="Q57" i="2" s="1"/>
  <c r="O57" i="2"/>
  <c r="S57" i="2"/>
  <c r="P57" i="2" s="1"/>
  <c r="K58" i="2"/>
  <c r="N58" i="2"/>
  <c r="R58" i="2" s="1"/>
  <c r="Q58" i="2" s="1"/>
  <c r="O58" i="2"/>
  <c r="S58" i="2"/>
  <c r="P58" i="2" s="1"/>
  <c r="N59" i="2"/>
  <c r="K59" i="2" s="1"/>
  <c r="O59" i="2"/>
  <c r="S59" i="2"/>
  <c r="P59" i="2" s="1"/>
  <c r="K60" i="2"/>
  <c r="N60" i="2"/>
  <c r="O60" i="2"/>
  <c r="R60" i="2"/>
  <c r="Q60" i="2" s="1"/>
  <c r="S60" i="2"/>
  <c r="P60" i="2" s="1"/>
  <c r="N61" i="2"/>
  <c r="K61" i="2" s="1"/>
  <c r="O61" i="2"/>
  <c r="S61" i="2"/>
  <c r="P61" i="2" s="1"/>
  <c r="N62" i="2"/>
  <c r="K62" i="2" s="1"/>
  <c r="O62" i="2"/>
  <c r="S62" i="2"/>
  <c r="P62" i="2" s="1"/>
  <c r="N63" i="2"/>
  <c r="K63" i="2" s="1"/>
  <c r="O63" i="2"/>
  <c r="S63" i="2"/>
  <c r="P63" i="2" s="1"/>
  <c r="N64" i="2"/>
  <c r="O64" i="2"/>
  <c r="S64" i="2"/>
  <c r="P64" i="2" s="1"/>
  <c r="N65" i="2"/>
  <c r="O65" i="2"/>
  <c r="S65" i="2"/>
  <c r="P65" i="2" s="1"/>
  <c r="N66" i="2"/>
  <c r="O66" i="2"/>
  <c r="S66" i="2"/>
  <c r="P66" i="2" s="1"/>
  <c r="N67" i="2"/>
  <c r="K67" i="2" s="1"/>
  <c r="O67" i="2"/>
  <c r="S67" i="2"/>
  <c r="P67" i="2" s="1"/>
  <c r="N68" i="2"/>
  <c r="K68" i="2" s="1"/>
  <c r="O68" i="2"/>
  <c r="S68" i="2"/>
  <c r="P68" i="2" s="1"/>
  <c r="N69" i="2"/>
  <c r="K69" i="2" s="1"/>
  <c r="O69" i="2"/>
  <c r="S69" i="2"/>
  <c r="P69" i="2" s="1"/>
  <c r="N70" i="2"/>
  <c r="O70" i="2" s="1"/>
  <c r="S70" i="2"/>
  <c r="P70" i="2" s="1"/>
  <c r="N71" i="2"/>
  <c r="K71" i="2" s="1"/>
  <c r="O71" i="2"/>
  <c r="P71" i="2"/>
  <c r="S71" i="2"/>
  <c r="N72" i="2"/>
  <c r="O72" i="2"/>
  <c r="S72" i="2"/>
  <c r="P72" i="2" s="1"/>
  <c r="N73" i="2"/>
  <c r="R73" i="2" s="1"/>
  <c r="Q73" i="2" s="1"/>
  <c r="O73" i="2"/>
  <c r="S73" i="2"/>
  <c r="P73" i="2" s="1"/>
  <c r="N74" i="2"/>
  <c r="R74" i="2" s="1"/>
  <c r="Q74" i="2" s="1"/>
  <c r="O74" i="2"/>
  <c r="S74" i="2"/>
  <c r="P74" i="2" s="1"/>
  <c r="N75" i="2"/>
  <c r="K75" i="2" s="1"/>
  <c r="S75" i="2"/>
  <c r="P75" i="2" s="1"/>
  <c r="N76" i="2"/>
  <c r="K76" i="2" s="1"/>
  <c r="O76" i="2"/>
  <c r="S76" i="2"/>
  <c r="P76" i="2" s="1"/>
  <c r="N77" i="2"/>
  <c r="K77" i="2" s="1"/>
  <c r="O77" i="2"/>
  <c r="S77" i="2"/>
  <c r="P77" i="2" s="1"/>
  <c r="N78" i="2"/>
  <c r="K78" i="2" s="1"/>
  <c r="O78" i="2"/>
  <c r="P78" i="2"/>
  <c r="R78" i="2"/>
  <c r="Q78" i="2" s="1"/>
  <c r="S78" i="2"/>
  <c r="N79" i="2"/>
  <c r="K79" i="2" s="1"/>
  <c r="O79" i="2"/>
  <c r="P79" i="2"/>
  <c r="S79" i="2"/>
  <c r="N80" i="2"/>
  <c r="O80" i="2" s="1"/>
  <c r="S80" i="2"/>
  <c r="P80" i="2" s="1"/>
  <c r="N81" i="2"/>
  <c r="R81" i="2" s="1"/>
  <c r="Q81" i="2" s="1"/>
  <c r="O81" i="2"/>
  <c r="S81" i="2"/>
  <c r="P81" i="2" s="1"/>
  <c r="N82" i="2"/>
  <c r="R82" i="2" s="1"/>
  <c r="Q82" i="2" s="1"/>
  <c r="O82" i="2"/>
  <c r="S82" i="2"/>
  <c r="P82" i="2" s="1"/>
  <c r="N83" i="2"/>
  <c r="K83" i="2" s="1"/>
  <c r="O83" i="2"/>
  <c r="S83" i="2"/>
  <c r="P83" i="2" s="1"/>
  <c r="N84" i="2"/>
  <c r="K84" i="2" s="1"/>
  <c r="O84" i="2"/>
  <c r="S84" i="2"/>
  <c r="P84" i="2" s="1"/>
  <c r="N85" i="2"/>
  <c r="K85" i="2" s="1"/>
  <c r="O85" i="2"/>
  <c r="S85" i="2"/>
  <c r="P85" i="2" s="1"/>
  <c r="N86" i="2"/>
  <c r="O86" i="2" s="1"/>
  <c r="S86" i="2"/>
  <c r="P86" i="2" s="1"/>
  <c r="N87" i="2"/>
  <c r="K87" i="2" s="1"/>
  <c r="O87" i="2"/>
  <c r="S87" i="2"/>
  <c r="P87" i="2" s="1"/>
  <c r="N88" i="2"/>
  <c r="O88" i="2"/>
  <c r="S88" i="2"/>
  <c r="P88" i="2" s="1"/>
  <c r="N89" i="2"/>
  <c r="R89" i="2" s="1"/>
  <c r="Q89" i="2" s="1"/>
  <c r="O89" i="2"/>
  <c r="S89" i="2"/>
  <c r="P89" i="2" s="1"/>
  <c r="N90" i="2"/>
  <c r="R90" i="2" s="1"/>
  <c r="Q90" i="2" s="1"/>
  <c r="O90" i="2"/>
  <c r="S90" i="2"/>
  <c r="P90" i="2" s="1"/>
  <c r="N91" i="2"/>
  <c r="K91" i="2" s="1"/>
  <c r="S91" i="2"/>
  <c r="P91" i="2" s="1"/>
  <c r="N92" i="2"/>
  <c r="K92" i="2" s="1"/>
  <c r="S92" i="2"/>
  <c r="P92" i="2" s="1"/>
  <c r="N93" i="2"/>
  <c r="K93" i="2" s="1"/>
  <c r="O93" i="2"/>
  <c r="S93" i="2"/>
  <c r="P93" i="2" s="1"/>
  <c r="N94" i="2"/>
  <c r="K94" i="2" s="1"/>
  <c r="O94" i="2"/>
  <c r="R94" i="2"/>
  <c r="Q94" i="2" s="1"/>
  <c r="S94" i="2"/>
  <c r="P94" i="2" s="1"/>
  <c r="N95" i="2"/>
  <c r="K95" i="2" s="1"/>
  <c r="O95" i="2"/>
  <c r="S95" i="2"/>
  <c r="P95" i="2" s="1"/>
  <c r="N96" i="2"/>
  <c r="O96" i="2"/>
  <c r="S96" i="2"/>
  <c r="P96" i="2" s="1"/>
  <c r="N97" i="2"/>
  <c r="R97" i="2" s="1"/>
  <c r="Q97" i="2" s="1"/>
  <c r="O97" i="2"/>
  <c r="S97" i="2"/>
  <c r="P97" i="2" s="1"/>
  <c r="N98" i="2"/>
  <c r="R98" i="2" s="1"/>
  <c r="Q98" i="2" s="1"/>
  <c r="O98" i="2"/>
  <c r="S98" i="2"/>
  <c r="P98" i="2" s="1"/>
  <c r="N99" i="2"/>
  <c r="K99" i="2" s="1"/>
  <c r="S99" i="2"/>
  <c r="P99" i="2" s="1"/>
  <c r="N100" i="2"/>
  <c r="K100" i="2" s="1"/>
  <c r="O100" i="2"/>
  <c r="S100" i="2"/>
  <c r="P100" i="2" s="1"/>
  <c r="N101" i="2"/>
  <c r="O101" i="2" s="1"/>
  <c r="R101" i="2"/>
  <c r="Q101" i="2" s="1"/>
  <c r="S101" i="2"/>
  <c r="P101" i="2" s="1"/>
  <c r="N102" i="2"/>
  <c r="R102" i="2" s="1"/>
  <c r="Q102" i="2" s="1"/>
  <c r="O102" i="2"/>
  <c r="S102" i="2"/>
  <c r="P102" i="2" s="1"/>
  <c r="N103" i="2"/>
  <c r="K103" i="2" s="1"/>
  <c r="S103" i="2"/>
  <c r="P103" i="2" s="1"/>
  <c r="N104" i="2"/>
  <c r="O104" i="2"/>
  <c r="S104" i="2"/>
  <c r="P104" i="2" s="1"/>
  <c r="N105" i="2"/>
  <c r="K105" i="2" s="1"/>
  <c r="S105" i="2"/>
  <c r="P105" i="2" s="1"/>
  <c r="N106" i="2"/>
  <c r="R106" i="2" s="1"/>
  <c r="Q106" i="2" s="1"/>
  <c r="O106" i="2"/>
  <c r="P106" i="2"/>
  <c r="S106" i="2"/>
  <c r="N107" i="2"/>
  <c r="O107" i="2"/>
  <c r="S107" i="2"/>
  <c r="P107" i="2" s="1"/>
  <c r="N108" i="2"/>
  <c r="K108" i="2" s="1"/>
  <c r="O108" i="2"/>
  <c r="S108" i="2"/>
  <c r="P108" i="2" s="1"/>
  <c r="N109" i="2"/>
  <c r="K109" i="2" s="1"/>
  <c r="O109" i="2"/>
  <c r="S109" i="2"/>
  <c r="P109" i="2" s="1"/>
  <c r="N110" i="2"/>
  <c r="R110" i="2" s="1"/>
  <c r="Q110" i="2" s="1"/>
  <c r="O110" i="2"/>
  <c r="S110" i="2"/>
  <c r="P110" i="2" s="1"/>
  <c r="N111" i="2"/>
  <c r="K111" i="2" s="1"/>
  <c r="O111" i="2"/>
  <c r="S111" i="2"/>
  <c r="P111" i="2" s="1"/>
  <c r="N112" i="2"/>
  <c r="K112" i="2" s="1"/>
  <c r="O112" i="2"/>
  <c r="S112" i="2"/>
  <c r="P112" i="2" s="1"/>
  <c r="N113" i="2"/>
  <c r="K113" i="2" s="1"/>
  <c r="O113" i="2"/>
  <c r="P113" i="2"/>
  <c r="S113" i="2"/>
  <c r="K114" i="2"/>
  <c r="N114" i="2"/>
  <c r="R114" i="2" s="1"/>
  <c r="Q114" i="2" s="1"/>
  <c r="O114" i="2"/>
  <c r="S114" i="2"/>
  <c r="P114" i="2" s="1"/>
  <c r="N115" i="2"/>
  <c r="R115" i="2" s="1"/>
  <c r="Q115" i="2" s="1"/>
  <c r="O115" i="2"/>
  <c r="S115" i="2"/>
  <c r="P115" i="2" s="1"/>
  <c r="N116" i="2"/>
  <c r="K116" i="2" s="1"/>
  <c r="O116" i="2"/>
  <c r="S116" i="2"/>
  <c r="P116" i="2" s="1"/>
  <c r="N117" i="2"/>
  <c r="K117" i="2" s="1"/>
  <c r="O117" i="2"/>
  <c r="S117" i="2"/>
  <c r="P117" i="2" s="1"/>
  <c r="K118" i="2"/>
  <c r="N118" i="2"/>
  <c r="R118" i="2" s="1"/>
  <c r="Q118" i="2" s="1"/>
  <c r="O118" i="2"/>
  <c r="S118" i="2"/>
  <c r="P118" i="2" s="1"/>
  <c r="K119" i="2"/>
  <c r="N119" i="2"/>
  <c r="O119" i="2"/>
  <c r="R119" i="2"/>
  <c r="Q119" i="2" s="1"/>
  <c r="S119" i="2"/>
  <c r="P119" i="2" s="1"/>
  <c r="N120" i="2"/>
  <c r="K120" i="2" s="1"/>
  <c r="O120" i="2"/>
  <c r="S120" i="2"/>
  <c r="P120" i="2" s="1"/>
  <c r="K121" i="2"/>
  <c r="O121" i="2"/>
  <c r="R121" i="2"/>
  <c r="Q121" i="2" s="1"/>
  <c r="S121" i="2"/>
  <c r="P121" i="2" s="1"/>
  <c r="K122" i="2"/>
  <c r="N122" i="2"/>
  <c r="R122" i="2" s="1"/>
  <c r="Q122" i="2" s="1"/>
  <c r="O122" i="2"/>
  <c r="S122" i="2"/>
  <c r="P122" i="2" s="1"/>
  <c r="N123" i="2"/>
  <c r="R123" i="2" s="1"/>
  <c r="Q123" i="2" s="1"/>
  <c r="O123" i="2"/>
  <c r="S123" i="2"/>
  <c r="P123" i="2" s="1"/>
  <c r="K124" i="2"/>
  <c r="N124" i="2"/>
  <c r="R124" i="2" s="1"/>
  <c r="Q124" i="2" s="1"/>
  <c r="S124" i="2"/>
  <c r="P124" i="2" s="1"/>
  <c r="N125" i="2"/>
  <c r="K125" i="2" s="1"/>
  <c r="O125" i="2"/>
  <c r="S125" i="2"/>
  <c r="P125" i="2" s="1"/>
  <c r="N126" i="2"/>
  <c r="K126" i="2" s="1"/>
  <c r="O126" i="2"/>
  <c r="S126" i="2"/>
  <c r="P126" i="2" s="1"/>
  <c r="N127" i="2"/>
  <c r="O127" i="2" s="1"/>
  <c r="S127" i="2"/>
  <c r="P127" i="2" s="1"/>
  <c r="N128" i="2"/>
  <c r="K128" i="2" s="1"/>
  <c r="O128" i="2"/>
  <c r="S128" i="2"/>
  <c r="P128" i="2" s="1"/>
  <c r="N129" i="2"/>
  <c r="K129" i="2" s="1"/>
  <c r="O129" i="2"/>
  <c r="S129" i="2"/>
  <c r="P129" i="2" s="1"/>
  <c r="N130" i="2"/>
  <c r="K130" i="2" s="1"/>
  <c r="O130" i="2"/>
  <c r="S130" i="2"/>
  <c r="P130" i="2" s="1"/>
  <c r="N131" i="2"/>
  <c r="R131" i="2" s="1"/>
  <c r="Q131" i="2" s="1"/>
  <c r="O131" i="2"/>
  <c r="S131" i="2"/>
  <c r="P131" i="2" s="1"/>
  <c r="N132" i="2"/>
  <c r="R132" i="2" s="1"/>
  <c r="Q132" i="2" s="1"/>
  <c r="O132" i="2"/>
  <c r="P132" i="2"/>
  <c r="S132" i="2"/>
  <c r="N133" i="2"/>
  <c r="K133" i="2" s="1"/>
  <c r="S133" i="2"/>
  <c r="P133" i="2" s="1"/>
  <c r="N134" i="2"/>
  <c r="K134" i="2" s="1"/>
  <c r="O134" i="2"/>
  <c r="S134" i="2"/>
  <c r="P134" i="2" s="1"/>
  <c r="K135" i="2"/>
  <c r="N135" i="2"/>
  <c r="O135" i="2"/>
  <c r="R135" i="2"/>
  <c r="Q135" i="2" s="1"/>
  <c r="S135" i="2"/>
  <c r="P135" i="2" s="1"/>
  <c r="N136" i="2"/>
  <c r="O136" i="2"/>
  <c r="S136" i="2"/>
  <c r="P136" i="2" s="1"/>
  <c r="N137" i="2"/>
  <c r="K137" i="2" s="1"/>
  <c r="O137" i="2"/>
  <c r="S137" i="2"/>
  <c r="P137" i="2" s="1"/>
  <c r="K138" i="2"/>
  <c r="N138" i="2"/>
  <c r="R138" i="2" s="1"/>
  <c r="Q138" i="2" s="1"/>
  <c r="O138" i="2"/>
  <c r="S138" i="2"/>
  <c r="P138" i="2" s="1"/>
  <c r="N139" i="2"/>
  <c r="R139" i="2" s="1"/>
  <c r="Q139" i="2" s="1"/>
  <c r="O139" i="2"/>
  <c r="S139" i="2"/>
  <c r="P139" i="2" s="1"/>
  <c r="N140" i="2"/>
  <c r="R140" i="2" s="1"/>
  <c r="Q140" i="2" s="1"/>
  <c r="O140" i="2"/>
  <c r="S140" i="2"/>
  <c r="P140" i="2" s="1"/>
  <c r="N141" i="2"/>
  <c r="K141" i="2" s="1"/>
  <c r="O141" i="2"/>
  <c r="S141" i="2"/>
  <c r="P141" i="2" s="1"/>
  <c r="N142" i="2"/>
  <c r="O142" i="2"/>
  <c r="S142" i="2"/>
  <c r="P142" i="2" s="1"/>
  <c r="N143" i="2"/>
  <c r="K143" i="2" s="1"/>
  <c r="O143" i="2"/>
  <c r="R143" i="2"/>
  <c r="Q143" i="2" s="1"/>
  <c r="S143" i="2"/>
  <c r="P143" i="2" s="1"/>
  <c r="N144" i="2"/>
  <c r="K144" i="2" s="1"/>
  <c r="O144" i="2"/>
  <c r="S144" i="2"/>
  <c r="P144" i="2" s="1"/>
  <c r="N145" i="2"/>
  <c r="K145" i="2" s="1"/>
  <c r="O145" i="2"/>
  <c r="S145" i="2"/>
  <c r="P145" i="2" s="1"/>
  <c r="N146" i="2"/>
  <c r="K146" i="2" s="1"/>
  <c r="O146" i="2"/>
  <c r="S146" i="2"/>
  <c r="P146" i="2" s="1"/>
  <c r="N147" i="2"/>
  <c r="R147" i="2" s="1"/>
  <c r="O147" i="2"/>
  <c r="Q147" i="2"/>
  <c r="S147" i="2"/>
  <c r="P147" i="2" s="1"/>
  <c r="N148" i="2"/>
  <c r="R148" i="2" s="1"/>
  <c r="Q148" i="2" s="1"/>
  <c r="O148" i="2"/>
  <c r="S148" i="2"/>
  <c r="P148" i="2" s="1"/>
  <c r="N149" i="2"/>
  <c r="K149" i="2" s="1"/>
  <c r="O149" i="2"/>
  <c r="S149" i="2"/>
  <c r="P149" i="2" s="1"/>
  <c r="N150" i="2"/>
  <c r="R150" i="2" s="1"/>
  <c r="Q150" i="2" s="1"/>
  <c r="O150" i="2"/>
  <c r="S150" i="2"/>
  <c r="P150" i="2" s="1"/>
  <c r="N151" i="2"/>
  <c r="K151" i="2" s="1"/>
  <c r="O151" i="2"/>
  <c r="S151" i="2"/>
  <c r="P151" i="2" s="1"/>
  <c r="N152" i="2"/>
  <c r="K152" i="2" s="1"/>
  <c r="O152" i="2"/>
  <c r="S152" i="2"/>
  <c r="P152" i="2" s="1"/>
  <c r="N153" i="2"/>
  <c r="O153" i="2"/>
  <c r="S153" i="2"/>
  <c r="P153" i="2" s="1"/>
  <c r="N154" i="2"/>
  <c r="R154" i="2" s="1"/>
  <c r="Q154" i="2" s="1"/>
  <c r="O154" i="2"/>
  <c r="S154" i="2"/>
  <c r="P154" i="2" s="1"/>
  <c r="N155" i="2"/>
  <c r="R155" i="2" s="1"/>
  <c r="Q155" i="2" s="1"/>
  <c r="O155" i="2"/>
  <c r="S155" i="2"/>
  <c r="P155" i="2" s="1"/>
  <c r="N156" i="2"/>
  <c r="R156" i="2" s="1"/>
  <c r="Q156" i="2" s="1"/>
  <c r="O156" i="2"/>
  <c r="S156" i="2"/>
  <c r="P156" i="2" s="1"/>
  <c r="N157" i="2"/>
  <c r="K157" i="2" s="1"/>
  <c r="O157" i="2"/>
  <c r="S157" i="2"/>
  <c r="P157" i="2" s="1"/>
  <c r="N158" i="2"/>
  <c r="K158" i="2" s="1"/>
  <c r="O158" i="2"/>
  <c r="S158" i="2"/>
  <c r="P158" i="2" s="1"/>
  <c r="N159" i="2"/>
  <c r="K159" i="2" s="1"/>
  <c r="O159" i="2"/>
  <c r="S159" i="2"/>
  <c r="P159" i="2" s="1"/>
  <c r="N160" i="2"/>
  <c r="R160" i="2" s="1"/>
  <c r="Q160" i="2" s="1"/>
  <c r="O160" i="2"/>
  <c r="S160" i="2"/>
  <c r="P160" i="2" s="1"/>
  <c r="N161" i="2"/>
  <c r="R161" i="2" s="1"/>
  <c r="Q161" i="2" s="1"/>
  <c r="O161" i="2"/>
  <c r="P161" i="2"/>
  <c r="S161" i="2"/>
  <c r="N162" i="2"/>
  <c r="K162" i="2" s="1"/>
  <c r="O162" i="2"/>
  <c r="S162" i="2"/>
  <c r="P162" i="2" s="1"/>
  <c r="N163" i="2"/>
  <c r="O163" i="2"/>
  <c r="S163" i="2"/>
  <c r="P163" i="2" s="1"/>
  <c r="N164" i="2"/>
  <c r="K164" i="2" s="1"/>
  <c r="O164" i="2"/>
  <c r="S164" i="2"/>
  <c r="P164" i="2" s="1"/>
  <c r="N165" i="2"/>
  <c r="K165" i="2" s="1"/>
  <c r="O165" i="2"/>
  <c r="S165" i="2"/>
  <c r="P165" i="2" s="1"/>
  <c r="N166" i="2"/>
  <c r="R166" i="2" s="1"/>
  <c r="Q166" i="2" s="1"/>
  <c r="O166" i="2"/>
  <c r="S166" i="2"/>
  <c r="P166" i="2" s="1"/>
  <c r="N167" i="2"/>
  <c r="K167" i="2" s="1"/>
  <c r="O167" i="2"/>
  <c r="S167" i="2"/>
  <c r="P167" i="2" s="1"/>
  <c r="N168" i="2"/>
  <c r="R168" i="2" s="1"/>
  <c r="Q168" i="2" s="1"/>
  <c r="S168" i="2"/>
  <c r="P168" i="2" s="1"/>
  <c r="K169" i="2"/>
  <c r="N169" i="2"/>
  <c r="R169" i="2" s="1"/>
  <c r="Q169" i="2" s="1"/>
  <c r="O169" i="2"/>
  <c r="P169" i="2"/>
  <c r="S169" i="2"/>
  <c r="N170" i="2"/>
  <c r="K170" i="2" s="1"/>
  <c r="O170" i="2"/>
  <c r="S170" i="2"/>
  <c r="P170" i="2" s="1"/>
  <c r="N171" i="2"/>
  <c r="O171" i="2"/>
  <c r="S171" i="2"/>
  <c r="P171" i="2" s="1"/>
  <c r="K172" i="2"/>
  <c r="N172" i="2"/>
  <c r="R172" i="2" s="1"/>
  <c r="Q172" i="2" s="1"/>
  <c r="O172" i="2"/>
  <c r="S172" i="2"/>
  <c r="P172" i="2" s="1"/>
  <c r="N173" i="2"/>
  <c r="K173" i="2" s="1"/>
  <c r="O173" i="2"/>
  <c r="S173" i="2"/>
  <c r="P173" i="2" s="1"/>
  <c r="N174" i="2"/>
  <c r="R174" i="2" s="1"/>
  <c r="Q174" i="2" s="1"/>
  <c r="O174" i="2"/>
  <c r="S174" i="2"/>
  <c r="P174" i="2" s="1"/>
  <c r="N175" i="2"/>
  <c r="K175" i="2" s="1"/>
  <c r="O175" i="2"/>
  <c r="S175" i="2"/>
  <c r="P175" i="2" s="1"/>
  <c r="N176" i="2"/>
  <c r="R176" i="2" s="1"/>
  <c r="Q176" i="2" s="1"/>
  <c r="O176" i="2"/>
  <c r="S176" i="2"/>
  <c r="P176" i="2" s="1"/>
  <c r="N177" i="2"/>
  <c r="K177" i="2" s="1"/>
  <c r="O177" i="2"/>
  <c r="S177" i="2"/>
  <c r="P177" i="2" s="1"/>
  <c r="N178" i="2"/>
  <c r="K178" i="2" s="1"/>
  <c r="O178" i="2"/>
  <c r="R178" i="2"/>
  <c r="Q178" i="2" s="1"/>
  <c r="S178" i="2"/>
  <c r="P178" i="2" s="1"/>
  <c r="N179" i="2"/>
  <c r="O179" i="2"/>
  <c r="S179" i="2"/>
  <c r="P179" i="2" s="1"/>
  <c r="K180" i="2"/>
  <c r="N180" i="2"/>
  <c r="R180" i="2" s="1"/>
  <c r="Q180" i="2" s="1"/>
  <c r="O180" i="2"/>
  <c r="S180" i="2"/>
  <c r="P180" i="2" s="1"/>
  <c r="N181" i="2"/>
  <c r="K181" i="2" s="1"/>
  <c r="O181" i="2"/>
  <c r="S181" i="2"/>
  <c r="P181" i="2" s="1"/>
  <c r="N182" i="2"/>
  <c r="R182" i="2" s="1"/>
  <c r="Q182" i="2" s="1"/>
  <c r="O182" i="2"/>
  <c r="S182" i="2"/>
  <c r="P182" i="2" s="1"/>
  <c r="N183" i="2"/>
  <c r="O183" i="2"/>
  <c r="S183" i="2"/>
  <c r="P183" i="2" s="1"/>
  <c r="N184" i="2"/>
  <c r="R184" i="2" s="1"/>
  <c r="Q184" i="2" s="1"/>
  <c r="O184" i="2"/>
  <c r="S184" i="2"/>
  <c r="P184" i="2" s="1"/>
  <c r="N185" i="2"/>
  <c r="K185" i="2" s="1"/>
  <c r="O185" i="2"/>
  <c r="S185" i="2"/>
  <c r="P185" i="2" s="1"/>
  <c r="N186" i="2"/>
  <c r="K186" i="2" s="1"/>
  <c r="O186" i="2"/>
  <c r="S186" i="2"/>
  <c r="P186" i="2" s="1"/>
  <c r="N187" i="2"/>
  <c r="O187" i="2"/>
  <c r="S187" i="2"/>
  <c r="P187" i="2" s="1"/>
  <c r="N188" i="2"/>
  <c r="K188" i="2" s="1"/>
  <c r="S188" i="2"/>
  <c r="P188" i="2" s="1"/>
  <c r="N189" i="2"/>
  <c r="K189" i="2" s="1"/>
  <c r="S189" i="2"/>
  <c r="P189" i="2" s="1"/>
  <c r="K190" i="2"/>
  <c r="N190" i="2"/>
  <c r="R190" i="2" s="1"/>
  <c r="Q190" i="2" s="1"/>
  <c r="O190" i="2"/>
  <c r="S190" i="2"/>
  <c r="P190" i="2" s="1"/>
  <c r="N191" i="2"/>
  <c r="K191" i="2" s="1"/>
  <c r="O191" i="2"/>
  <c r="S191" i="2"/>
  <c r="P191" i="2" s="1"/>
  <c r="N192" i="2"/>
  <c r="R192" i="2" s="1"/>
  <c r="Q192" i="2" s="1"/>
  <c r="O192" i="2"/>
  <c r="S192" i="2"/>
  <c r="P192" i="2" s="1"/>
  <c r="N193" i="2"/>
  <c r="K193" i="2" s="1"/>
  <c r="O193" i="2"/>
  <c r="S193" i="2"/>
  <c r="P193" i="2" s="1"/>
  <c r="N194" i="2"/>
  <c r="K194" i="2" s="1"/>
  <c r="O194" i="2"/>
  <c r="S194" i="2"/>
  <c r="P194" i="2" s="1"/>
  <c r="N195" i="2"/>
  <c r="O195" i="2"/>
  <c r="S195" i="2"/>
  <c r="P195" i="2" s="1"/>
  <c r="N196" i="2"/>
  <c r="K196" i="2" s="1"/>
  <c r="O196" i="2"/>
  <c r="S196" i="2"/>
  <c r="P196" i="2" s="1"/>
  <c r="N197" i="2"/>
  <c r="K197" i="2" s="1"/>
  <c r="S197" i="2"/>
  <c r="P197" i="2" s="1"/>
  <c r="N198" i="2"/>
  <c r="R198" i="2" s="1"/>
  <c r="Q198" i="2" s="1"/>
  <c r="O198" i="2"/>
  <c r="S198" i="2"/>
  <c r="P198" i="2" s="1"/>
  <c r="N199" i="2"/>
  <c r="K199" i="2" s="1"/>
  <c r="O199" i="2"/>
  <c r="R199" i="2"/>
  <c r="Q199" i="2" s="1"/>
  <c r="S199" i="2"/>
  <c r="P199" i="2" s="1"/>
  <c r="N200" i="2"/>
  <c r="R200" i="2" s="1"/>
  <c r="Q200" i="2" s="1"/>
  <c r="O200" i="2"/>
  <c r="S200" i="2"/>
  <c r="P200" i="2" s="1"/>
  <c r="N201" i="2"/>
  <c r="K201" i="2" s="1"/>
  <c r="O201" i="2"/>
  <c r="S201" i="2"/>
  <c r="P201" i="2" s="1"/>
  <c r="N202" i="2"/>
  <c r="K202" i="2" s="1"/>
  <c r="O202" i="2"/>
  <c r="S202" i="2"/>
  <c r="P202" i="2" s="1"/>
  <c r="N203" i="2"/>
  <c r="O203" i="2"/>
  <c r="S203" i="2"/>
  <c r="P203" i="2" s="1"/>
  <c r="N204" i="2"/>
  <c r="R204" i="2" s="1"/>
  <c r="Q204" i="2" s="1"/>
  <c r="O204" i="2"/>
  <c r="S204" i="2"/>
  <c r="P204" i="2" s="1"/>
  <c r="N205" i="2"/>
  <c r="K205" i="2" s="1"/>
  <c r="O205" i="2"/>
  <c r="S205" i="2"/>
  <c r="P205" i="2" s="1"/>
  <c r="K206" i="2"/>
  <c r="N206" i="2"/>
  <c r="R206" i="2" s="1"/>
  <c r="Q206" i="2" s="1"/>
  <c r="O206" i="2"/>
  <c r="S206" i="2"/>
  <c r="P206" i="2" s="1"/>
  <c r="N207" i="2"/>
  <c r="K207" i="2" s="1"/>
  <c r="O207" i="2"/>
  <c r="S207" i="2"/>
  <c r="P207" i="2" s="1"/>
  <c r="N208" i="2"/>
  <c r="R208" i="2" s="1"/>
  <c r="Q208" i="2" s="1"/>
  <c r="O208" i="2"/>
  <c r="S208" i="2"/>
  <c r="P208" i="2" s="1"/>
  <c r="N209" i="2"/>
  <c r="K209" i="2" s="1"/>
  <c r="O209" i="2"/>
  <c r="S209" i="2"/>
  <c r="P209" i="2" s="1"/>
  <c r="N210" i="2"/>
  <c r="K210" i="2" s="1"/>
  <c r="O210" i="2"/>
  <c r="S210" i="2"/>
  <c r="P210" i="2" s="1"/>
  <c r="N211" i="2"/>
  <c r="O211" i="2"/>
  <c r="S211" i="2"/>
  <c r="P211" i="2" s="1"/>
  <c r="N212" i="2"/>
  <c r="K212" i="2" s="1"/>
  <c r="O212" i="2"/>
  <c r="S212" i="2"/>
  <c r="P212" i="2" s="1"/>
  <c r="N213" i="2"/>
  <c r="K213" i="2" s="1"/>
  <c r="O213" i="2"/>
  <c r="P213" i="2"/>
  <c r="S213" i="2"/>
  <c r="N214" i="2"/>
  <c r="R214" i="2" s="1"/>
  <c r="Q214" i="2" s="1"/>
  <c r="O214" i="2"/>
  <c r="S214" i="2"/>
  <c r="P214" i="2" s="1"/>
  <c r="N215" i="2"/>
  <c r="K215" i="2" s="1"/>
  <c r="O215" i="2"/>
  <c r="S215" i="2"/>
  <c r="P215" i="2" s="1"/>
  <c r="N216" i="2"/>
  <c r="R216" i="2" s="1"/>
  <c r="Q216" i="2" s="1"/>
  <c r="S216" i="2"/>
  <c r="P216" i="2" s="1"/>
  <c r="N217" i="2"/>
  <c r="K217" i="2" s="1"/>
  <c r="O217" i="2"/>
  <c r="S217" i="2"/>
  <c r="P217" i="2" s="1"/>
  <c r="K218" i="2"/>
  <c r="N218" i="2"/>
  <c r="R218" i="2" s="1"/>
  <c r="Q218" i="2" s="1"/>
  <c r="O218" i="2"/>
  <c r="S218" i="2"/>
  <c r="P218" i="2" s="1"/>
  <c r="N219" i="2"/>
  <c r="S219" i="2"/>
  <c r="P219" i="2" s="1"/>
  <c r="N220" i="2"/>
  <c r="K220" i="2" s="1"/>
  <c r="O220" i="2"/>
  <c r="S220" i="2"/>
  <c r="P220" i="2" s="1"/>
  <c r="N221" i="2"/>
  <c r="K221" i="2" s="1"/>
  <c r="O221" i="2"/>
  <c r="S221" i="2"/>
  <c r="P221" i="2" s="1"/>
  <c r="N222" i="2"/>
  <c r="O222" i="2"/>
  <c r="S222" i="2"/>
  <c r="P222" i="2" s="1"/>
  <c r="N223" i="2"/>
  <c r="K223" i="2" s="1"/>
  <c r="O223" i="2"/>
  <c r="S223" i="2"/>
  <c r="P223" i="2" s="1"/>
  <c r="N224" i="2"/>
  <c r="R224" i="2" s="1"/>
  <c r="Q224" i="2" s="1"/>
  <c r="O224" i="2"/>
  <c r="S224" i="2"/>
  <c r="P224" i="2" s="1"/>
  <c r="N225" i="2"/>
  <c r="K225" i="2" s="1"/>
  <c r="O225" i="2"/>
  <c r="S225" i="2"/>
  <c r="P225" i="2" s="1"/>
  <c r="N226" i="2"/>
  <c r="K226" i="2" s="1"/>
  <c r="O226" i="2"/>
  <c r="S226" i="2"/>
  <c r="P226" i="2" s="1"/>
  <c r="N227" i="2"/>
  <c r="O227" i="2"/>
  <c r="S227" i="2"/>
  <c r="P227" i="2" s="1"/>
  <c r="N228" i="2"/>
  <c r="K228" i="2" s="1"/>
  <c r="O228" i="2"/>
  <c r="S228" i="2"/>
  <c r="P228" i="2" s="1"/>
  <c r="N229" i="2"/>
  <c r="K229" i="2" s="1"/>
  <c r="O229" i="2"/>
  <c r="S229" i="2"/>
  <c r="P229" i="2" s="1"/>
  <c r="N230" i="2"/>
  <c r="R230" i="2" s="1"/>
  <c r="Q230" i="2" s="1"/>
  <c r="O230" i="2"/>
  <c r="S230" i="2"/>
  <c r="P230" i="2" s="1"/>
  <c r="N231" i="2"/>
  <c r="K231" i="2" s="1"/>
  <c r="O231" i="2"/>
  <c r="S231" i="2"/>
  <c r="P231" i="2" s="1"/>
  <c r="N232" i="2"/>
  <c r="R232" i="2" s="1"/>
  <c r="Q232" i="2" s="1"/>
  <c r="O232" i="2"/>
  <c r="S232" i="2"/>
  <c r="P232" i="2" s="1"/>
  <c r="N233" i="2"/>
  <c r="R233" i="2" s="1"/>
  <c r="Q233" i="2" s="1"/>
  <c r="O233" i="2"/>
  <c r="P233" i="2"/>
  <c r="S233" i="2"/>
  <c r="N234" i="2"/>
  <c r="K234" i="2" s="1"/>
  <c r="O234" i="2"/>
  <c r="R234" i="2"/>
  <c r="Q234" i="2" s="1"/>
  <c r="S234" i="2"/>
  <c r="P234" i="2" s="1"/>
  <c r="N235" i="2"/>
  <c r="O235" i="2"/>
  <c r="S235" i="2"/>
  <c r="P235" i="2" s="1"/>
  <c r="N236" i="2"/>
  <c r="R236" i="2" s="1"/>
  <c r="Q236" i="2" s="1"/>
  <c r="O236" i="2"/>
  <c r="S236" i="2"/>
  <c r="P236" i="2" s="1"/>
  <c r="N237" i="2"/>
  <c r="K237" i="2" s="1"/>
  <c r="O237" i="2"/>
  <c r="S237" i="2"/>
  <c r="P237" i="2" s="1"/>
  <c r="N238" i="2"/>
  <c r="R238" i="2" s="1"/>
  <c r="Q238" i="2" s="1"/>
  <c r="O238" i="2"/>
  <c r="S238" i="2"/>
  <c r="P238" i="2" s="1"/>
  <c r="N239" i="2"/>
  <c r="K239" i="2" s="1"/>
  <c r="O239" i="2"/>
  <c r="S239" i="2"/>
  <c r="P239" i="2" s="1"/>
  <c r="N240" i="2"/>
  <c r="R240" i="2" s="1"/>
  <c r="Q240" i="2" s="1"/>
  <c r="O240" i="2"/>
  <c r="S240" i="2"/>
  <c r="P240" i="2" s="1"/>
  <c r="N241" i="2"/>
  <c r="O241" i="2"/>
  <c r="S241" i="2"/>
  <c r="P241" i="2" s="1"/>
  <c r="N242" i="2"/>
  <c r="K242" i="2" s="1"/>
  <c r="O242" i="2"/>
  <c r="S242" i="2"/>
  <c r="P242" i="2" s="1"/>
  <c r="N243" i="2"/>
  <c r="O243" i="2"/>
  <c r="S243" i="2"/>
  <c r="P243" i="2" s="1"/>
  <c r="N244" i="2"/>
  <c r="O244" i="2" s="1"/>
  <c r="S244" i="2"/>
  <c r="P244" i="2" s="1"/>
  <c r="N245" i="2"/>
  <c r="K245" i="2" s="1"/>
  <c r="O245" i="2"/>
  <c r="S245" i="2"/>
  <c r="P245" i="2" s="1"/>
  <c r="K246" i="2"/>
  <c r="N246" i="2"/>
  <c r="R246" i="2" s="1"/>
  <c r="Q246" i="2" s="1"/>
  <c r="O246" i="2"/>
  <c r="S246" i="2"/>
  <c r="P246" i="2" s="1"/>
  <c r="N247" i="2"/>
  <c r="K247" i="2" s="1"/>
  <c r="O247" i="2"/>
  <c r="S247" i="2"/>
  <c r="P247" i="2" s="1"/>
  <c r="N248" i="2"/>
  <c r="O248" i="2"/>
  <c r="S248" i="2"/>
  <c r="P248" i="2" s="1"/>
  <c r="N249" i="2"/>
  <c r="R249" i="2" s="1"/>
  <c r="Q249" i="2" s="1"/>
  <c r="S249" i="2"/>
  <c r="P249" i="2" s="1"/>
  <c r="N250" i="2"/>
  <c r="K250" i="2" s="1"/>
  <c r="O250" i="2"/>
  <c r="S250" i="2"/>
  <c r="P250" i="2" s="1"/>
  <c r="N251" i="2"/>
  <c r="O251" i="2"/>
  <c r="S251" i="2"/>
  <c r="P251" i="2" s="1"/>
  <c r="N252" i="2"/>
  <c r="K252" i="2" s="1"/>
  <c r="O252" i="2"/>
  <c r="S252" i="2"/>
  <c r="P252" i="2" s="1"/>
  <c r="N253" i="2"/>
  <c r="K253" i="2" s="1"/>
  <c r="O253" i="2"/>
  <c r="S253" i="2"/>
  <c r="P253" i="2" s="1"/>
  <c r="N254" i="2"/>
  <c r="R254" i="2" s="1"/>
  <c r="Q254" i="2" s="1"/>
  <c r="O254" i="2"/>
  <c r="S254" i="2"/>
  <c r="P254" i="2" s="1"/>
  <c r="N255" i="2"/>
  <c r="K255" i="2" s="1"/>
  <c r="O255" i="2"/>
  <c r="S255" i="2"/>
  <c r="P255" i="2" s="1"/>
  <c r="N256" i="2"/>
  <c r="O256" i="2"/>
  <c r="S256" i="2"/>
  <c r="P256" i="2" s="1"/>
  <c r="N257" i="2"/>
  <c r="K257" i="2" s="1"/>
  <c r="O257" i="2"/>
  <c r="S257" i="2"/>
  <c r="P257" i="2" s="1"/>
  <c r="N258" i="2"/>
  <c r="K258" i="2" s="1"/>
  <c r="O258" i="2"/>
  <c r="S258" i="2"/>
  <c r="P258" i="2" s="1"/>
  <c r="N259" i="2"/>
  <c r="O259" i="2"/>
  <c r="S259" i="2"/>
  <c r="P259" i="2" s="1"/>
  <c r="N260" i="2"/>
  <c r="K260" i="2" s="1"/>
  <c r="O260" i="2"/>
  <c r="S260" i="2"/>
  <c r="P260" i="2" s="1"/>
  <c r="N261" i="2"/>
  <c r="K261" i="2" s="1"/>
  <c r="O261" i="2"/>
  <c r="P261" i="2"/>
  <c r="S261" i="2"/>
  <c r="N262" i="2"/>
  <c r="R262" i="2" s="1"/>
  <c r="Q262" i="2" s="1"/>
  <c r="O262" i="2"/>
  <c r="S262" i="2"/>
  <c r="P262" i="2" s="1"/>
  <c r="N263" i="2"/>
  <c r="K263" i="2" s="1"/>
  <c r="O263" i="2"/>
  <c r="S263" i="2"/>
  <c r="P263" i="2" s="1"/>
  <c r="N264" i="2"/>
  <c r="O264" i="2"/>
  <c r="S264" i="2"/>
  <c r="P264" i="2" s="1"/>
  <c r="N265" i="2"/>
  <c r="O265" i="2"/>
  <c r="S265" i="2"/>
  <c r="P265" i="2" s="1"/>
  <c r="N266" i="2"/>
  <c r="K266" i="2" s="1"/>
  <c r="O266" i="2"/>
  <c r="S266" i="2"/>
  <c r="P266" i="2" s="1"/>
  <c r="N267" i="2"/>
  <c r="O267" i="2"/>
  <c r="S267" i="2"/>
  <c r="P267" i="2" s="1"/>
  <c r="N268" i="2"/>
  <c r="K268" i="2" s="1"/>
  <c r="S268" i="2"/>
  <c r="P268" i="2" s="1"/>
  <c r="N269" i="2"/>
  <c r="K269" i="2" s="1"/>
  <c r="O269" i="2"/>
  <c r="S269" i="2"/>
  <c r="P269" i="2" s="1"/>
  <c r="N270" i="2"/>
  <c r="R270" i="2" s="1"/>
  <c r="Q270" i="2" s="1"/>
  <c r="O270" i="2"/>
  <c r="S270" i="2"/>
  <c r="P270" i="2" s="1"/>
  <c r="N271" i="2"/>
  <c r="K271" i="2" s="1"/>
  <c r="O271" i="2"/>
  <c r="S271" i="2"/>
  <c r="P271" i="2" s="1"/>
  <c r="N272" i="2"/>
  <c r="O272" i="2"/>
  <c r="S272" i="2"/>
  <c r="P272" i="2" s="1"/>
  <c r="N273" i="2"/>
  <c r="K273" i="2" s="1"/>
  <c r="O273" i="2"/>
  <c r="S273" i="2"/>
  <c r="P273" i="2" s="1"/>
  <c r="N274" i="2"/>
  <c r="K274" i="2" s="1"/>
  <c r="O274" i="2"/>
  <c r="S274" i="2"/>
  <c r="P274" i="2" s="1"/>
  <c r="N275" i="2"/>
  <c r="O275" i="2"/>
  <c r="S275" i="2"/>
  <c r="P275" i="2" s="1"/>
  <c r="N276" i="2"/>
  <c r="R276" i="2" s="1"/>
  <c r="Q276" i="2" s="1"/>
  <c r="O276" i="2"/>
  <c r="S276" i="2"/>
  <c r="P276" i="2" s="1"/>
  <c r="N277" i="2"/>
  <c r="K277" i="2" s="1"/>
  <c r="O277" i="2"/>
  <c r="S277" i="2"/>
  <c r="P277" i="2" s="1"/>
  <c r="N278" i="2"/>
  <c r="R278" i="2" s="1"/>
  <c r="Q278" i="2" s="1"/>
  <c r="O278" i="2"/>
  <c r="S278" i="2"/>
  <c r="P278" i="2" s="1"/>
  <c r="N279" i="2"/>
  <c r="K279" i="2" s="1"/>
  <c r="S279" i="2"/>
  <c r="P279" i="2" s="1"/>
  <c r="N280" i="2"/>
  <c r="R280" i="2" s="1"/>
  <c r="Q280" i="2" s="1"/>
  <c r="O280" i="2"/>
  <c r="S280" i="2"/>
  <c r="P280" i="2" s="1"/>
  <c r="N281" i="2"/>
  <c r="R281" i="2" s="1"/>
  <c r="Q281" i="2" s="1"/>
  <c r="S281" i="2"/>
  <c r="P281" i="2" s="1"/>
  <c r="N282" i="2"/>
  <c r="K282" i="2" s="1"/>
  <c r="O282" i="2"/>
  <c r="S282" i="2"/>
  <c r="P282" i="2" s="1"/>
  <c r="N283" i="2"/>
  <c r="K283" i="2" s="1"/>
  <c r="O283" i="2"/>
  <c r="S283" i="2"/>
  <c r="P283" i="2" s="1"/>
  <c r="N284" i="2"/>
  <c r="K284" i="2" s="1"/>
  <c r="O284" i="2"/>
  <c r="S284" i="2"/>
  <c r="P284" i="2" s="1"/>
  <c r="N285" i="2"/>
  <c r="O285" i="2"/>
  <c r="S285" i="2"/>
  <c r="P285" i="2" s="1"/>
  <c r="K286" i="2"/>
  <c r="N286" i="2"/>
  <c r="R286" i="2" s="1"/>
  <c r="Q286" i="2" s="1"/>
  <c r="O286" i="2"/>
  <c r="S286" i="2"/>
  <c r="P286" i="2" s="1"/>
  <c r="N287" i="2"/>
  <c r="K287" i="2" s="1"/>
  <c r="O287" i="2"/>
  <c r="S287" i="2"/>
  <c r="P287" i="2" s="1"/>
  <c r="N288" i="2"/>
  <c r="R288" i="2" s="1"/>
  <c r="Q288" i="2" s="1"/>
  <c r="O288" i="2"/>
  <c r="S288" i="2"/>
  <c r="P288" i="2" s="1"/>
  <c r="N289" i="2"/>
  <c r="K289" i="2" s="1"/>
  <c r="O289" i="2"/>
  <c r="S289" i="2"/>
  <c r="P289" i="2" s="1"/>
  <c r="N290" i="2"/>
  <c r="K290" i="2" s="1"/>
  <c r="O290" i="2"/>
  <c r="S290" i="2"/>
  <c r="P290" i="2" s="1"/>
  <c r="N291" i="2"/>
  <c r="K291" i="2" s="1"/>
  <c r="O291" i="2"/>
  <c r="S291" i="2"/>
  <c r="P291" i="2" s="1"/>
  <c r="N292" i="2"/>
  <c r="R292" i="2" s="1"/>
  <c r="Q292" i="2" s="1"/>
  <c r="O292" i="2"/>
  <c r="S292" i="2"/>
  <c r="P292" i="2" s="1"/>
  <c r="N293" i="2"/>
  <c r="O293" i="2"/>
  <c r="S293" i="2"/>
  <c r="P293" i="2" s="1"/>
  <c r="N294" i="2"/>
  <c r="R294" i="2" s="1"/>
  <c r="Q294" i="2" s="1"/>
  <c r="O294" i="2"/>
  <c r="S294" i="2"/>
  <c r="P294" i="2" s="1"/>
  <c r="N295" i="2"/>
  <c r="K295" i="2" s="1"/>
  <c r="O295" i="2"/>
  <c r="S295" i="2"/>
  <c r="P295" i="2" s="1"/>
  <c r="N296" i="2"/>
  <c r="R296" i="2" s="1"/>
  <c r="Q296" i="2" s="1"/>
  <c r="O296" i="2"/>
  <c r="S296" i="2"/>
  <c r="P296" i="2" s="1"/>
  <c r="N297" i="2"/>
  <c r="K297" i="2" s="1"/>
  <c r="O297" i="2"/>
  <c r="S297" i="2"/>
  <c r="P297" i="2" s="1"/>
  <c r="N298" i="2"/>
  <c r="K298" i="2" s="1"/>
  <c r="O298" i="2"/>
  <c r="S298" i="2"/>
  <c r="P298" i="2" s="1"/>
  <c r="N299" i="2"/>
  <c r="K299" i="2" s="1"/>
  <c r="O299" i="2"/>
  <c r="S299" i="2"/>
  <c r="P299" i="2" s="1"/>
  <c r="N300" i="2"/>
  <c r="K300" i="2" s="1"/>
  <c r="O300" i="2"/>
  <c r="P300" i="2"/>
  <c r="S300" i="2"/>
  <c r="N301" i="2"/>
  <c r="O301" i="2"/>
  <c r="S301" i="2"/>
  <c r="P301" i="2" s="1"/>
  <c r="N302" i="2"/>
  <c r="K302" i="2" s="1"/>
  <c r="R302" i="2"/>
  <c r="Q302" i="2" s="1"/>
  <c r="S302" i="2"/>
  <c r="P302" i="2" s="1"/>
  <c r="N303" i="2"/>
  <c r="K303" i="2" s="1"/>
  <c r="O303" i="2"/>
  <c r="S303" i="2"/>
  <c r="P303" i="2" s="1"/>
  <c r="N304" i="2"/>
  <c r="R304" i="2" s="1"/>
  <c r="O304" i="2"/>
  <c r="Q304" i="2"/>
  <c r="S304" i="2"/>
  <c r="P304" i="2" s="1"/>
  <c r="N305" i="2"/>
  <c r="O305" i="2"/>
  <c r="S305" i="2"/>
  <c r="P305" i="2" s="1"/>
  <c r="N306" i="2"/>
  <c r="K306" i="2" s="1"/>
  <c r="O306" i="2"/>
  <c r="S306" i="2"/>
  <c r="P306" i="2" s="1"/>
  <c r="N307" i="2"/>
  <c r="R307" i="2" s="1"/>
  <c r="Q307" i="2" s="1"/>
  <c r="O307" i="2"/>
  <c r="S307" i="2"/>
  <c r="P307" i="2" s="1"/>
  <c r="N308" i="2"/>
  <c r="R308" i="2" s="1"/>
  <c r="Q308" i="2" s="1"/>
  <c r="O308" i="2"/>
  <c r="S308" i="2"/>
  <c r="P308" i="2" s="1"/>
  <c r="N309" i="2"/>
  <c r="R309" i="2" s="1"/>
  <c r="Q309" i="2" s="1"/>
  <c r="O309" i="2"/>
  <c r="S309" i="2"/>
  <c r="P309" i="2" s="1"/>
  <c r="N310" i="2"/>
  <c r="R310" i="2" s="1"/>
  <c r="Q310" i="2" s="1"/>
  <c r="O310" i="2"/>
  <c r="S310" i="2"/>
  <c r="P310" i="2" s="1"/>
  <c r="N311" i="2"/>
  <c r="R311" i="2" s="1"/>
  <c r="Q311" i="2" s="1"/>
  <c r="S311" i="2"/>
  <c r="P311" i="2" s="1"/>
  <c r="N312" i="2"/>
  <c r="O312" i="2"/>
  <c r="S312" i="2"/>
  <c r="P312" i="2" s="1"/>
  <c r="N313" i="2"/>
  <c r="R313" i="2" s="1"/>
  <c r="Q313" i="2" s="1"/>
  <c r="O313" i="2"/>
  <c r="S313" i="2"/>
  <c r="P313" i="2" s="1"/>
  <c r="N314" i="2"/>
  <c r="K314" i="2" s="1"/>
  <c r="O314" i="2"/>
  <c r="S314" i="2"/>
  <c r="P314" i="2" s="1"/>
  <c r="N315" i="2"/>
  <c r="K315" i="2" s="1"/>
  <c r="O315" i="2"/>
  <c r="S315" i="2"/>
  <c r="P315" i="2" s="1"/>
  <c r="N316" i="2"/>
  <c r="K316" i="2" s="1"/>
  <c r="O316" i="2"/>
  <c r="S316" i="2"/>
  <c r="P316" i="2" s="1"/>
  <c r="N317" i="2"/>
  <c r="R317" i="2" s="1"/>
  <c r="Q317" i="2" s="1"/>
  <c r="O317" i="2"/>
  <c r="S317" i="2"/>
  <c r="P317" i="2" s="1"/>
  <c r="N318" i="2"/>
  <c r="R318" i="2" s="1"/>
  <c r="Q318" i="2" s="1"/>
  <c r="O318" i="2"/>
  <c r="S318" i="2"/>
  <c r="P318" i="2" s="1"/>
  <c r="N319" i="2"/>
  <c r="R319" i="2" s="1"/>
  <c r="Q319" i="2" s="1"/>
  <c r="O319" i="2"/>
  <c r="S319" i="2"/>
  <c r="P319" i="2" s="1"/>
  <c r="N320" i="2"/>
  <c r="O320" i="2"/>
  <c r="S320" i="2"/>
  <c r="P320" i="2" s="1"/>
  <c r="N321" i="2"/>
  <c r="K321" i="2" s="1"/>
  <c r="O321" i="2"/>
  <c r="S321" i="2"/>
  <c r="P321" i="2" s="1"/>
  <c r="N322" i="2"/>
  <c r="K322" i="2" s="1"/>
  <c r="O322" i="2"/>
  <c r="S322" i="2"/>
  <c r="P322" i="2" s="1"/>
  <c r="N323" i="2"/>
  <c r="R323" i="2" s="1"/>
  <c r="Q323" i="2" s="1"/>
  <c r="O323" i="2"/>
  <c r="S323" i="2"/>
  <c r="P323" i="2" s="1"/>
  <c r="N324" i="2"/>
  <c r="K324" i="2" s="1"/>
  <c r="O324" i="2"/>
  <c r="S324" i="2"/>
  <c r="P324" i="2" s="1"/>
  <c r="N325" i="2"/>
  <c r="R325" i="2" s="1"/>
  <c r="Q325" i="2" s="1"/>
  <c r="O325" i="2"/>
  <c r="P325" i="2"/>
  <c r="S325" i="2"/>
  <c r="N326" i="2"/>
  <c r="R326" i="2" s="1"/>
  <c r="Q326" i="2" s="1"/>
  <c r="O326" i="2"/>
  <c r="S326" i="2"/>
  <c r="P326" i="2" s="1"/>
  <c r="N327" i="2"/>
  <c r="R327" i="2" s="1"/>
  <c r="Q327" i="2" s="1"/>
  <c r="O327" i="2"/>
  <c r="S327" i="2"/>
  <c r="P327" i="2" s="1"/>
  <c r="N328" i="2"/>
  <c r="O328" i="2"/>
  <c r="S328" i="2"/>
  <c r="P328" i="2" s="1"/>
  <c r="K329" i="2"/>
  <c r="N329" i="2"/>
  <c r="O329" i="2"/>
  <c r="R329" i="2"/>
  <c r="Q329" i="2" s="1"/>
  <c r="S329" i="2"/>
  <c r="P329" i="2" s="1"/>
  <c r="N330" i="2"/>
  <c r="K330" i="2" s="1"/>
  <c r="O330" i="2"/>
  <c r="S330" i="2"/>
  <c r="P330" i="2" s="1"/>
  <c r="K331" i="2"/>
  <c r="N331" i="2"/>
  <c r="O331" i="2"/>
  <c r="R331" i="2"/>
  <c r="Q331" i="2" s="1"/>
  <c r="S331" i="2"/>
  <c r="P331" i="2" s="1"/>
  <c r="N332" i="2"/>
  <c r="K332" i="2" s="1"/>
  <c r="O332" i="2"/>
  <c r="S332" i="2"/>
  <c r="P332" i="2" s="1"/>
  <c r="N333" i="2"/>
  <c r="R333" i="2" s="1"/>
  <c r="Q333" i="2" s="1"/>
  <c r="O333" i="2"/>
  <c r="S333" i="2"/>
  <c r="P333" i="2" s="1"/>
  <c r="N334" i="2"/>
  <c r="R334" i="2" s="1"/>
  <c r="Q334" i="2" s="1"/>
  <c r="O334" i="2"/>
  <c r="S334" i="2"/>
  <c r="P334" i="2" s="1"/>
  <c r="N335" i="2"/>
  <c r="R335" i="2" s="1"/>
  <c r="Q335" i="2" s="1"/>
  <c r="O335" i="2"/>
  <c r="S335" i="2"/>
  <c r="P335" i="2" s="1"/>
  <c r="N336" i="2"/>
  <c r="O336" i="2"/>
  <c r="S336" i="2"/>
  <c r="P336" i="2" s="1"/>
  <c r="N337" i="2"/>
  <c r="R337" i="2" s="1"/>
  <c r="Q337" i="2" s="1"/>
  <c r="O337" i="2"/>
  <c r="S337" i="2"/>
  <c r="P337" i="2" s="1"/>
  <c r="N338" i="2"/>
  <c r="K338" i="2" s="1"/>
  <c r="O338" i="2"/>
  <c r="S338" i="2"/>
  <c r="P338" i="2" s="1"/>
  <c r="K339" i="2"/>
  <c r="N339" i="2"/>
  <c r="O339" i="2" s="1"/>
  <c r="S339" i="2"/>
  <c r="P339" i="2" s="1"/>
  <c r="N340" i="2"/>
  <c r="K340" i="2" s="1"/>
  <c r="O340" i="2"/>
  <c r="P340" i="2"/>
  <c r="S340" i="2"/>
  <c r="N341" i="2"/>
  <c r="R341" i="2" s="1"/>
  <c r="Q341" i="2" s="1"/>
  <c r="O341" i="2"/>
  <c r="S341" i="2"/>
  <c r="P341" i="2" s="1"/>
  <c r="N342" i="2"/>
  <c r="K342" i="2" s="1"/>
  <c r="O342" i="2"/>
  <c r="S342" i="2"/>
  <c r="P342" i="2" s="1"/>
  <c r="N343" i="2"/>
  <c r="R343" i="2" s="1"/>
  <c r="Q343" i="2" s="1"/>
  <c r="O343" i="2"/>
  <c r="S343" i="2"/>
  <c r="P343" i="2" s="1"/>
  <c r="N344" i="2"/>
  <c r="O344" i="2"/>
  <c r="S344" i="2"/>
  <c r="P344" i="2" s="1"/>
  <c r="N345" i="2"/>
  <c r="O345" i="2"/>
  <c r="S345" i="2"/>
  <c r="P345" i="2" s="1"/>
  <c r="N346" i="2"/>
  <c r="K346" i="2" s="1"/>
  <c r="O346" i="2"/>
  <c r="S346" i="2"/>
  <c r="P346" i="2" s="1"/>
  <c r="N347" i="2"/>
  <c r="K347" i="2" s="1"/>
  <c r="O347" i="2"/>
  <c r="S347" i="2"/>
  <c r="P347" i="2" s="1"/>
  <c r="N348" i="2"/>
  <c r="K348" i="2" s="1"/>
  <c r="O348" i="2"/>
  <c r="S348" i="2"/>
  <c r="P348" i="2" s="1"/>
  <c r="N349" i="2"/>
  <c r="R349" i="2" s="1"/>
  <c r="Q349" i="2" s="1"/>
  <c r="O349" i="2"/>
  <c r="S349" i="2"/>
  <c r="P349" i="2" s="1"/>
  <c r="N350" i="2"/>
  <c r="O350" i="2"/>
  <c r="S350" i="2"/>
  <c r="P350" i="2" s="1"/>
  <c r="N351" i="2"/>
  <c r="R351" i="2" s="1"/>
  <c r="Q351" i="2" s="1"/>
  <c r="O351" i="2"/>
  <c r="S351" i="2"/>
  <c r="P351" i="2" s="1"/>
  <c r="N352" i="2"/>
  <c r="O352" i="2"/>
  <c r="S352" i="2"/>
  <c r="P352" i="2" s="1"/>
  <c r="K353" i="2"/>
  <c r="N353" i="2"/>
  <c r="R353" i="2" s="1"/>
  <c r="Q353" i="2" s="1"/>
  <c r="O353" i="2"/>
  <c r="S353" i="2"/>
  <c r="P353" i="2" s="1"/>
  <c r="N354" i="2"/>
  <c r="K354" i="2" s="1"/>
  <c r="O354" i="2"/>
  <c r="S354" i="2"/>
  <c r="P354" i="2" s="1"/>
  <c r="K355" i="2"/>
  <c r="N355" i="2"/>
  <c r="R355" i="2" s="1"/>
  <c r="Q355" i="2" s="1"/>
  <c r="O355" i="2"/>
  <c r="S355" i="2"/>
  <c r="P355" i="2" s="1"/>
  <c r="N356" i="2"/>
  <c r="K356" i="2" s="1"/>
  <c r="O356" i="2"/>
  <c r="S356" i="2"/>
  <c r="P356" i="2" s="1"/>
  <c r="N357" i="2"/>
  <c r="R357" i="2" s="1"/>
  <c r="Q357" i="2" s="1"/>
  <c r="O357" i="2"/>
  <c r="S357" i="2"/>
  <c r="P357" i="2" s="1"/>
  <c r="N358" i="2"/>
  <c r="R358" i="2" s="1"/>
  <c r="Q358" i="2" s="1"/>
  <c r="O358" i="2"/>
  <c r="S358" i="2"/>
  <c r="P358" i="2" s="1"/>
  <c r="N359" i="2"/>
  <c r="R359" i="2" s="1"/>
  <c r="Q359" i="2" s="1"/>
  <c r="O359" i="2"/>
  <c r="S359" i="2"/>
  <c r="P359" i="2" s="1"/>
  <c r="N360" i="2"/>
  <c r="O360" i="2"/>
  <c r="S360" i="2"/>
  <c r="P360" i="2" s="1"/>
  <c r="N361" i="2"/>
  <c r="R361" i="2" s="1"/>
  <c r="Q361" i="2" s="1"/>
  <c r="O361" i="2"/>
  <c r="S361" i="2"/>
  <c r="P361" i="2" s="1"/>
  <c r="N362" i="2"/>
  <c r="K362" i="2" s="1"/>
  <c r="O362" i="2"/>
  <c r="S362" i="2"/>
  <c r="P362" i="2" s="1"/>
  <c r="N363" i="2"/>
  <c r="O363" i="2"/>
  <c r="S363" i="2"/>
  <c r="P363" i="2" s="1"/>
  <c r="N364" i="2"/>
  <c r="K364" i="2" s="1"/>
  <c r="O364" i="2"/>
  <c r="S364" i="2"/>
  <c r="P364" i="2" s="1"/>
  <c r="N365" i="2"/>
  <c r="R365" i="2" s="1"/>
  <c r="Q365" i="2" s="1"/>
  <c r="O365" i="2"/>
  <c r="S365" i="2"/>
  <c r="P365" i="2" s="1"/>
  <c r="N366" i="2"/>
  <c r="K366" i="2" s="1"/>
  <c r="O366" i="2"/>
  <c r="S366" i="2"/>
  <c r="P366" i="2" s="1"/>
  <c r="N367" i="2"/>
  <c r="R367" i="2" s="1"/>
  <c r="Q367" i="2" s="1"/>
  <c r="O367" i="2"/>
  <c r="S367" i="2"/>
  <c r="P367" i="2" s="1"/>
  <c r="N368" i="2"/>
  <c r="O368" i="2"/>
  <c r="S368" i="2"/>
  <c r="P368" i="2" s="1"/>
  <c r="N369" i="2"/>
  <c r="O369" i="2"/>
  <c r="S369" i="2"/>
  <c r="P369" i="2" s="1"/>
  <c r="N370" i="2"/>
  <c r="K370" i="2" s="1"/>
  <c r="O370" i="2"/>
  <c r="S370" i="2"/>
  <c r="P370" i="2" s="1"/>
  <c r="N371" i="2"/>
  <c r="K371" i="2" s="1"/>
  <c r="O371" i="2"/>
  <c r="S371" i="2"/>
  <c r="P371" i="2" s="1"/>
  <c r="N372" i="2"/>
  <c r="K372" i="2" s="1"/>
  <c r="O372" i="2"/>
  <c r="S372" i="2"/>
  <c r="P372" i="2" s="1"/>
  <c r="N373" i="2"/>
  <c r="R373" i="2" s="1"/>
  <c r="Q373" i="2" s="1"/>
  <c r="O373" i="2"/>
  <c r="S373" i="2"/>
  <c r="P373" i="2" s="1"/>
  <c r="N374" i="2"/>
  <c r="K374" i="2" s="1"/>
  <c r="O374" i="2"/>
  <c r="S374" i="2"/>
  <c r="P374" i="2" s="1"/>
  <c r="N375" i="2"/>
  <c r="R375" i="2" s="1"/>
  <c r="Q375" i="2" s="1"/>
  <c r="O375" i="2"/>
  <c r="S375" i="2"/>
  <c r="P375" i="2" s="1"/>
  <c r="N376" i="2"/>
  <c r="O376" i="2"/>
  <c r="S376" i="2"/>
  <c r="P376" i="2" s="1"/>
  <c r="N377" i="2"/>
  <c r="R377" i="2" s="1"/>
  <c r="Q377" i="2" s="1"/>
  <c r="O377" i="2"/>
  <c r="S377" i="2"/>
  <c r="P377" i="2" s="1"/>
  <c r="N378" i="2"/>
  <c r="K378" i="2" s="1"/>
  <c r="O378" i="2"/>
  <c r="S378" i="2"/>
  <c r="P378" i="2" s="1"/>
  <c r="K379" i="2"/>
  <c r="N379" i="2"/>
  <c r="R379" i="2" s="1"/>
  <c r="Q379" i="2" s="1"/>
  <c r="O379" i="2"/>
  <c r="S379" i="2"/>
  <c r="P379" i="2" s="1"/>
  <c r="N380" i="2"/>
  <c r="K380" i="2" s="1"/>
  <c r="S380" i="2"/>
  <c r="P380" i="2" s="1"/>
  <c r="N381" i="2"/>
  <c r="R381" i="2" s="1"/>
  <c r="Q381" i="2" s="1"/>
  <c r="O381" i="2"/>
  <c r="S381" i="2"/>
  <c r="P381" i="2" s="1"/>
  <c r="N382" i="2"/>
  <c r="O382" i="2"/>
  <c r="S382" i="2"/>
  <c r="P382" i="2" s="1"/>
  <c r="N383" i="2"/>
  <c r="R383" i="2" s="1"/>
  <c r="Q383" i="2" s="1"/>
  <c r="O383" i="2"/>
  <c r="S383" i="2"/>
  <c r="P383" i="2" s="1"/>
  <c r="N384" i="2"/>
  <c r="O384" i="2"/>
  <c r="S384" i="2"/>
  <c r="P384" i="2" s="1"/>
  <c r="N385" i="2"/>
  <c r="R385" i="2" s="1"/>
  <c r="Q385" i="2" s="1"/>
  <c r="O385" i="2"/>
  <c r="S385" i="2"/>
  <c r="P385" i="2" s="1"/>
  <c r="N386" i="2"/>
  <c r="K386" i="2" s="1"/>
  <c r="O386" i="2"/>
  <c r="S386" i="2"/>
  <c r="P386" i="2" s="1"/>
  <c r="N387" i="2"/>
  <c r="O387" i="2"/>
  <c r="S387" i="2"/>
  <c r="P387" i="2" s="1"/>
  <c r="N388" i="2"/>
  <c r="K388" i="2" s="1"/>
  <c r="O388" i="2"/>
  <c r="R388" i="2"/>
  <c r="Q388" i="2" s="1"/>
  <c r="S388" i="2"/>
  <c r="P388" i="2" s="1"/>
  <c r="N389" i="2"/>
  <c r="R389" i="2" s="1"/>
  <c r="Q389" i="2" s="1"/>
  <c r="O389" i="2"/>
  <c r="S389" i="2"/>
  <c r="P389" i="2" s="1"/>
  <c r="N390" i="2"/>
  <c r="R390" i="2" s="1"/>
  <c r="Q390" i="2" s="1"/>
  <c r="O390" i="2"/>
  <c r="S390" i="2"/>
  <c r="P390" i="2" s="1"/>
  <c r="N391" i="2"/>
  <c r="R391" i="2" s="1"/>
  <c r="Q391" i="2" s="1"/>
  <c r="O391" i="2"/>
  <c r="S391" i="2"/>
  <c r="P391" i="2" s="1"/>
  <c r="N392" i="2"/>
  <c r="O392" i="2"/>
  <c r="S392" i="2"/>
  <c r="P392" i="2" s="1"/>
  <c r="N393" i="2"/>
  <c r="K393" i="2" s="1"/>
  <c r="O393" i="2"/>
  <c r="S393" i="2"/>
  <c r="P393" i="2" s="1"/>
  <c r="N394" i="2"/>
  <c r="K394" i="2" s="1"/>
  <c r="O394" i="2"/>
  <c r="S394" i="2"/>
  <c r="P394" i="2" s="1"/>
  <c r="N395" i="2"/>
  <c r="K395" i="2" s="1"/>
  <c r="O395" i="2"/>
  <c r="S395" i="2"/>
  <c r="P395" i="2" s="1"/>
  <c r="N396" i="2"/>
  <c r="O396" i="2"/>
  <c r="S396" i="2"/>
  <c r="P396" i="2" s="1"/>
  <c r="N397" i="2"/>
  <c r="R397" i="2" s="1"/>
  <c r="Q397" i="2" s="1"/>
  <c r="O397" i="2"/>
  <c r="P397" i="2"/>
  <c r="S397" i="2"/>
  <c r="N398" i="2"/>
  <c r="K398" i="2" s="1"/>
  <c r="O398" i="2"/>
  <c r="P398" i="2"/>
  <c r="S398" i="2"/>
  <c r="N399" i="2"/>
  <c r="R399" i="2" s="1"/>
  <c r="Q399" i="2" s="1"/>
  <c r="O399" i="2"/>
  <c r="S399" i="2"/>
  <c r="P399" i="2" s="1"/>
  <c r="N400" i="2"/>
  <c r="O400" i="2"/>
  <c r="S400" i="2"/>
  <c r="P400" i="2" s="1"/>
  <c r="K401" i="2"/>
  <c r="N401" i="2"/>
  <c r="R401" i="2" s="1"/>
  <c r="Q401" i="2" s="1"/>
  <c r="O401" i="2"/>
  <c r="S401" i="2"/>
  <c r="P401" i="2" s="1"/>
  <c r="N402" i="2"/>
  <c r="O402" i="2"/>
  <c r="S402" i="2"/>
  <c r="P402" i="2" s="1"/>
  <c r="N403" i="2"/>
  <c r="K403" i="2" s="1"/>
  <c r="O403" i="2"/>
  <c r="S403" i="2"/>
  <c r="P403" i="2" s="1"/>
  <c r="N404" i="2"/>
  <c r="K404" i="2" s="1"/>
  <c r="O404" i="2"/>
  <c r="S404" i="2"/>
  <c r="P404" i="2" s="1"/>
  <c r="N405" i="2"/>
  <c r="O405" i="2"/>
  <c r="S405" i="2"/>
  <c r="P405" i="2" s="1"/>
  <c r="N406" i="2"/>
  <c r="K406" i="2" s="1"/>
  <c r="O406" i="2"/>
  <c r="S406" i="2"/>
  <c r="P406" i="2" s="1"/>
  <c r="N407" i="2"/>
  <c r="R407" i="2" s="1"/>
  <c r="Q407" i="2" s="1"/>
  <c r="O407" i="2"/>
  <c r="S407" i="2"/>
  <c r="P407" i="2" s="1"/>
  <c r="N408" i="2"/>
  <c r="O408" i="2"/>
  <c r="S408" i="2"/>
  <c r="P408" i="2" s="1"/>
  <c r="N409" i="2"/>
  <c r="O409" i="2"/>
  <c r="S409" i="2"/>
  <c r="P409" i="2" s="1"/>
  <c r="N410" i="2"/>
  <c r="R410" i="2" s="1"/>
  <c r="Q410" i="2" s="1"/>
  <c r="O410" i="2"/>
  <c r="S410" i="2"/>
  <c r="P410" i="2" s="1"/>
  <c r="N411" i="2"/>
  <c r="K411" i="2" s="1"/>
  <c r="O411" i="2"/>
  <c r="S411" i="2"/>
  <c r="P411" i="2" s="1"/>
  <c r="N412" i="2"/>
  <c r="K412" i="2" s="1"/>
  <c r="O412" i="2"/>
  <c r="S412" i="2"/>
  <c r="P412" i="2" s="1"/>
  <c r="N413" i="2"/>
  <c r="K413" i="2" s="1"/>
  <c r="O413" i="2"/>
  <c r="R413" i="2"/>
  <c r="Q413" i="2" s="1"/>
  <c r="S413" i="2"/>
  <c r="P413" i="2" s="1"/>
  <c r="N414" i="2"/>
  <c r="K414" i="2" s="1"/>
  <c r="O414" i="2"/>
  <c r="S414" i="2"/>
  <c r="P414" i="2" s="1"/>
  <c r="N415" i="2"/>
  <c r="R415" i="2" s="1"/>
  <c r="Q415" i="2" s="1"/>
  <c r="O415" i="2"/>
  <c r="S415" i="2"/>
  <c r="P415" i="2" s="1"/>
  <c r="N416" i="2"/>
  <c r="O416" i="2"/>
  <c r="S416" i="2"/>
  <c r="P416" i="2" s="1"/>
  <c r="N417" i="2"/>
  <c r="R417" i="2" s="1"/>
  <c r="Q417" i="2" s="1"/>
  <c r="O417" i="2"/>
  <c r="S417" i="2"/>
  <c r="P417" i="2" s="1"/>
  <c r="N418" i="2"/>
  <c r="R418" i="2" s="1"/>
  <c r="Q418" i="2" s="1"/>
  <c r="O418" i="2"/>
  <c r="S418" i="2"/>
  <c r="P418" i="2" s="1"/>
  <c r="N419" i="2"/>
  <c r="K419" i="2" s="1"/>
  <c r="O419" i="2"/>
  <c r="S419" i="2"/>
  <c r="P419" i="2" s="1"/>
  <c r="N420" i="2"/>
  <c r="R420" i="2" s="1"/>
  <c r="Q420" i="2" s="1"/>
  <c r="O420" i="2"/>
  <c r="S420" i="2"/>
  <c r="P420" i="2" s="1"/>
  <c r="N421" i="2"/>
  <c r="O421" i="2"/>
  <c r="S421" i="2"/>
  <c r="P421" i="2" s="1"/>
  <c r="N422" i="2"/>
  <c r="R422" i="2" s="1"/>
  <c r="Q422" i="2" s="1"/>
  <c r="O422" i="2"/>
  <c r="S422" i="2"/>
  <c r="P422" i="2" s="1"/>
  <c r="N423" i="2"/>
  <c r="K423" i="2" s="1"/>
  <c r="O423" i="2"/>
  <c r="S423" i="2"/>
  <c r="P423" i="2" s="1"/>
  <c r="N424" i="2"/>
  <c r="O424" i="2"/>
  <c r="S424" i="2"/>
  <c r="P424" i="2" s="1"/>
  <c r="N425" i="2"/>
  <c r="R425" i="2" s="1"/>
  <c r="Q425" i="2" s="1"/>
  <c r="O425" i="2"/>
  <c r="S425" i="2"/>
  <c r="P425" i="2" s="1"/>
  <c r="N426" i="2"/>
  <c r="R426" i="2" s="1"/>
  <c r="Q426" i="2" s="1"/>
  <c r="O426" i="2"/>
  <c r="S426" i="2"/>
  <c r="P426" i="2" s="1"/>
  <c r="N427" i="2"/>
  <c r="K427" i="2" s="1"/>
  <c r="O427" i="2"/>
  <c r="S427" i="2"/>
  <c r="P427" i="2" s="1"/>
  <c r="N428" i="2"/>
  <c r="O428" i="2"/>
  <c r="S428" i="2"/>
  <c r="P428" i="2" s="1"/>
  <c r="N429" i="2"/>
  <c r="K429" i="2" s="1"/>
  <c r="O429" i="2"/>
  <c r="S429" i="2"/>
  <c r="P429" i="2" s="1"/>
  <c r="N430" i="2"/>
  <c r="O430" i="2"/>
  <c r="S430" i="2"/>
  <c r="P430" i="2" s="1"/>
  <c r="N431" i="2"/>
  <c r="O431" i="2"/>
  <c r="S431" i="2"/>
  <c r="P431" i="2" s="1"/>
  <c r="N432" i="2"/>
  <c r="O432" i="2"/>
  <c r="S432" i="2"/>
  <c r="P432" i="2" s="1"/>
  <c r="N433" i="2"/>
  <c r="R433" i="2" s="1"/>
  <c r="Q433" i="2" s="1"/>
  <c r="O433" i="2"/>
  <c r="S433" i="2"/>
  <c r="P433" i="2" s="1"/>
  <c r="N434" i="2"/>
  <c r="R434" i="2" s="1"/>
  <c r="Q434" i="2" s="1"/>
  <c r="O434" i="2"/>
  <c r="S434" i="2"/>
  <c r="P434" i="2" s="1"/>
  <c r="N435" i="2"/>
  <c r="K435" i="2" s="1"/>
  <c r="O435" i="2"/>
  <c r="S435" i="2"/>
  <c r="P435" i="2" s="1"/>
  <c r="N436" i="2"/>
  <c r="K436" i="2" s="1"/>
  <c r="O436" i="2"/>
  <c r="S436" i="2"/>
  <c r="P436" i="2" s="1"/>
  <c r="N437" i="2"/>
  <c r="R437" i="2" s="1"/>
  <c r="Q437" i="2" s="1"/>
  <c r="O437" i="2"/>
  <c r="S437" i="2"/>
  <c r="P437" i="2" s="1"/>
  <c r="N438" i="2"/>
  <c r="K438" i="2" s="1"/>
  <c r="O438" i="2"/>
  <c r="S438" i="2"/>
  <c r="P438" i="2" s="1"/>
  <c r="N439" i="2"/>
  <c r="K439" i="2" s="1"/>
  <c r="O439" i="2"/>
  <c r="S439" i="2"/>
  <c r="P439" i="2" s="1"/>
  <c r="N440" i="2"/>
  <c r="O440" i="2"/>
  <c r="S440" i="2"/>
  <c r="P440" i="2" s="1"/>
  <c r="N441" i="2"/>
  <c r="R441" i="2" s="1"/>
  <c r="Q441" i="2" s="1"/>
  <c r="O441" i="2"/>
  <c r="S441" i="2"/>
  <c r="P441" i="2" s="1"/>
  <c r="N442" i="2"/>
  <c r="R442" i="2" s="1"/>
  <c r="Q442" i="2" s="1"/>
  <c r="O442" i="2"/>
  <c r="S442" i="2"/>
  <c r="P442" i="2" s="1"/>
  <c r="N443" i="2"/>
  <c r="K443" i="2" s="1"/>
  <c r="O443" i="2"/>
  <c r="S443" i="2"/>
  <c r="P443" i="2" s="1"/>
  <c r="N444" i="2"/>
  <c r="K444" i="2" s="1"/>
  <c r="O444" i="2"/>
  <c r="S444" i="2"/>
  <c r="P444" i="2" s="1"/>
  <c r="N445" i="2"/>
  <c r="R445" i="2" s="1"/>
  <c r="Q445" i="2" s="1"/>
  <c r="O445" i="2"/>
  <c r="P445" i="2"/>
  <c r="S445" i="2"/>
  <c r="N446" i="2"/>
  <c r="R446" i="2" s="1"/>
  <c r="Q446" i="2" s="1"/>
  <c r="O446" i="2"/>
  <c r="P446" i="2"/>
  <c r="S446" i="2"/>
  <c r="N447" i="2"/>
  <c r="O447" i="2"/>
  <c r="P447" i="2"/>
  <c r="S447" i="2"/>
  <c r="N448" i="2"/>
  <c r="O448" i="2"/>
  <c r="S448" i="2"/>
  <c r="P448" i="2" s="1"/>
  <c r="N449" i="2"/>
  <c r="R449" i="2" s="1"/>
  <c r="Q449" i="2" s="1"/>
  <c r="O449" i="2"/>
  <c r="S449" i="2"/>
  <c r="P449" i="2" s="1"/>
  <c r="N450" i="2"/>
  <c r="R450" i="2" s="1"/>
  <c r="Q450" i="2" s="1"/>
  <c r="O450" i="2"/>
  <c r="P450" i="2"/>
  <c r="S450" i="2"/>
  <c r="N451" i="2"/>
  <c r="K451" i="2" s="1"/>
  <c r="O451" i="2"/>
  <c r="S451" i="2"/>
  <c r="P451" i="2" s="1"/>
  <c r="N452" i="2"/>
  <c r="K452" i="2" s="1"/>
  <c r="O452" i="2"/>
  <c r="S452" i="2"/>
  <c r="P452" i="2" s="1"/>
  <c r="N453" i="2"/>
  <c r="O453" i="2"/>
  <c r="S453" i="2"/>
  <c r="P453" i="2" s="1"/>
  <c r="N454" i="2"/>
  <c r="R454" i="2" s="1"/>
  <c r="Q454" i="2" s="1"/>
  <c r="O454" i="2"/>
  <c r="P454" i="2"/>
  <c r="S454" i="2"/>
  <c r="N455" i="2"/>
  <c r="K455" i="2" s="1"/>
  <c r="O455" i="2"/>
  <c r="S455" i="2"/>
  <c r="P455" i="2" s="1"/>
  <c r="N456" i="2"/>
  <c r="O456" i="2"/>
  <c r="S456" i="2"/>
  <c r="P456" i="2" s="1"/>
  <c r="N457" i="2"/>
  <c r="R457" i="2" s="1"/>
  <c r="Q457" i="2" s="1"/>
  <c r="O457" i="2"/>
  <c r="S457" i="2"/>
  <c r="P457" i="2" s="1"/>
  <c r="N458" i="2"/>
  <c r="R458" i="2" s="1"/>
  <c r="Q458" i="2" s="1"/>
  <c r="O458" i="2"/>
  <c r="S458" i="2"/>
  <c r="P458" i="2" s="1"/>
  <c r="N459" i="2"/>
  <c r="K459" i="2" s="1"/>
  <c r="O459" i="2"/>
  <c r="S459" i="2"/>
  <c r="P459" i="2" s="1"/>
  <c r="N460" i="2"/>
  <c r="K460" i="2" s="1"/>
  <c r="O460" i="2"/>
  <c r="S460" i="2"/>
  <c r="P460" i="2" s="1"/>
  <c r="N461" i="2"/>
  <c r="R461" i="2" s="1"/>
  <c r="Q461" i="2" s="1"/>
  <c r="O461" i="2"/>
  <c r="S461" i="2"/>
  <c r="P461" i="2" s="1"/>
  <c r="N462" i="2"/>
  <c r="R462" i="2" s="1"/>
  <c r="Q462" i="2" s="1"/>
  <c r="O462" i="2"/>
  <c r="P462" i="2"/>
  <c r="S462" i="2"/>
  <c r="N463" i="2"/>
  <c r="K463" i="2" s="1"/>
  <c r="O463" i="2"/>
  <c r="S463" i="2"/>
  <c r="P463" i="2" s="1"/>
  <c r="N464" i="2"/>
  <c r="O464" i="2"/>
  <c r="S464" i="2"/>
  <c r="P464" i="2" s="1"/>
  <c r="N465" i="2"/>
  <c r="R465" i="2" s="1"/>
  <c r="Q465" i="2" s="1"/>
  <c r="O465" i="2"/>
  <c r="S465" i="2"/>
  <c r="P465" i="2" s="1"/>
  <c r="N466" i="2"/>
  <c r="O466" i="2"/>
  <c r="S466" i="2"/>
  <c r="P466" i="2" s="1"/>
  <c r="N467" i="2"/>
  <c r="K467" i="2" s="1"/>
  <c r="O467" i="2"/>
  <c r="S467" i="2"/>
  <c r="P467" i="2" s="1"/>
  <c r="N468" i="2"/>
  <c r="K468" i="2" s="1"/>
  <c r="O468" i="2"/>
  <c r="S468" i="2"/>
  <c r="P468" i="2" s="1"/>
  <c r="N469" i="2"/>
  <c r="K469" i="2" s="1"/>
  <c r="O469" i="2"/>
  <c r="R469" i="2"/>
  <c r="Q469" i="2" s="1"/>
  <c r="S469" i="2"/>
  <c r="P469" i="2" s="1"/>
  <c r="N470" i="2"/>
  <c r="R470" i="2" s="1"/>
  <c r="Q470" i="2" s="1"/>
  <c r="O470" i="2"/>
  <c r="S470" i="2"/>
  <c r="P470" i="2" s="1"/>
  <c r="N471" i="2"/>
  <c r="K471" i="2" s="1"/>
  <c r="O471" i="2"/>
  <c r="S471" i="2"/>
  <c r="P471" i="2" s="1"/>
  <c r="N472" i="2"/>
  <c r="O472" i="2"/>
  <c r="S472" i="2"/>
  <c r="P472" i="2" s="1"/>
  <c r="N473" i="2"/>
  <c r="R473" i="2" s="1"/>
  <c r="Q473" i="2" s="1"/>
  <c r="O473" i="2"/>
  <c r="S473" i="2"/>
  <c r="P473" i="2" s="1"/>
  <c r="N474" i="2"/>
  <c r="R474" i="2" s="1"/>
  <c r="Q474" i="2" s="1"/>
  <c r="O474" i="2"/>
  <c r="S474" i="2"/>
  <c r="P474" i="2" s="1"/>
  <c r="N475" i="2"/>
  <c r="K475" i="2" s="1"/>
  <c r="O475" i="2"/>
  <c r="S475" i="2"/>
  <c r="P475" i="2" s="1"/>
  <c r="N476" i="2"/>
  <c r="K476" i="2" s="1"/>
  <c r="O476" i="2"/>
  <c r="S476" i="2"/>
  <c r="P476" i="2" s="1"/>
  <c r="N477" i="2"/>
  <c r="R477" i="2" s="1"/>
  <c r="Q477" i="2" s="1"/>
  <c r="O477" i="2"/>
  <c r="P477" i="2"/>
  <c r="S477" i="2"/>
  <c r="N478" i="2"/>
  <c r="R478" i="2" s="1"/>
  <c r="Q478" i="2" s="1"/>
  <c r="O478" i="2"/>
  <c r="S478" i="2"/>
  <c r="P478" i="2" s="1"/>
  <c r="N479" i="2"/>
  <c r="K479" i="2" s="1"/>
  <c r="O479" i="2"/>
  <c r="S479" i="2"/>
  <c r="P479" i="2" s="1"/>
  <c r="N480" i="2"/>
  <c r="O480" i="2"/>
  <c r="S480" i="2"/>
  <c r="P480" i="2" s="1"/>
  <c r="N481" i="2"/>
  <c r="R481" i="2" s="1"/>
  <c r="Q481" i="2" s="1"/>
  <c r="O481" i="2"/>
  <c r="S481" i="2"/>
  <c r="P481" i="2" s="1"/>
  <c r="N482" i="2"/>
  <c r="R482" i="2" s="1"/>
  <c r="Q482" i="2" s="1"/>
  <c r="O482" i="2"/>
  <c r="P482" i="2"/>
  <c r="S482" i="2"/>
  <c r="N483" i="2"/>
  <c r="K483" i="2" s="1"/>
  <c r="O483" i="2"/>
  <c r="S483" i="2"/>
  <c r="P483" i="2" s="1"/>
  <c r="N484" i="2"/>
  <c r="K484" i="2" s="1"/>
  <c r="O484" i="2"/>
  <c r="S484" i="2"/>
  <c r="P484" i="2" s="1"/>
  <c r="K485" i="2"/>
  <c r="N485" i="2"/>
  <c r="O485" i="2"/>
  <c r="R485" i="2"/>
  <c r="Q485" i="2" s="1"/>
  <c r="S485" i="2"/>
  <c r="P485" i="2" s="1"/>
  <c r="N486" i="2"/>
  <c r="R486" i="2" s="1"/>
  <c r="Q486" i="2" s="1"/>
  <c r="O486" i="2"/>
  <c r="P486" i="2"/>
  <c r="S486" i="2"/>
  <c r="N487" i="2"/>
  <c r="K487" i="2" s="1"/>
  <c r="O487" i="2"/>
  <c r="R487" i="2"/>
  <c r="Q487" i="2" s="1"/>
  <c r="S487" i="2"/>
  <c r="P487" i="2" s="1"/>
  <c r="N488" i="2"/>
  <c r="O488" i="2"/>
  <c r="S488" i="2"/>
  <c r="P488" i="2" s="1"/>
  <c r="N489" i="2"/>
  <c r="R489" i="2" s="1"/>
  <c r="Q489" i="2" s="1"/>
  <c r="O489" i="2"/>
  <c r="S489" i="2"/>
  <c r="P489" i="2" s="1"/>
  <c r="K490" i="2"/>
  <c r="N490" i="2"/>
  <c r="R490" i="2" s="1"/>
  <c r="Q490" i="2" s="1"/>
  <c r="O490" i="2"/>
  <c r="S490" i="2"/>
  <c r="P490" i="2" s="1"/>
  <c r="N491" i="2"/>
  <c r="K491" i="2" s="1"/>
  <c r="O491" i="2"/>
  <c r="S491" i="2"/>
  <c r="P491" i="2" s="1"/>
  <c r="N492" i="2"/>
  <c r="O492" i="2"/>
  <c r="S492" i="2"/>
  <c r="P492" i="2" s="1"/>
  <c r="N493" i="2"/>
  <c r="K493" i="2" s="1"/>
  <c r="O493" i="2"/>
  <c r="S493" i="2"/>
  <c r="P493" i="2" s="1"/>
  <c r="N494" i="2"/>
  <c r="R494" i="2" s="1"/>
  <c r="O494" i="2"/>
  <c r="Q494" i="2"/>
  <c r="S494" i="2"/>
  <c r="P494" i="2" s="1"/>
  <c r="N495" i="2"/>
  <c r="K495" i="2" s="1"/>
  <c r="O495" i="2"/>
  <c r="P495" i="2"/>
  <c r="S495" i="2"/>
  <c r="N496" i="2"/>
  <c r="O496" i="2"/>
  <c r="S496" i="2"/>
  <c r="P496" i="2" s="1"/>
  <c r="N497" i="2"/>
  <c r="O497" i="2"/>
  <c r="S497" i="2"/>
  <c r="P497" i="2" s="1"/>
  <c r="N498" i="2"/>
  <c r="R498" i="2" s="1"/>
  <c r="Q498" i="2" s="1"/>
  <c r="O498" i="2"/>
  <c r="S498" i="2"/>
  <c r="P498" i="2" s="1"/>
  <c r="N499" i="2"/>
  <c r="K499" i="2" s="1"/>
  <c r="O499" i="2"/>
  <c r="S499" i="2"/>
  <c r="P499" i="2" s="1"/>
  <c r="N500" i="2"/>
  <c r="K500" i="2" s="1"/>
  <c r="O500" i="2"/>
  <c r="R500" i="2"/>
  <c r="Q500" i="2" s="1"/>
  <c r="S500" i="2"/>
  <c r="P500" i="2" s="1"/>
  <c r="N501" i="2"/>
  <c r="O501" i="2"/>
  <c r="S501" i="2"/>
  <c r="P501" i="2" s="1"/>
  <c r="N502" i="2"/>
  <c r="K502" i="2" s="1"/>
  <c r="O502" i="2"/>
  <c r="S502" i="2"/>
  <c r="P502" i="2" s="1"/>
  <c r="N503" i="2"/>
  <c r="K503" i="2" s="1"/>
  <c r="O503" i="2"/>
  <c r="S503" i="2"/>
  <c r="P503" i="2" s="1"/>
  <c r="N504" i="2"/>
  <c r="O504" i="2"/>
  <c r="S504" i="2"/>
  <c r="P504" i="2" s="1"/>
  <c r="K505" i="2"/>
  <c r="N505" i="2"/>
  <c r="R505" i="2" s="1"/>
  <c r="Q505" i="2" s="1"/>
  <c r="O505" i="2"/>
  <c r="S505" i="2"/>
  <c r="P505" i="2" s="1"/>
  <c r="K506" i="2"/>
  <c r="N506" i="2"/>
  <c r="R506" i="2" s="1"/>
  <c r="Q506" i="2" s="1"/>
  <c r="O506" i="2"/>
  <c r="S506" i="2"/>
  <c r="P506" i="2" s="1"/>
  <c r="N507" i="2"/>
  <c r="K507" i="2" s="1"/>
  <c r="O507" i="2"/>
  <c r="S507" i="2"/>
  <c r="P507" i="2" s="1"/>
  <c r="N508" i="2"/>
  <c r="K508" i="2" s="1"/>
  <c r="O508" i="2"/>
  <c r="S508" i="2"/>
  <c r="P508" i="2" s="1"/>
  <c r="N509" i="2"/>
  <c r="O509" i="2"/>
  <c r="S509" i="2"/>
  <c r="P509" i="2" s="1"/>
  <c r="N510" i="2"/>
  <c r="K510" i="2" s="1"/>
  <c r="O510" i="2"/>
  <c r="S510" i="2"/>
  <c r="P510" i="2" s="1"/>
  <c r="N511" i="2"/>
  <c r="K511" i="2" s="1"/>
  <c r="O511" i="2"/>
  <c r="S511" i="2"/>
  <c r="P511" i="2" s="1"/>
  <c r="N512" i="2"/>
  <c r="O512" i="2"/>
  <c r="S512" i="2"/>
  <c r="P512" i="2" s="1"/>
  <c r="N513" i="2"/>
  <c r="O513" i="2"/>
  <c r="S513" i="2"/>
  <c r="P513" i="2" s="1"/>
  <c r="N514" i="2"/>
  <c r="R514" i="2" s="1"/>
  <c r="Q514" i="2" s="1"/>
  <c r="O514" i="2"/>
  <c r="S514" i="2"/>
  <c r="P514" i="2" s="1"/>
  <c r="N515" i="2"/>
  <c r="O515" i="2"/>
  <c r="S515" i="2"/>
  <c r="P515" i="2" s="1"/>
  <c r="N516" i="2"/>
  <c r="O516" i="2"/>
  <c r="S516" i="2"/>
  <c r="P516" i="2" s="1"/>
  <c r="N517" i="2"/>
  <c r="K517" i="2" s="1"/>
  <c r="O517" i="2"/>
  <c r="P517" i="2"/>
  <c r="S517" i="2"/>
  <c r="N518" i="2"/>
  <c r="K518" i="2" s="1"/>
  <c r="O518" i="2"/>
  <c r="S518" i="2"/>
  <c r="P518" i="2" s="1"/>
  <c r="N519" i="2"/>
  <c r="K519" i="2" s="1"/>
  <c r="O519" i="2"/>
  <c r="S519" i="2"/>
  <c r="P519" i="2" s="1"/>
  <c r="N520" i="2"/>
  <c r="K520" i="2" s="1"/>
  <c r="O520" i="2"/>
  <c r="S520" i="2"/>
  <c r="P520" i="2" s="1"/>
  <c r="N521" i="2"/>
  <c r="K521" i="2" s="1"/>
  <c r="O521" i="2"/>
  <c r="S521" i="2"/>
  <c r="P521" i="2" s="1"/>
  <c r="N522" i="2"/>
  <c r="R522" i="2" s="1"/>
  <c r="Q522" i="2" s="1"/>
  <c r="O522" i="2"/>
  <c r="S522" i="2"/>
  <c r="P522" i="2" s="1"/>
  <c r="N523" i="2"/>
  <c r="K523" i="2" s="1"/>
  <c r="O523" i="2"/>
  <c r="P523" i="2"/>
  <c r="S523" i="2"/>
  <c r="N524" i="2"/>
  <c r="O524" i="2"/>
  <c r="S524" i="2"/>
  <c r="P524" i="2" s="1"/>
  <c r="N525" i="2"/>
  <c r="R525" i="2" s="1"/>
  <c r="Q525" i="2" s="1"/>
  <c r="O525" i="2"/>
  <c r="S525" i="2"/>
  <c r="P525" i="2" s="1"/>
  <c r="N526" i="2"/>
  <c r="O526" i="2"/>
  <c r="S526" i="2"/>
  <c r="P526" i="2" s="1"/>
  <c r="N527" i="2"/>
  <c r="K527" i="2" s="1"/>
  <c r="O527" i="2"/>
  <c r="R527" i="2"/>
  <c r="Q527" i="2" s="1"/>
  <c r="S527" i="2"/>
  <c r="P527" i="2" s="1"/>
  <c r="N528" i="2"/>
  <c r="K528" i="2" s="1"/>
  <c r="O528" i="2"/>
  <c r="S528" i="2"/>
  <c r="P528" i="2" s="1"/>
  <c r="N529" i="2"/>
  <c r="O529" i="2"/>
  <c r="S529" i="2"/>
  <c r="P529" i="2" s="1"/>
  <c r="N530" i="2"/>
  <c r="R530" i="2" s="1"/>
  <c r="Q530" i="2" s="1"/>
  <c r="O530" i="2"/>
  <c r="S530" i="2"/>
  <c r="P530" i="2" s="1"/>
  <c r="N531" i="2"/>
  <c r="K531" i="2" s="1"/>
  <c r="O531" i="2"/>
  <c r="S531" i="2"/>
  <c r="P531" i="2" s="1"/>
  <c r="N532" i="2"/>
  <c r="R532" i="2" s="1"/>
  <c r="Q532" i="2" s="1"/>
  <c r="O532" i="2"/>
  <c r="S532" i="2"/>
  <c r="P532" i="2" s="1"/>
  <c r="N533" i="2"/>
  <c r="K533" i="2" s="1"/>
  <c r="O533" i="2"/>
  <c r="S533" i="2"/>
  <c r="P533" i="2" s="1"/>
  <c r="K534" i="2"/>
  <c r="N534" i="2"/>
  <c r="O534" i="2"/>
  <c r="R534" i="2"/>
  <c r="Q534" i="2" s="1"/>
  <c r="S534" i="2"/>
  <c r="P534" i="2" s="1"/>
  <c r="N535" i="2"/>
  <c r="K535" i="2" s="1"/>
  <c r="O535" i="2"/>
  <c r="S535" i="2"/>
  <c r="P535" i="2" s="1"/>
  <c r="N536" i="2"/>
  <c r="K536" i="2" s="1"/>
  <c r="O536" i="2"/>
  <c r="S536" i="2"/>
  <c r="P536" i="2" s="1"/>
  <c r="N537" i="2"/>
  <c r="K537" i="2" s="1"/>
  <c r="O537" i="2"/>
  <c r="S537" i="2"/>
  <c r="P537" i="2" s="1"/>
  <c r="N538" i="2"/>
  <c r="R538" i="2" s="1"/>
  <c r="Q538" i="2" s="1"/>
  <c r="O538" i="2"/>
  <c r="P538" i="2"/>
  <c r="S538" i="2"/>
  <c r="N539" i="2"/>
  <c r="K539" i="2" s="1"/>
  <c r="O539" i="2"/>
  <c r="S539" i="2"/>
  <c r="P539" i="2" s="1"/>
  <c r="N540" i="2"/>
  <c r="K540" i="2" s="1"/>
  <c r="O540" i="2"/>
  <c r="S540" i="2"/>
  <c r="P540" i="2" s="1"/>
  <c r="N541" i="2"/>
  <c r="R541" i="2" s="1"/>
  <c r="Q541" i="2" s="1"/>
  <c r="O541" i="2"/>
  <c r="S541" i="2"/>
  <c r="P541" i="2" s="1"/>
  <c r="N542" i="2"/>
  <c r="O542" i="2"/>
  <c r="S542" i="2"/>
  <c r="P542" i="2" s="1"/>
  <c r="N543" i="2"/>
  <c r="K543" i="2" s="1"/>
  <c r="O543" i="2"/>
  <c r="S543" i="2"/>
  <c r="P543" i="2" s="1"/>
  <c r="N544" i="2"/>
  <c r="K544" i="2" s="1"/>
  <c r="O544" i="2"/>
  <c r="R544" i="2"/>
  <c r="Q544" i="2" s="1"/>
  <c r="S544" i="2"/>
  <c r="P544" i="2" s="1"/>
  <c r="N545" i="2"/>
  <c r="O545" i="2"/>
  <c r="S545" i="2"/>
  <c r="P545" i="2" s="1"/>
  <c r="N546" i="2"/>
  <c r="K546" i="2" s="1"/>
  <c r="O546" i="2"/>
  <c r="S546" i="2"/>
  <c r="P546" i="2" s="1"/>
  <c r="N547" i="2"/>
  <c r="K547" i="2" s="1"/>
  <c r="O547" i="2"/>
  <c r="S547" i="2"/>
  <c r="P547" i="2" s="1"/>
  <c r="N548" i="2"/>
  <c r="K548" i="2" s="1"/>
  <c r="O548" i="2"/>
  <c r="S548" i="2"/>
  <c r="P548" i="2" s="1"/>
  <c r="N549" i="2"/>
  <c r="K549" i="2" s="1"/>
  <c r="O549" i="2"/>
  <c r="P549" i="2"/>
  <c r="S549" i="2"/>
  <c r="N550" i="2"/>
  <c r="R550" i="2" s="1"/>
  <c r="Q550" i="2" s="1"/>
  <c r="O550" i="2"/>
  <c r="S550" i="2"/>
  <c r="P550" i="2" s="1"/>
  <c r="N551" i="2"/>
  <c r="K551" i="2" s="1"/>
  <c r="O551" i="2"/>
  <c r="S551" i="2"/>
  <c r="P551" i="2" s="1"/>
  <c r="N552" i="2"/>
  <c r="K552" i="2" s="1"/>
  <c r="O552" i="2"/>
  <c r="S552" i="2"/>
  <c r="P552" i="2" s="1"/>
  <c r="N553" i="2"/>
  <c r="O553" i="2"/>
  <c r="S553" i="2"/>
  <c r="P553" i="2" s="1"/>
  <c r="N554" i="2"/>
  <c r="R554" i="2" s="1"/>
  <c r="Q554" i="2" s="1"/>
  <c r="O554" i="2"/>
  <c r="S554" i="2"/>
  <c r="P554" i="2" s="1"/>
  <c r="N555" i="2"/>
  <c r="K555" i="2" s="1"/>
  <c r="O555" i="2"/>
  <c r="P555" i="2"/>
  <c r="S555" i="2"/>
  <c r="N556" i="2"/>
  <c r="K556" i="2" s="1"/>
  <c r="O556" i="2"/>
  <c r="S556" i="2"/>
  <c r="P556" i="2" s="1"/>
  <c r="N557" i="2"/>
  <c r="K557" i="2" s="1"/>
  <c r="O557" i="2"/>
  <c r="S557" i="2"/>
  <c r="P557" i="2" s="1"/>
  <c r="N558" i="2"/>
  <c r="R558" i="2" s="1"/>
  <c r="Q558" i="2" s="1"/>
  <c r="O558" i="2"/>
  <c r="S558" i="2"/>
  <c r="P558" i="2" s="1"/>
  <c r="N559" i="2"/>
  <c r="R559" i="2" s="1"/>
  <c r="Q559" i="2" s="1"/>
  <c r="O559" i="2"/>
  <c r="S559" i="2"/>
  <c r="P559" i="2" s="1"/>
  <c r="N560" i="2"/>
  <c r="K560" i="2" s="1"/>
  <c r="O560" i="2"/>
  <c r="R560" i="2"/>
  <c r="Q560" i="2" s="1"/>
  <c r="S560" i="2"/>
  <c r="P560" i="2" s="1"/>
  <c r="N561" i="2"/>
  <c r="O561" i="2"/>
  <c r="S561" i="2"/>
  <c r="P561" i="2" s="1"/>
  <c r="N562" i="2"/>
  <c r="K562" i="2" s="1"/>
  <c r="O562" i="2"/>
  <c r="R562" i="2"/>
  <c r="Q562" i="2" s="1"/>
  <c r="S562" i="2"/>
  <c r="P562" i="2" s="1"/>
  <c r="N563" i="2"/>
  <c r="K563" i="2" s="1"/>
  <c r="O563" i="2"/>
  <c r="S563" i="2"/>
  <c r="P563" i="2" s="1"/>
  <c r="N564" i="2"/>
  <c r="K564" i="2" s="1"/>
  <c r="O564" i="2"/>
  <c r="S564" i="2"/>
  <c r="P564" i="2" s="1"/>
  <c r="N565" i="2"/>
  <c r="K565" i="2" s="1"/>
  <c r="O565" i="2"/>
  <c r="S565" i="2"/>
  <c r="P565" i="2" s="1"/>
  <c r="N566" i="2"/>
  <c r="R566" i="2" s="1"/>
  <c r="Q566" i="2" s="1"/>
  <c r="O566" i="2"/>
  <c r="S566" i="2"/>
  <c r="P566" i="2" s="1"/>
  <c r="N567" i="2"/>
  <c r="R567" i="2" s="1"/>
  <c r="Q567" i="2" s="1"/>
  <c r="O567" i="2"/>
  <c r="P567" i="2"/>
  <c r="S567" i="2"/>
  <c r="N568" i="2"/>
  <c r="K568" i="2" s="1"/>
  <c r="O568" i="2"/>
  <c r="S568" i="2"/>
  <c r="P568" i="2" s="1"/>
  <c r="N569" i="2"/>
  <c r="O569" i="2"/>
  <c r="S569" i="2"/>
  <c r="P569" i="2" s="1"/>
  <c r="N570" i="2"/>
  <c r="K570" i="2" s="1"/>
  <c r="O570" i="2"/>
  <c r="S570" i="2"/>
  <c r="P570" i="2" s="1"/>
  <c r="N571" i="2"/>
  <c r="K571" i="2" s="1"/>
  <c r="O571" i="2"/>
  <c r="S571" i="2"/>
  <c r="P571" i="2" s="1"/>
  <c r="N572" i="2"/>
  <c r="K572" i="2" s="1"/>
  <c r="O572" i="2"/>
  <c r="S572" i="2"/>
  <c r="P572" i="2" s="1"/>
  <c r="N573" i="2"/>
  <c r="K573" i="2" s="1"/>
  <c r="O573" i="2"/>
  <c r="S573" i="2"/>
  <c r="P573" i="2" s="1"/>
  <c r="N574" i="2"/>
  <c r="R574" i="2" s="1"/>
  <c r="Q574" i="2" s="1"/>
  <c r="O574" i="2"/>
  <c r="S574" i="2"/>
  <c r="P574" i="2" s="1"/>
  <c r="N575" i="2"/>
  <c r="R575" i="2" s="1"/>
  <c r="Q575" i="2" s="1"/>
  <c r="O575" i="2"/>
  <c r="P575" i="2"/>
  <c r="S575" i="2"/>
  <c r="N576" i="2"/>
  <c r="K576" i="2" s="1"/>
  <c r="O576" i="2"/>
  <c r="S576" i="2"/>
  <c r="P576" i="2" s="1"/>
  <c r="N577" i="2"/>
  <c r="O577" i="2"/>
  <c r="S577" i="2"/>
  <c r="P577" i="2" s="1"/>
  <c r="N578" i="2"/>
  <c r="R578" i="2" s="1"/>
  <c r="Q578" i="2" s="1"/>
  <c r="O578" i="2"/>
  <c r="S578" i="2"/>
  <c r="P578" i="2" s="1"/>
  <c r="N579" i="2"/>
  <c r="K579" i="2" s="1"/>
  <c r="O579" i="2"/>
  <c r="S579" i="2"/>
  <c r="P579" i="2" s="1"/>
  <c r="N580" i="2"/>
  <c r="K580" i="2" s="1"/>
  <c r="O580" i="2"/>
  <c r="S580" i="2"/>
  <c r="P580" i="2" s="1"/>
  <c r="N581" i="2"/>
  <c r="K581" i="2" s="1"/>
  <c r="O581" i="2"/>
  <c r="S581" i="2"/>
  <c r="P581" i="2" s="1"/>
  <c r="N582" i="2"/>
  <c r="R582" i="2" s="1"/>
  <c r="Q582" i="2" s="1"/>
  <c r="O582" i="2"/>
  <c r="S582" i="2"/>
  <c r="P582" i="2" s="1"/>
  <c r="N583" i="2"/>
  <c r="K583" i="2" s="1"/>
  <c r="O583" i="2"/>
  <c r="S583" i="2"/>
  <c r="P583" i="2" s="1"/>
  <c r="N584" i="2"/>
  <c r="K584" i="2" s="1"/>
  <c r="O584" i="2"/>
  <c r="S584" i="2"/>
  <c r="P584" i="2" s="1"/>
  <c r="N585" i="2"/>
  <c r="O585" i="2"/>
  <c r="S585" i="2"/>
  <c r="P585" i="2" s="1"/>
  <c r="K586" i="2"/>
  <c r="N586" i="2"/>
  <c r="R586" i="2" s="1"/>
  <c r="Q586" i="2" s="1"/>
  <c r="O586" i="2"/>
  <c r="S586" i="2"/>
  <c r="P586" i="2" s="1"/>
  <c r="N587" i="2"/>
  <c r="K587" i="2" s="1"/>
  <c r="O587" i="2"/>
  <c r="S587" i="2"/>
  <c r="P587" i="2" s="1"/>
  <c r="N588" i="2"/>
  <c r="K588" i="2" s="1"/>
  <c r="O588" i="2"/>
  <c r="S588" i="2"/>
  <c r="P588" i="2" s="1"/>
  <c r="N589" i="2"/>
  <c r="K589" i="2" s="1"/>
  <c r="O589" i="2"/>
  <c r="S589" i="2"/>
  <c r="P589" i="2" s="1"/>
  <c r="N590" i="2"/>
  <c r="R590" i="2" s="1"/>
  <c r="Q590" i="2" s="1"/>
  <c r="O590" i="2"/>
  <c r="S590" i="2"/>
  <c r="P590" i="2" s="1"/>
  <c r="N591" i="2"/>
  <c r="K591" i="2" s="1"/>
  <c r="O591" i="2"/>
  <c r="S591" i="2"/>
  <c r="P591" i="2" s="1"/>
  <c r="N592" i="2"/>
  <c r="K592" i="2" s="1"/>
  <c r="O592" i="2"/>
  <c r="S592" i="2"/>
  <c r="P592" i="2" s="1"/>
  <c r="N593" i="2"/>
  <c r="O593" i="2"/>
  <c r="S593" i="2"/>
  <c r="P593" i="2" s="1"/>
  <c r="N594" i="2"/>
  <c r="K594" i="2" s="1"/>
  <c r="O594" i="2"/>
  <c r="R594" i="2"/>
  <c r="Q594" i="2" s="1"/>
  <c r="S594" i="2"/>
  <c r="P594" i="2" s="1"/>
  <c r="N595" i="2"/>
  <c r="K595" i="2" s="1"/>
  <c r="O595" i="2"/>
  <c r="S595" i="2"/>
  <c r="P595" i="2" s="1"/>
  <c r="N596" i="2"/>
  <c r="K596" i="2" s="1"/>
  <c r="O596" i="2"/>
  <c r="S596" i="2"/>
  <c r="P596" i="2" s="1"/>
  <c r="K597" i="2"/>
  <c r="N597" i="2"/>
  <c r="R597" i="2" s="1"/>
  <c r="Q597" i="2" s="1"/>
  <c r="O597" i="2"/>
  <c r="S597" i="2"/>
  <c r="P597" i="2" s="1"/>
  <c r="N598" i="2"/>
  <c r="R598" i="2" s="1"/>
  <c r="Q598" i="2" s="1"/>
  <c r="O598" i="2"/>
  <c r="S598" i="2"/>
  <c r="P598" i="2" s="1"/>
  <c r="N599" i="2"/>
  <c r="K599" i="2" s="1"/>
  <c r="O599" i="2"/>
  <c r="S599" i="2"/>
  <c r="P599" i="2" s="1"/>
  <c r="N600" i="2"/>
  <c r="K600" i="2" s="1"/>
  <c r="O600" i="2"/>
  <c r="S600" i="2"/>
  <c r="P600" i="2" s="1"/>
  <c r="N601" i="2"/>
  <c r="O601" i="2"/>
  <c r="S601" i="2"/>
  <c r="P601" i="2" s="1"/>
  <c r="N602" i="2"/>
  <c r="K602" i="2" s="1"/>
  <c r="O602" i="2"/>
  <c r="R602" i="2"/>
  <c r="Q602" i="2" s="1"/>
  <c r="S602" i="2"/>
  <c r="P602" i="2" s="1"/>
  <c r="N603" i="2"/>
  <c r="K603" i="2" s="1"/>
  <c r="O603" i="2"/>
  <c r="P603" i="2"/>
  <c r="S603" i="2"/>
  <c r="N604" i="2"/>
  <c r="K604" i="2" s="1"/>
  <c r="O604" i="2"/>
  <c r="S604" i="2"/>
  <c r="P604" i="2" s="1"/>
  <c r="N605" i="2"/>
  <c r="K605" i="2" s="1"/>
  <c r="O605" i="2"/>
  <c r="S605" i="2"/>
  <c r="P605" i="2" s="1"/>
  <c r="N606" i="2"/>
  <c r="R606" i="2" s="1"/>
  <c r="O606" i="2"/>
  <c r="Q606" i="2"/>
  <c r="S606" i="2"/>
  <c r="P606" i="2" s="1"/>
  <c r="N607" i="2"/>
  <c r="O607" i="2"/>
  <c r="S607" i="2"/>
  <c r="P607" i="2" s="1"/>
  <c r="N608" i="2"/>
  <c r="K608" i="2" s="1"/>
  <c r="O608" i="2"/>
  <c r="S608" i="2"/>
  <c r="P608" i="2" s="1"/>
  <c r="N609" i="2"/>
  <c r="O609" i="2"/>
  <c r="S609" i="2"/>
  <c r="P609" i="2" s="1"/>
  <c r="N610" i="2"/>
  <c r="K610" i="2" s="1"/>
  <c r="O610" i="2"/>
  <c r="S610" i="2"/>
  <c r="P610" i="2" s="1"/>
  <c r="N611" i="2"/>
  <c r="K611" i="2" s="1"/>
  <c r="O611" i="2"/>
  <c r="S611" i="2"/>
  <c r="P611" i="2" s="1"/>
  <c r="N612" i="2"/>
  <c r="K612" i="2" s="1"/>
  <c r="O612" i="2"/>
  <c r="S612" i="2"/>
  <c r="P612" i="2" s="1"/>
  <c r="N613" i="2"/>
  <c r="K613" i="2" s="1"/>
  <c r="O613" i="2"/>
  <c r="S613" i="2"/>
  <c r="P613" i="2" s="1"/>
  <c r="N614" i="2"/>
  <c r="R614" i="2" s="1"/>
  <c r="Q614" i="2" s="1"/>
  <c r="O614" i="2"/>
  <c r="S614" i="2"/>
  <c r="P614" i="2" s="1"/>
  <c r="N615" i="2"/>
  <c r="K615" i="2" s="1"/>
  <c r="O615" i="2"/>
  <c r="S615" i="2"/>
  <c r="P615" i="2" s="1"/>
  <c r="N616" i="2"/>
  <c r="K616" i="2" s="1"/>
  <c r="O616" i="2"/>
  <c r="R616" i="2"/>
  <c r="Q616" i="2" s="1"/>
  <c r="S616" i="2"/>
  <c r="P616" i="2" s="1"/>
  <c r="N617" i="2"/>
  <c r="O617" i="2"/>
  <c r="S617" i="2"/>
  <c r="P617" i="2" s="1"/>
  <c r="N618" i="2"/>
  <c r="R618" i="2" s="1"/>
  <c r="Q618" i="2" s="1"/>
  <c r="O618" i="2"/>
  <c r="P618" i="2"/>
  <c r="S618" i="2"/>
  <c r="N619" i="2"/>
  <c r="K619" i="2" s="1"/>
  <c r="O619" i="2"/>
  <c r="S619" i="2"/>
  <c r="P619" i="2" s="1"/>
  <c r="N620" i="2"/>
  <c r="K620" i="2" s="1"/>
  <c r="O620" i="2"/>
  <c r="S620" i="2"/>
  <c r="P620" i="2" s="1"/>
  <c r="K621" i="2"/>
  <c r="N621" i="2"/>
  <c r="O621" i="2"/>
  <c r="R621" i="2"/>
  <c r="Q621" i="2" s="1"/>
  <c r="S621" i="2"/>
  <c r="P621" i="2" s="1"/>
  <c r="N622" i="2"/>
  <c r="R622" i="2" s="1"/>
  <c r="Q622" i="2" s="1"/>
  <c r="O622" i="2"/>
  <c r="S622" i="2"/>
  <c r="P622" i="2" s="1"/>
  <c r="N623" i="2"/>
  <c r="K623" i="2" s="1"/>
  <c r="O623" i="2"/>
  <c r="S623" i="2"/>
  <c r="P623" i="2" s="1"/>
  <c r="N624" i="2"/>
  <c r="K624" i="2" s="1"/>
  <c r="O624" i="2"/>
  <c r="S624" i="2"/>
  <c r="P624" i="2" s="1"/>
  <c r="N625" i="2"/>
  <c r="O625" i="2"/>
  <c r="S625" i="2"/>
  <c r="P625" i="2" s="1"/>
  <c r="N626" i="2"/>
  <c r="K626" i="2" s="1"/>
  <c r="O626" i="2"/>
  <c r="S626" i="2"/>
  <c r="P626" i="2" s="1"/>
  <c r="N627" i="2"/>
  <c r="K627" i="2" s="1"/>
  <c r="O627" i="2"/>
  <c r="S627" i="2"/>
  <c r="P627" i="2" s="1"/>
  <c r="N628" i="2"/>
  <c r="K628" i="2" s="1"/>
  <c r="O628" i="2"/>
  <c r="S628" i="2"/>
  <c r="P628" i="2" s="1"/>
  <c r="N629" i="2"/>
  <c r="O629" i="2"/>
  <c r="S629" i="2"/>
  <c r="P629" i="2" s="1"/>
  <c r="N630" i="2"/>
  <c r="R630" i="2" s="1"/>
  <c r="Q630" i="2" s="1"/>
  <c r="O630" i="2"/>
  <c r="S630" i="2"/>
  <c r="P630" i="2" s="1"/>
  <c r="N631" i="2"/>
  <c r="R631" i="2" s="1"/>
  <c r="Q631" i="2" s="1"/>
  <c r="O631" i="2"/>
  <c r="S631" i="2"/>
  <c r="P631" i="2" s="1"/>
  <c r="N632" i="2"/>
  <c r="K632" i="2" s="1"/>
  <c r="O632" i="2"/>
  <c r="S632" i="2"/>
  <c r="P632" i="2" s="1"/>
  <c r="N633" i="2"/>
  <c r="O633" i="2"/>
  <c r="S633" i="2"/>
  <c r="P633" i="2" s="1"/>
  <c r="N634" i="2"/>
  <c r="K634" i="2" s="1"/>
  <c r="O634" i="2"/>
  <c r="S634" i="2"/>
  <c r="P634" i="2" s="1"/>
  <c r="N635" i="2"/>
  <c r="K635" i="2" s="1"/>
  <c r="O635" i="2"/>
  <c r="S635" i="2"/>
  <c r="P635" i="2" s="1"/>
  <c r="N636" i="2"/>
  <c r="K636" i="2" s="1"/>
  <c r="O636" i="2"/>
  <c r="S636" i="2"/>
  <c r="P636" i="2" s="1"/>
  <c r="N637" i="2"/>
  <c r="K637" i="2" s="1"/>
  <c r="O637" i="2"/>
  <c r="S637" i="2"/>
  <c r="P637" i="2" s="1"/>
  <c r="N638" i="2"/>
  <c r="R638" i="2" s="1"/>
  <c r="Q638" i="2" s="1"/>
  <c r="O638" i="2"/>
  <c r="S638" i="2"/>
  <c r="P638" i="2" s="1"/>
  <c r="N639" i="2"/>
  <c r="K639" i="2" s="1"/>
  <c r="O639" i="2"/>
  <c r="S639" i="2"/>
  <c r="P639" i="2" s="1"/>
  <c r="N640" i="2"/>
  <c r="K640" i="2" s="1"/>
  <c r="O640" i="2"/>
  <c r="S640" i="2"/>
  <c r="P640" i="2" s="1"/>
  <c r="N641" i="2"/>
  <c r="O641" i="2"/>
  <c r="S641" i="2"/>
  <c r="P641" i="2" s="1"/>
  <c r="N642" i="2"/>
  <c r="K642" i="2" s="1"/>
  <c r="O642" i="2"/>
  <c r="S642" i="2"/>
  <c r="P642" i="2" s="1"/>
  <c r="N643" i="2"/>
  <c r="K643" i="2" s="1"/>
  <c r="O643" i="2"/>
  <c r="S643" i="2"/>
  <c r="P643" i="2" s="1"/>
  <c r="N644" i="2"/>
  <c r="K644" i="2" s="1"/>
  <c r="O644" i="2"/>
  <c r="S644" i="2"/>
  <c r="P644" i="2" s="1"/>
  <c r="N645" i="2"/>
  <c r="O645" i="2"/>
  <c r="S645" i="2"/>
  <c r="P645" i="2" s="1"/>
  <c r="N646" i="2"/>
  <c r="R646" i="2" s="1"/>
  <c r="Q646" i="2" s="1"/>
  <c r="O646" i="2"/>
  <c r="S646" i="2"/>
  <c r="P646" i="2" s="1"/>
  <c r="N647" i="2"/>
  <c r="O647" i="2"/>
  <c r="S647" i="2"/>
  <c r="P647" i="2" s="1"/>
  <c r="N648" i="2"/>
  <c r="K648" i="2" s="1"/>
  <c r="O648" i="2"/>
  <c r="S648" i="2"/>
  <c r="P648" i="2" s="1"/>
  <c r="N649" i="2"/>
  <c r="O649" i="2"/>
  <c r="S649" i="2"/>
  <c r="P649" i="2" s="1"/>
  <c r="N650" i="2"/>
  <c r="R650" i="2" s="1"/>
  <c r="Q650" i="2" s="1"/>
  <c r="O650" i="2"/>
  <c r="S650" i="2"/>
  <c r="P650" i="2" s="1"/>
  <c r="N651" i="2"/>
  <c r="K651" i="2" s="1"/>
  <c r="O651" i="2"/>
  <c r="S651" i="2"/>
  <c r="P651" i="2" s="1"/>
  <c r="N652" i="2"/>
  <c r="K652" i="2" s="1"/>
  <c r="O652" i="2"/>
  <c r="S652" i="2"/>
  <c r="P652" i="2" s="1"/>
  <c r="N653" i="2"/>
  <c r="K653" i="2" s="1"/>
  <c r="O653" i="2"/>
  <c r="S653" i="2"/>
  <c r="P653" i="2" s="1"/>
  <c r="N654" i="2"/>
  <c r="R654" i="2" s="1"/>
  <c r="Q654" i="2" s="1"/>
  <c r="O654" i="2"/>
  <c r="S654" i="2"/>
  <c r="P654" i="2" s="1"/>
  <c r="N655" i="2"/>
  <c r="K655" i="2" s="1"/>
  <c r="O655" i="2"/>
  <c r="S655" i="2"/>
  <c r="P655" i="2" s="1"/>
  <c r="N656" i="2"/>
  <c r="O656" i="2"/>
  <c r="S656" i="2"/>
  <c r="P656" i="2" s="1"/>
  <c r="N657" i="2"/>
  <c r="O657" i="2"/>
  <c r="S657" i="2"/>
  <c r="P657" i="2" s="1"/>
  <c r="N658" i="2"/>
  <c r="R658" i="2" s="1"/>
  <c r="Q658" i="2" s="1"/>
  <c r="O658" i="2"/>
  <c r="S658" i="2"/>
  <c r="P658" i="2" s="1"/>
  <c r="N659" i="2"/>
  <c r="K659" i="2" s="1"/>
  <c r="O659" i="2"/>
  <c r="S659" i="2"/>
  <c r="P659" i="2" s="1"/>
  <c r="N660" i="2"/>
  <c r="K660" i="2" s="1"/>
  <c r="O660" i="2"/>
  <c r="S660" i="2"/>
  <c r="P660" i="2" s="1"/>
  <c r="N661" i="2"/>
  <c r="K661" i="2" s="1"/>
  <c r="O661" i="2"/>
  <c r="R661" i="2"/>
  <c r="Q661" i="2" s="1"/>
  <c r="S661" i="2"/>
  <c r="P661" i="2" s="1"/>
  <c r="N662" i="2"/>
  <c r="O662" i="2"/>
  <c r="S662" i="2"/>
  <c r="P662" i="2" s="1"/>
  <c r="K663" i="2"/>
  <c r="N663" i="2"/>
  <c r="R663" i="2" s="1"/>
  <c r="Q663" i="2" s="1"/>
  <c r="O663" i="2"/>
  <c r="S663" i="2"/>
  <c r="P663" i="2" s="1"/>
  <c r="N664" i="2"/>
  <c r="K664" i="2" s="1"/>
  <c r="O664" i="2"/>
  <c r="S664" i="2"/>
  <c r="P664" i="2" s="1"/>
  <c r="N665" i="2"/>
  <c r="O665" i="2"/>
  <c r="S665" i="2"/>
  <c r="P665" i="2" s="1"/>
  <c r="N666" i="2"/>
  <c r="K666" i="2" s="1"/>
  <c r="O666" i="2"/>
  <c r="S666" i="2"/>
  <c r="P666" i="2" s="1"/>
  <c r="N667" i="2"/>
  <c r="K667" i="2" s="1"/>
  <c r="O667" i="2"/>
  <c r="S667" i="2"/>
  <c r="P667" i="2" s="1"/>
  <c r="N668" i="2"/>
  <c r="K668" i="2" s="1"/>
  <c r="O668" i="2"/>
  <c r="S668" i="2"/>
  <c r="P668" i="2" s="1"/>
  <c r="N669" i="2"/>
  <c r="K669" i="2" s="1"/>
  <c r="O669" i="2"/>
  <c r="S669" i="2"/>
  <c r="P669" i="2" s="1"/>
  <c r="N670" i="2"/>
  <c r="O670" i="2"/>
  <c r="S670" i="2"/>
  <c r="P670" i="2" s="1"/>
  <c r="N671" i="2"/>
  <c r="R671" i="2" s="1"/>
  <c r="Q671" i="2" s="1"/>
  <c r="O671" i="2"/>
  <c r="S671" i="2"/>
  <c r="P671" i="2" s="1"/>
  <c r="N672" i="2"/>
  <c r="K672" i="2" s="1"/>
  <c r="O672" i="2"/>
  <c r="S672" i="2"/>
  <c r="P672" i="2" s="1"/>
  <c r="N673" i="2"/>
  <c r="O673" i="2"/>
  <c r="S673" i="2"/>
  <c r="P673" i="2" s="1"/>
  <c r="N674" i="2"/>
  <c r="K674" i="2" s="1"/>
  <c r="O674" i="2"/>
  <c r="S674" i="2"/>
  <c r="P674" i="2" s="1"/>
  <c r="N675" i="2"/>
  <c r="K675" i="2" s="1"/>
  <c r="O675" i="2"/>
  <c r="S675" i="2"/>
  <c r="P675" i="2" s="1"/>
  <c r="N676" i="2"/>
  <c r="K676" i="2" s="1"/>
  <c r="O676" i="2"/>
  <c r="S676" i="2"/>
  <c r="P676" i="2" s="1"/>
  <c r="N677" i="2"/>
  <c r="K677" i="2" s="1"/>
  <c r="O677" i="2"/>
  <c r="S677" i="2"/>
  <c r="P677" i="2" s="1"/>
  <c r="N678" i="2"/>
  <c r="O678" i="2"/>
  <c r="S678" i="2"/>
  <c r="P678" i="2" s="1"/>
  <c r="N679" i="2"/>
  <c r="K679" i="2" s="1"/>
  <c r="O679" i="2"/>
  <c r="S679" i="2"/>
  <c r="P679" i="2" s="1"/>
  <c r="N680" i="2"/>
  <c r="O680" i="2"/>
  <c r="S680" i="2"/>
  <c r="P680" i="2" s="1"/>
  <c r="N681" i="2"/>
  <c r="O681" i="2"/>
  <c r="S681" i="2"/>
  <c r="P681" i="2" s="1"/>
  <c r="N682" i="2"/>
  <c r="O682" i="2"/>
  <c r="S682" i="2"/>
  <c r="P682" i="2" s="1"/>
  <c r="N683" i="2"/>
  <c r="K683" i="2" s="1"/>
  <c r="O683" i="2"/>
  <c r="S683" i="2"/>
  <c r="P683" i="2" s="1"/>
  <c r="N684" i="2"/>
  <c r="O684" i="2"/>
  <c r="S684" i="2"/>
  <c r="P684" i="2" s="1"/>
  <c r="N685" i="2"/>
  <c r="K685" i="2" s="1"/>
  <c r="O685" i="2"/>
  <c r="S685" i="2"/>
  <c r="P685" i="2" s="1"/>
  <c r="N686" i="2"/>
  <c r="R686" i="2" s="1"/>
  <c r="Q686" i="2" s="1"/>
  <c r="O686" i="2"/>
  <c r="S686" i="2"/>
  <c r="P686" i="2" s="1"/>
  <c r="N687" i="2"/>
  <c r="R687" i="2" s="1"/>
  <c r="Q687" i="2" s="1"/>
  <c r="O687" i="2"/>
  <c r="S687" i="2"/>
  <c r="P687" i="2" s="1"/>
  <c r="N688" i="2"/>
  <c r="K688" i="2" s="1"/>
  <c r="O688" i="2"/>
  <c r="R688" i="2"/>
  <c r="Q688" i="2" s="1"/>
  <c r="S688" i="2"/>
  <c r="P688" i="2" s="1"/>
  <c r="N689" i="2"/>
  <c r="K689" i="2" s="1"/>
  <c r="O689" i="2"/>
  <c r="S689" i="2"/>
  <c r="P689" i="2" s="1"/>
  <c r="K690" i="2"/>
  <c r="N690" i="2"/>
  <c r="O690" i="2"/>
  <c r="R690" i="2"/>
  <c r="Q690" i="2" s="1"/>
  <c r="S690" i="2"/>
  <c r="P690" i="2" s="1"/>
  <c r="N691" i="2"/>
  <c r="R691" i="2" s="1"/>
  <c r="Q691" i="2" s="1"/>
  <c r="O691" i="2"/>
  <c r="P691" i="2"/>
  <c r="S691" i="2"/>
  <c r="N692" i="2"/>
  <c r="R692" i="2" s="1"/>
  <c r="Q692" i="2" s="1"/>
  <c r="O692" i="2"/>
  <c r="S692" i="2"/>
  <c r="P692" i="2" s="1"/>
  <c r="N693" i="2"/>
  <c r="K693" i="2" s="1"/>
  <c r="O693" i="2"/>
  <c r="S693" i="2"/>
  <c r="P693" i="2" s="1"/>
  <c r="N694" i="2"/>
  <c r="R694" i="2" s="1"/>
  <c r="Q694" i="2" s="1"/>
  <c r="O694" i="2"/>
  <c r="S694" i="2"/>
  <c r="P694" i="2" s="1"/>
  <c r="N695" i="2"/>
  <c r="K695" i="2" s="1"/>
  <c r="O695" i="2"/>
  <c r="R695" i="2"/>
  <c r="Q695" i="2" s="1"/>
  <c r="S695" i="2"/>
  <c r="P695" i="2" s="1"/>
  <c r="N696" i="2"/>
  <c r="O696" i="2"/>
  <c r="S696" i="2"/>
  <c r="P696" i="2" s="1"/>
  <c r="N697" i="2"/>
  <c r="K697" i="2" s="1"/>
  <c r="O697" i="2"/>
  <c r="S697" i="2"/>
  <c r="P697" i="2" s="1"/>
  <c r="N698" i="2"/>
  <c r="R698" i="2" s="1"/>
  <c r="Q698" i="2" s="1"/>
  <c r="O698" i="2"/>
  <c r="S698" i="2"/>
  <c r="P698" i="2" s="1"/>
  <c r="N699" i="2"/>
  <c r="K699" i="2" s="1"/>
  <c r="O699" i="2"/>
  <c r="P699" i="2"/>
  <c r="S699" i="2"/>
  <c r="N700" i="2"/>
  <c r="K700" i="2" s="1"/>
  <c r="O700" i="2"/>
  <c r="S700" i="2"/>
  <c r="P700" i="2" s="1"/>
  <c r="N701" i="2"/>
  <c r="R701" i="2" s="1"/>
  <c r="Q701" i="2" s="1"/>
  <c r="O701" i="2"/>
  <c r="S701" i="2"/>
  <c r="P701" i="2" s="1"/>
  <c r="K702" i="2"/>
  <c r="N702" i="2"/>
  <c r="R702" i="2" s="1"/>
  <c r="Q702" i="2" s="1"/>
  <c r="O702" i="2"/>
  <c r="S702" i="2"/>
  <c r="P702" i="2" s="1"/>
  <c r="N703" i="2"/>
  <c r="R703" i="2" s="1"/>
  <c r="Q703" i="2" s="1"/>
  <c r="O703" i="2"/>
  <c r="S703" i="2"/>
  <c r="P703" i="2" s="1"/>
  <c r="N704" i="2"/>
  <c r="K704" i="2" s="1"/>
  <c r="O704" i="2"/>
  <c r="S704" i="2"/>
  <c r="P704" i="2" s="1"/>
  <c r="N705" i="2"/>
  <c r="K705" i="2" s="1"/>
  <c r="O705" i="2"/>
  <c r="S705" i="2"/>
  <c r="P705" i="2" s="1"/>
  <c r="N706" i="2"/>
  <c r="R706" i="2" s="1"/>
  <c r="Q706" i="2" s="1"/>
  <c r="O706" i="2"/>
  <c r="S706" i="2"/>
  <c r="P706" i="2" s="1"/>
  <c r="N707" i="2"/>
  <c r="R707" i="2" s="1"/>
  <c r="Q707" i="2" s="1"/>
  <c r="O707" i="2"/>
  <c r="S707" i="2"/>
  <c r="P707" i="2" s="1"/>
  <c r="N708" i="2"/>
  <c r="K708" i="2" s="1"/>
  <c r="O708" i="2"/>
  <c r="S708" i="2"/>
  <c r="P708" i="2" s="1"/>
  <c r="N709" i="2"/>
  <c r="R709" i="2" s="1"/>
  <c r="Q709" i="2" s="1"/>
  <c r="O709" i="2"/>
  <c r="S709" i="2"/>
  <c r="P709" i="2" s="1"/>
  <c r="K710" i="2"/>
  <c r="N710" i="2"/>
  <c r="O710" i="2"/>
  <c r="R710" i="2"/>
  <c r="Q710" i="2" s="1"/>
  <c r="S710" i="2"/>
  <c r="P710" i="2" s="1"/>
  <c r="N711" i="2"/>
  <c r="R711" i="2" s="1"/>
  <c r="Q711" i="2" s="1"/>
  <c r="O711" i="2"/>
  <c r="S711" i="2"/>
  <c r="P711" i="2" s="1"/>
  <c r="K712" i="2"/>
  <c r="N712" i="2"/>
  <c r="O712" i="2"/>
  <c r="R712" i="2"/>
  <c r="Q712" i="2" s="1"/>
  <c r="S712" i="2"/>
  <c r="P712" i="2" s="1"/>
  <c r="N713" i="2"/>
  <c r="K713" i="2" s="1"/>
  <c r="O713" i="2"/>
  <c r="S713" i="2"/>
  <c r="P713" i="2" s="1"/>
  <c r="N714" i="2"/>
  <c r="R714" i="2" s="1"/>
  <c r="Q714" i="2" s="1"/>
  <c r="O714" i="2"/>
  <c r="S714" i="2"/>
  <c r="P714" i="2" s="1"/>
  <c r="N715" i="2"/>
  <c r="K715" i="2" s="1"/>
  <c r="O715" i="2"/>
  <c r="S715" i="2"/>
  <c r="P715" i="2" s="1"/>
  <c r="N716" i="2"/>
  <c r="K716" i="2" s="1"/>
  <c r="O716" i="2"/>
  <c r="S716" i="2"/>
  <c r="P716" i="2" s="1"/>
  <c r="N717" i="2"/>
  <c r="R717" i="2" s="1"/>
  <c r="Q717" i="2" s="1"/>
  <c r="O717" i="2"/>
  <c r="S717" i="2"/>
  <c r="P717" i="2" s="1"/>
  <c r="N718" i="2"/>
  <c r="R718" i="2" s="1"/>
  <c r="Q718" i="2" s="1"/>
  <c r="O718" i="2"/>
  <c r="S718" i="2"/>
  <c r="P718" i="2" s="1"/>
  <c r="N719" i="2"/>
  <c r="R719" i="2" s="1"/>
  <c r="Q719" i="2" s="1"/>
  <c r="O719" i="2"/>
  <c r="S719" i="2"/>
  <c r="P719" i="2" s="1"/>
  <c r="N720" i="2"/>
  <c r="K720" i="2" s="1"/>
  <c r="O720" i="2"/>
  <c r="S720" i="2"/>
  <c r="P720" i="2" s="1"/>
  <c r="N721" i="2"/>
  <c r="K721" i="2" s="1"/>
  <c r="O721" i="2"/>
  <c r="S721" i="2"/>
  <c r="P721" i="2" s="1"/>
  <c r="N722" i="2"/>
  <c r="R722" i="2" s="1"/>
  <c r="Q722" i="2" s="1"/>
  <c r="O722" i="2"/>
  <c r="S722" i="2"/>
  <c r="P722" i="2" s="1"/>
  <c r="N723" i="2"/>
  <c r="K723" i="2" s="1"/>
  <c r="O723" i="2"/>
  <c r="S723" i="2"/>
  <c r="P723" i="2" s="1"/>
  <c r="N724" i="2"/>
  <c r="K724" i="2" s="1"/>
  <c r="O724" i="2"/>
  <c r="S724" i="2"/>
  <c r="P724" i="2" s="1"/>
  <c r="N725" i="2"/>
  <c r="R725" i="2" s="1"/>
  <c r="Q725" i="2" s="1"/>
  <c r="O725" i="2"/>
  <c r="S725" i="2"/>
  <c r="P725" i="2" s="1"/>
  <c r="N726" i="2"/>
  <c r="K726" i="2" s="1"/>
  <c r="O726" i="2"/>
  <c r="S726" i="2"/>
  <c r="P726" i="2" s="1"/>
  <c r="N727" i="2"/>
  <c r="R727" i="2" s="1"/>
  <c r="Q727" i="2" s="1"/>
  <c r="O727" i="2"/>
  <c r="S727" i="2"/>
  <c r="P727" i="2" s="1"/>
  <c r="N728" i="2"/>
  <c r="K728" i="2" s="1"/>
  <c r="O728" i="2"/>
  <c r="S728" i="2"/>
  <c r="P728" i="2" s="1"/>
  <c r="N729" i="2"/>
  <c r="K729" i="2" s="1"/>
  <c r="O729" i="2"/>
  <c r="S729" i="2"/>
  <c r="P729" i="2" s="1"/>
  <c r="N730" i="2"/>
  <c r="R730" i="2" s="1"/>
  <c r="Q730" i="2" s="1"/>
  <c r="O730" i="2"/>
  <c r="S730" i="2"/>
  <c r="P730" i="2" s="1"/>
  <c r="N731" i="2"/>
  <c r="K731" i="2" s="1"/>
  <c r="O731" i="2"/>
  <c r="S731" i="2"/>
  <c r="P731" i="2" s="1"/>
  <c r="N732" i="2"/>
  <c r="K732" i="2" s="1"/>
  <c r="O732" i="2"/>
  <c r="S732" i="2"/>
  <c r="P732" i="2" s="1"/>
  <c r="N733" i="2"/>
  <c r="R733" i="2" s="1"/>
  <c r="Q733" i="2" s="1"/>
  <c r="O733" i="2"/>
  <c r="S733" i="2"/>
  <c r="P733" i="2" s="1"/>
  <c r="N734" i="2"/>
  <c r="K734" i="2" s="1"/>
  <c r="O734" i="2"/>
  <c r="S734" i="2"/>
  <c r="P734" i="2" s="1"/>
  <c r="N735" i="2"/>
  <c r="R735" i="2" s="1"/>
  <c r="Q735" i="2" s="1"/>
  <c r="O735" i="2"/>
  <c r="S735" i="2"/>
  <c r="P735" i="2" s="1"/>
  <c r="N736" i="2"/>
  <c r="K736" i="2" s="1"/>
  <c r="O736" i="2"/>
  <c r="S736" i="2"/>
  <c r="P736" i="2" s="1"/>
  <c r="N737" i="2"/>
  <c r="K737" i="2" s="1"/>
  <c r="O737" i="2"/>
  <c r="S737" i="2"/>
  <c r="P737" i="2" s="1"/>
  <c r="N738" i="2"/>
  <c r="R738" i="2" s="1"/>
  <c r="Q738" i="2" s="1"/>
  <c r="O738" i="2"/>
  <c r="S738" i="2"/>
  <c r="P738" i="2" s="1"/>
  <c r="K739" i="2"/>
  <c r="N739" i="2"/>
  <c r="R739" i="2" s="1"/>
  <c r="Q739" i="2" s="1"/>
  <c r="O739" i="2"/>
  <c r="P739" i="2"/>
  <c r="S739" i="2"/>
  <c r="N740" i="2"/>
  <c r="K740" i="2" s="1"/>
  <c r="O740" i="2"/>
  <c r="S740" i="2"/>
  <c r="P740" i="2" s="1"/>
  <c r="N741" i="2"/>
  <c r="R741" i="2" s="1"/>
  <c r="Q741" i="2" s="1"/>
  <c r="O741" i="2"/>
  <c r="S741" i="2"/>
  <c r="P741" i="2" s="1"/>
  <c r="N742" i="2"/>
  <c r="K742" i="2" s="1"/>
  <c r="O742" i="2"/>
  <c r="R742" i="2"/>
  <c r="Q742" i="2" s="1"/>
  <c r="S742" i="2"/>
  <c r="P742" i="2" s="1"/>
  <c r="N743" i="2"/>
  <c r="R743" i="2" s="1"/>
  <c r="Q743" i="2" s="1"/>
  <c r="O743" i="2"/>
  <c r="S743" i="2"/>
  <c r="P743" i="2" s="1"/>
  <c r="N744" i="2"/>
  <c r="K744" i="2" s="1"/>
  <c r="O744" i="2"/>
  <c r="S744" i="2"/>
  <c r="P744" i="2" s="1"/>
  <c r="N745" i="2"/>
  <c r="K745" i="2" s="1"/>
  <c r="O745" i="2"/>
  <c r="S745" i="2"/>
  <c r="P745" i="2" s="1"/>
  <c r="N746" i="2"/>
  <c r="R746" i="2" s="1"/>
  <c r="Q746" i="2" s="1"/>
  <c r="O746" i="2"/>
  <c r="S746" i="2"/>
  <c r="P746" i="2" s="1"/>
  <c r="N747" i="2"/>
  <c r="R747" i="2" s="1"/>
  <c r="Q747" i="2" s="1"/>
  <c r="O747" i="2"/>
  <c r="S747" i="2"/>
  <c r="P747" i="2" s="1"/>
  <c r="N748" i="2"/>
  <c r="K748" i="2" s="1"/>
  <c r="O748" i="2"/>
  <c r="S748" i="2"/>
  <c r="P748" i="2" s="1"/>
  <c r="N749" i="2"/>
  <c r="R749" i="2" s="1"/>
  <c r="Q749" i="2" s="1"/>
  <c r="O749" i="2"/>
  <c r="S749" i="2"/>
  <c r="P749" i="2" s="1"/>
  <c r="N750" i="2"/>
  <c r="K750" i="2" s="1"/>
  <c r="O750" i="2"/>
  <c r="S750" i="2"/>
  <c r="P750" i="2" s="1"/>
  <c r="N751" i="2"/>
  <c r="R751" i="2" s="1"/>
  <c r="Q751" i="2" s="1"/>
  <c r="O751" i="2"/>
  <c r="S751" i="2"/>
  <c r="P751" i="2" s="1"/>
  <c r="N752" i="2"/>
  <c r="R752" i="2" s="1"/>
  <c r="Q752" i="2" s="1"/>
  <c r="O752" i="2"/>
  <c r="S752" i="2"/>
  <c r="P752" i="2" s="1"/>
  <c r="N753" i="2"/>
  <c r="K753" i="2" s="1"/>
  <c r="O753" i="2"/>
  <c r="S753" i="2"/>
  <c r="P753" i="2" s="1"/>
  <c r="N754" i="2"/>
  <c r="R754" i="2" s="1"/>
  <c r="Q754" i="2" s="1"/>
  <c r="O754" i="2"/>
  <c r="S754" i="2"/>
  <c r="P754" i="2" s="1"/>
  <c r="N755" i="2"/>
  <c r="O755" i="2"/>
  <c r="S755" i="2"/>
  <c r="P755" i="2" s="1"/>
  <c r="N756" i="2"/>
  <c r="K756" i="2" s="1"/>
  <c r="O756" i="2"/>
  <c r="P756" i="2"/>
  <c r="S756" i="2"/>
  <c r="N757" i="2"/>
  <c r="R757" i="2" s="1"/>
  <c r="Q757" i="2" s="1"/>
  <c r="O757" i="2"/>
  <c r="S757" i="2"/>
  <c r="P757" i="2" s="1"/>
  <c r="N758" i="2"/>
  <c r="R758" i="2" s="1"/>
  <c r="Q758" i="2" s="1"/>
  <c r="O758" i="2"/>
  <c r="S758" i="2"/>
  <c r="P758" i="2" s="1"/>
  <c r="N759" i="2"/>
  <c r="R759" i="2" s="1"/>
  <c r="Q759" i="2" s="1"/>
  <c r="O759" i="2"/>
  <c r="S759" i="2"/>
  <c r="P759" i="2" s="1"/>
  <c r="N760" i="2"/>
  <c r="K760" i="2" s="1"/>
  <c r="O760" i="2"/>
  <c r="S760" i="2"/>
  <c r="P760" i="2" s="1"/>
  <c r="N761" i="2"/>
  <c r="K761" i="2" s="1"/>
  <c r="O761" i="2"/>
  <c r="S761" i="2"/>
  <c r="P761" i="2" s="1"/>
  <c r="N762" i="2"/>
  <c r="R762" i="2" s="1"/>
  <c r="Q762" i="2" s="1"/>
  <c r="O762" i="2"/>
  <c r="S762" i="2"/>
  <c r="P762" i="2" s="1"/>
  <c r="K763" i="2"/>
  <c r="N763" i="2"/>
  <c r="R763" i="2" s="1"/>
  <c r="Q763" i="2" s="1"/>
  <c r="O763" i="2"/>
  <c r="S763" i="2"/>
  <c r="P763" i="2" s="1"/>
  <c r="N764" i="2"/>
  <c r="K764" i="2" s="1"/>
  <c r="O764" i="2"/>
  <c r="S764" i="2"/>
  <c r="P764" i="2" s="1"/>
  <c r="N765" i="2"/>
  <c r="R765" i="2" s="1"/>
  <c r="Q765" i="2" s="1"/>
  <c r="O765" i="2"/>
  <c r="S765" i="2"/>
  <c r="P765" i="2" s="1"/>
  <c r="N766" i="2"/>
  <c r="K766" i="2" s="1"/>
  <c r="O766" i="2"/>
  <c r="S766" i="2"/>
  <c r="P766" i="2" s="1"/>
  <c r="N767" i="2"/>
  <c r="R767" i="2" s="1"/>
  <c r="Q767" i="2" s="1"/>
  <c r="O767" i="2"/>
  <c r="S767" i="2"/>
  <c r="P767" i="2" s="1"/>
  <c r="N768" i="2"/>
  <c r="R768" i="2" s="1"/>
  <c r="Q768" i="2" s="1"/>
  <c r="O768" i="2"/>
  <c r="S768" i="2"/>
  <c r="P768" i="2" s="1"/>
  <c r="N769" i="2"/>
  <c r="K769" i="2" s="1"/>
  <c r="O769" i="2"/>
  <c r="R769" i="2"/>
  <c r="Q769" i="2" s="1"/>
  <c r="S769" i="2"/>
  <c r="P769" i="2" s="1"/>
  <c r="N770" i="2"/>
  <c r="R770" i="2" s="1"/>
  <c r="Q770" i="2" s="1"/>
  <c r="O770" i="2"/>
  <c r="S770" i="2"/>
  <c r="P770" i="2" s="1"/>
  <c r="N771" i="2"/>
  <c r="R771" i="2" s="1"/>
  <c r="Q771" i="2" s="1"/>
  <c r="O771" i="2"/>
  <c r="S771" i="2"/>
  <c r="P771" i="2" s="1"/>
  <c r="N772" i="2"/>
  <c r="K772" i="2" s="1"/>
  <c r="O772" i="2"/>
  <c r="S772" i="2"/>
  <c r="P772" i="2" s="1"/>
  <c r="N773" i="2"/>
  <c r="R773" i="2" s="1"/>
  <c r="Q773" i="2" s="1"/>
  <c r="O773" i="2"/>
  <c r="S773" i="2"/>
  <c r="P773" i="2" s="1"/>
  <c r="N774" i="2"/>
  <c r="K774" i="2" s="1"/>
  <c r="O774" i="2"/>
  <c r="S774" i="2"/>
  <c r="P774" i="2" s="1"/>
  <c r="N775" i="2"/>
  <c r="R775" i="2" s="1"/>
  <c r="Q775" i="2" s="1"/>
  <c r="O775" i="2"/>
  <c r="S775" i="2"/>
  <c r="P775" i="2" s="1"/>
  <c r="N776" i="2"/>
  <c r="R776" i="2" s="1"/>
  <c r="Q776" i="2" s="1"/>
  <c r="O776" i="2"/>
  <c r="S776" i="2"/>
  <c r="P776" i="2" s="1"/>
  <c r="N777" i="2"/>
  <c r="K777" i="2" s="1"/>
  <c r="O777" i="2"/>
  <c r="S777" i="2"/>
  <c r="P777" i="2" s="1"/>
  <c r="N778" i="2"/>
  <c r="R778" i="2" s="1"/>
  <c r="Q778" i="2" s="1"/>
  <c r="O778" i="2"/>
  <c r="S778" i="2"/>
  <c r="P778" i="2" s="1"/>
  <c r="N779" i="2"/>
  <c r="K779" i="2" s="1"/>
  <c r="O779" i="2"/>
  <c r="S779" i="2"/>
  <c r="P779" i="2" s="1"/>
  <c r="N780" i="2"/>
  <c r="K780" i="2" s="1"/>
  <c r="O780" i="2"/>
  <c r="S780" i="2"/>
  <c r="P780" i="2" s="1"/>
  <c r="N781" i="2"/>
  <c r="O781" i="2"/>
  <c r="S781" i="2"/>
  <c r="P781" i="2" s="1"/>
  <c r="N782" i="2"/>
  <c r="R782" i="2" s="1"/>
  <c r="Q782" i="2" s="1"/>
  <c r="O782" i="2"/>
  <c r="S782" i="2"/>
  <c r="P782" i="2" s="1"/>
  <c r="N783" i="2"/>
  <c r="R783" i="2" s="1"/>
  <c r="Q783" i="2" s="1"/>
  <c r="O783" i="2"/>
  <c r="S783" i="2"/>
  <c r="P783" i="2" s="1"/>
  <c r="N784" i="2"/>
  <c r="K784" i="2" s="1"/>
  <c r="O784" i="2"/>
  <c r="S784" i="2"/>
  <c r="P784" i="2" s="1"/>
  <c r="N785" i="2"/>
  <c r="K785" i="2" s="1"/>
  <c r="O785" i="2"/>
  <c r="S785" i="2"/>
  <c r="P785" i="2" s="1"/>
  <c r="N786" i="2"/>
  <c r="R786" i="2" s="1"/>
  <c r="Q786" i="2" s="1"/>
  <c r="O786" i="2"/>
  <c r="S786" i="2"/>
  <c r="P786" i="2" s="1"/>
  <c r="N787" i="2"/>
  <c r="O787" i="2"/>
  <c r="S787" i="2"/>
  <c r="P787" i="2" s="1"/>
  <c r="N788" i="2"/>
  <c r="K788" i="2" s="1"/>
  <c r="O788" i="2"/>
  <c r="S788" i="2"/>
  <c r="P788" i="2" s="1"/>
  <c r="N789" i="2"/>
  <c r="R789" i="2" s="1"/>
  <c r="Q789" i="2" s="1"/>
  <c r="O789" i="2"/>
  <c r="S789" i="2"/>
  <c r="P789" i="2" s="1"/>
  <c r="N790" i="2"/>
  <c r="O790" i="2"/>
  <c r="S790" i="2"/>
  <c r="P790" i="2" s="1"/>
  <c r="N791" i="2"/>
  <c r="R791" i="2" s="1"/>
  <c r="Q791" i="2" s="1"/>
  <c r="O791" i="2"/>
  <c r="S791" i="2"/>
  <c r="P791" i="2" s="1"/>
  <c r="N792" i="2"/>
  <c r="K792" i="2" s="1"/>
  <c r="O792" i="2"/>
  <c r="S792" i="2"/>
  <c r="P792" i="2" s="1"/>
  <c r="N793" i="2"/>
  <c r="K793" i="2" s="1"/>
  <c r="O793" i="2"/>
  <c r="S793" i="2"/>
  <c r="P793" i="2" s="1"/>
  <c r="N794" i="2"/>
  <c r="R794" i="2" s="1"/>
  <c r="Q794" i="2" s="1"/>
  <c r="O794" i="2"/>
  <c r="S794" i="2"/>
  <c r="P794" i="2" s="1"/>
  <c r="N795" i="2"/>
  <c r="K795" i="2" s="1"/>
  <c r="O795" i="2"/>
  <c r="S795" i="2"/>
  <c r="P795" i="2" s="1"/>
  <c r="N796" i="2"/>
  <c r="K796" i="2" s="1"/>
  <c r="O796" i="2"/>
  <c r="S796" i="2"/>
  <c r="P796" i="2" s="1"/>
  <c r="N797" i="2"/>
  <c r="R797" i="2" s="1"/>
  <c r="Q797" i="2" s="1"/>
  <c r="O797" i="2"/>
  <c r="S797" i="2"/>
  <c r="P797" i="2" s="1"/>
  <c r="N798" i="2"/>
  <c r="R798" i="2" s="1"/>
  <c r="Q798" i="2" s="1"/>
  <c r="O798" i="2"/>
  <c r="S798" i="2"/>
  <c r="P798" i="2" s="1"/>
  <c r="N799" i="2"/>
  <c r="R799" i="2" s="1"/>
  <c r="Q799" i="2" s="1"/>
  <c r="O799" i="2"/>
  <c r="S799" i="2"/>
  <c r="P799" i="2" s="1"/>
  <c r="N800" i="2"/>
  <c r="R800" i="2" s="1"/>
  <c r="Q800" i="2" s="1"/>
  <c r="O800" i="2"/>
  <c r="S800" i="2"/>
  <c r="P800" i="2" s="1"/>
  <c r="N801" i="2"/>
  <c r="K801" i="2" s="1"/>
  <c r="O801" i="2"/>
  <c r="S801" i="2"/>
  <c r="P801" i="2" s="1"/>
  <c r="N802" i="2"/>
  <c r="R802" i="2" s="1"/>
  <c r="Q802" i="2" s="1"/>
  <c r="O802" i="2"/>
  <c r="S802" i="2"/>
  <c r="P802" i="2" s="1"/>
  <c r="N803" i="2"/>
  <c r="R803" i="2" s="1"/>
  <c r="Q803" i="2" s="1"/>
  <c r="O803" i="2"/>
  <c r="S803" i="2"/>
  <c r="P803" i="2" s="1"/>
  <c r="N804" i="2"/>
  <c r="K804" i="2" s="1"/>
  <c r="O804" i="2"/>
  <c r="S804" i="2"/>
  <c r="P804" i="2" s="1"/>
  <c r="N805" i="2"/>
  <c r="O805" i="2"/>
  <c r="S805" i="2"/>
  <c r="P805" i="2" s="1"/>
  <c r="N806" i="2"/>
  <c r="R806" i="2" s="1"/>
  <c r="Q806" i="2" s="1"/>
  <c r="O806" i="2"/>
  <c r="S806" i="2"/>
  <c r="P806" i="2" s="1"/>
  <c r="N807" i="2"/>
  <c r="R807" i="2" s="1"/>
  <c r="Q807" i="2" s="1"/>
  <c r="O807" i="2"/>
  <c r="S807" i="2"/>
  <c r="P807" i="2" s="1"/>
  <c r="N808" i="2"/>
  <c r="K808" i="2" s="1"/>
  <c r="O808" i="2"/>
  <c r="S808" i="2"/>
  <c r="P808" i="2" s="1"/>
  <c r="N809" i="2"/>
  <c r="K809" i="2" s="1"/>
  <c r="O809" i="2"/>
  <c r="R809" i="2"/>
  <c r="Q809" i="2" s="1"/>
  <c r="S809" i="2"/>
  <c r="P809" i="2" s="1"/>
  <c r="N810" i="2"/>
  <c r="R810" i="2" s="1"/>
  <c r="Q810" i="2" s="1"/>
  <c r="O810" i="2"/>
  <c r="S810" i="2"/>
  <c r="P810" i="2" s="1"/>
  <c r="K811" i="2"/>
  <c r="N811" i="2"/>
  <c r="O811" i="2"/>
  <c r="R811" i="2"/>
  <c r="Q811" i="2" s="1"/>
  <c r="S811" i="2"/>
  <c r="P811" i="2" s="1"/>
  <c r="N812" i="2"/>
  <c r="K812" i="2" s="1"/>
  <c r="O812" i="2"/>
  <c r="S812" i="2"/>
  <c r="P812" i="2" s="1"/>
  <c r="N813" i="2"/>
  <c r="R813" i="2" s="1"/>
  <c r="Q813" i="2" s="1"/>
  <c r="O813" i="2"/>
  <c r="S813" i="2"/>
  <c r="P813" i="2" s="1"/>
  <c r="N814" i="2"/>
  <c r="R814" i="2" s="1"/>
  <c r="Q814" i="2" s="1"/>
  <c r="O814" i="2"/>
  <c r="S814" i="2"/>
  <c r="P814" i="2" s="1"/>
  <c r="N815" i="2"/>
  <c r="R815" i="2" s="1"/>
  <c r="Q815" i="2" s="1"/>
  <c r="O815" i="2"/>
  <c r="S815" i="2"/>
  <c r="P815" i="2" s="1"/>
  <c r="N816" i="2"/>
  <c r="R816" i="2" s="1"/>
  <c r="Q816" i="2" s="1"/>
  <c r="O816" i="2"/>
  <c r="S816" i="2"/>
  <c r="P816" i="2" s="1"/>
  <c r="N817" i="2"/>
  <c r="K817" i="2" s="1"/>
  <c r="O817" i="2"/>
  <c r="S817" i="2"/>
  <c r="P817" i="2" s="1"/>
  <c r="N818" i="2"/>
  <c r="R818" i="2" s="1"/>
  <c r="Q818" i="2" s="1"/>
  <c r="O818" i="2"/>
  <c r="S818" i="2"/>
  <c r="P818" i="2" s="1"/>
  <c r="N819" i="2"/>
  <c r="R819" i="2" s="1"/>
  <c r="Q819" i="2" s="1"/>
  <c r="O819" i="2"/>
  <c r="S819" i="2"/>
  <c r="P819" i="2" s="1"/>
  <c r="N820" i="2"/>
  <c r="K820" i="2" s="1"/>
  <c r="O820" i="2"/>
  <c r="S820" i="2"/>
  <c r="P820" i="2" s="1"/>
  <c r="N821" i="2"/>
  <c r="R821" i="2" s="1"/>
  <c r="Q821" i="2" s="1"/>
  <c r="O821" i="2"/>
  <c r="S821" i="2"/>
  <c r="P821" i="2" s="1"/>
  <c r="N822" i="2"/>
  <c r="K822" i="2" s="1"/>
  <c r="O822" i="2"/>
  <c r="S822" i="2"/>
  <c r="P822" i="2" s="1"/>
  <c r="N823" i="2"/>
  <c r="R823" i="2" s="1"/>
  <c r="Q823" i="2" s="1"/>
  <c r="O823" i="2"/>
  <c r="S823" i="2"/>
  <c r="P823" i="2" s="1"/>
  <c r="N824" i="2"/>
  <c r="R824" i="2" s="1"/>
  <c r="Q824" i="2" s="1"/>
  <c r="O824" i="2"/>
  <c r="S824" i="2"/>
  <c r="P824" i="2" s="1"/>
  <c r="N825" i="2"/>
  <c r="K825" i="2" s="1"/>
  <c r="O825" i="2"/>
  <c r="S825" i="2"/>
  <c r="P825" i="2" s="1"/>
  <c r="N826" i="2"/>
  <c r="R826" i="2" s="1"/>
  <c r="Q826" i="2" s="1"/>
  <c r="O826" i="2"/>
  <c r="S826" i="2"/>
  <c r="P826" i="2" s="1"/>
  <c r="N827" i="2"/>
  <c r="K827" i="2" s="1"/>
  <c r="O827" i="2"/>
  <c r="S827" i="2"/>
  <c r="P827" i="2" s="1"/>
  <c r="N828" i="2"/>
  <c r="K828" i="2" s="1"/>
  <c r="O828" i="2"/>
  <c r="S828" i="2"/>
  <c r="P828" i="2" s="1"/>
  <c r="N829" i="2"/>
  <c r="R829" i="2" s="1"/>
  <c r="Q829" i="2" s="1"/>
  <c r="O829" i="2"/>
  <c r="S829" i="2"/>
  <c r="P829" i="2" s="1"/>
  <c r="N830" i="2"/>
  <c r="K830" i="2" s="1"/>
  <c r="O830" i="2"/>
  <c r="S830" i="2"/>
  <c r="P830" i="2" s="1"/>
  <c r="N831" i="2"/>
  <c r="R831" i="2" s="1"/>
  <c r="Q831" i="2" s="1"/>
  <c r="O831" i="2"/>
  <c r="S831" i="2"/>
  <c r="P831" i="2" s="1"/>
  <c r="N832" i="2"/>
  <c r="K832" i="2" s="1"/>
  <c r="O832" i="2"/>
  <c r="S832" i="2"/>
  <c r="P832" i="2" s="1"/>
  <c r="N833" i="2"/>
  <c r="K833" i="2" s="1"/>
  <c r="O833" i="2"/>
  <c r="R833" i="2"/>
  <c r="Q833" i="2" s="1"/>
  <c r="S833" i="2"/>
  <c r="P833" i="2" s="1"/>
  <c r="N834" i="2"/>
  <c r="R834" i="2" s="1"/>
  <c r="Q834" i="2" s="1"/>
  <c r="O834" i="2"/>
  <c r="S834" i="2"/>
  <c r="P834" i="2" s="1"/>
  <c r="N835" i="2"/>
  <c r="R835" i="2" s="1"/>
  <c r="Q835" i="2" s="1"/>
  <c r="O835" i="2"/>
  <c r="S835" i="2"/>
  <c r="P835" i="2" s="1"/>
  <c r="N836" i="2"/>
  <c r="K836" i="2" s="1"/>
  <c r="O836" i="2"/>
  <c r="S836" i="2"/>
  <c r="P836" i="2" s="1"/>
  <c r="N837" i="2"/>
  <c r="R837" i="2" s="1"/>
  <c r="Q837" i="2" s="1"/>
  <c r="O837" i="2"/>
  <c r="S837" i="2"/>
  <c r="P837" i="2" s="1"/>
  <c r="N838" i="2"/>
  <c r="K838" i="2" s="1"/>
  <c r="O838" i="2"/>
  <c r="S838" i="2"/>
  <c r="P838" i="2" s="1"/>
  <c r="N839" i="2"/>
  <c r="R839" i="2" s="1"/>
  <c r="Q839" i="2" s="1"/>
  <c r="O839" i="2"/>
  <c r="S839" i="2"/>
  <c r="P839" i="2" s="1"/>
  <c r="N840" i="2"/>
  <c r="R840" i="2" s="1"/>
  <c r="Q840" i="2" s="1"/>
  <c r="O840" i="2"/>
  <c r="S840" i="2"/>
  <c r="P840" i="2" s="1"/>
  <c r="N841" i="2"/>
  <c r="K841" i="2" s="1"/>
  <c r="O841" i="2"/>
  <c r="S841" i="2"/>
  <c r="P841" i="2" s="1"/>
  <c r="N842" i="2"/>
  <c r="R842" i="2" s="1"/>
  <c r="Q842" i="2" s="1"/>
  <c r="O842" i="2"/>
  <c r="S842" i="2"/>
  <c r="P842" i="2" s="1"/>
  <c r="N843" i="2"/>
  <c r="K843" i="2" s="1"/>
  <c r="O843" i="2"/>
  <c r="S843" i="2"/>
  <c r="P843" i="2" s="1"/>
  <c r="N844" i="2"/>
  <c r="K844" i="2" s="1"/>
  <c r="O844" i="2"/>
  <c r="S844" i="2"/>
  <c r="P844" i="2" s="1"/>
  <c r="K845" i="2"/>
  <c r="N845" i="2"/>
  <c r="R845" i="2" s="1"/>
  <c r="Q845" i="2" s="1"/>
  <c r="O845" i="2"/>
  <c r="S845" i="2"/>
  <c r="P845" i="2" s="1"/>
  <c r="N846" i="2"/>
  <c r="K846" i="2" s="1"/>
  <c r="O846" i="2"/>
  <c r="S846" i="2"/>
  <c r="P846" i="2" s="1"/>
  <c r="N847" i="2"/>
  <c r="R847" i="2" s="1"/>
  <c r="Q847" i="2" s="1"/>
  <c r="O847" i="2"/>
  <c r="S847" i="2"/>
  <c r="P847" i="2" s="1"/>
  <c r="N848" i="2"/>
  <c r="K848" i="2" s="1"/>
  <c r="O848" i="2"/>
  <c r="S848" i="2"/>
  <c r="P848" i="2" s="1"/>
  <c r="N849" i="2"/>
  <c r="K849" i="2" s="1"/>
  <c r="O849" i="2"/>
  <c r="S849" i="2"/>
  <c r="P849" i="2" s="1"/>
  <c r="N850" i="2"/>
  <c r="R850" i="2" s="1"/>
  <c r="Q850" i="2" s="1"/>
  <c r="O850" i="2"/>
  <c r="S850" i="2"/>
  <c r="P850" i="2" s="1"/>
  <c r="N851" i="2"/>
  <c r="K851" i="2" s="1"/>
  <c r="O851" i="2"/>
  <c r="S851" i="2"/>
  <c r="P851" i="2" s="1"/>
  <c r="N852" i="2"/>
  <c r="K852" i="2" s="1"/>
  <c r="O852" i="2"/>
  <c r="S852" i="2"/>
  <c r="P852" i="2" s="1"/>
  <c r="N853" i="2"/>
  <c r="R853" i="2" s="1"/>
  <c r="Q853" i="2" s="1"/>
  <c r="O853" i="2"/>
  <c r="S853" i="2"/>
  <c r="P853" i="2" s="1"/>
  <c r="N854" i="2"/>
  <c r="R854" i="2" s="1"/>
  <c r="Q854" i="2" s="1"/>
  <c r="O854" i="2"/>
  <c r="S854" i="2"/>
  <c r="P854" i="2" s="1"/>
  <c r="N855" i="2"/>
  <c r="R855" i="2" s="1"/>
  <c r="Q855" i="2" s="1"/>
  <c r="O855" i="2"/>
  <c r="S855" i="2"/>
  <c r="P855" i="2" s="1"/>
  <c r="K856" i="2"/>
  <c r="N856" i="2"/>
  <c r="O856" i="2"/>
  <c r="R856" i="2"/>
  <c r="Q856" i="2" s="1"/>
  <c r="S856" i="2"/>
  <c r="P856" i="2" s="1"/>
  <c r="N857" i="2"/>
  <c r="K857" i="2" s="1"/>
  <c r="O857" i="2"/>
  <c r="S857" i="2"/>
  <c r="P857" i="2" s="1"/>
  <c r="N858" i="2"/>
  <c r="R858" i="2" s="1"/>
  <c r="Q858" i="2" s="1"/>
  <c r="O858" i="2"/>
  <c r="S858" i="2"/>
  <c r="P858" i="2" s="1"/>
  <c r="N859" i="2"/>
  <c r="K859" i="2" s="1"/>
  <c r="O859" i="2"/>
  <c r="P859" i="2"/>
  <c r="R859" i="2"/>
  <c r="Q859" i="2" s="1"/>
  <c r="S859" i="2"/>
  <c r="N860" i="2"/>
  <c r="K860" i="2" s="1"/>
  <c r="O860" i="2"/>
  <c r="S860" i="2"/>
  <c r="P860" i="2" s="1"/>
  <c r="N861" i="2"/>
  <c r="R861" i="2" s="1"/>
  <c r="Q861" i="2" s="1"/>
  <c r="O861" i="2"/>
  <c r="S861" i="2"/>
  <c r="P861" i="2" s="1"/>
  <c r="K862" i="2"/>
  <c r="N862" i="2"/>
  <c r="R862" i="2" s="1"/>
  <c r="Q862" i="2" s="1"/>
  <c r="O862" i="2"/>
  <c r="S862" i="2"/>
  <c r="P862" i="2" s="1"/>
  <c r="N863" i="2"/>
  <c r="R863" i="2" s="1"/>
  <c r="Q863" i="2" s="1"/>
  <c r="O863" i="2"/>
  <c r="S863" i="2"/>
  <c r="P863" i="2" s="1"/>
  <c r="K864" i="2"/>
  <c r="N864" i="2"/>
  <c r="R864" i="2" s="1"/>
  <c r="Q864" i="2" s="1"/>
  <c r="O864" i="2"/>
  <c r="S864" i="2"/>
  <c r="P864" i="2" s="1"/>
  <c r="N865" i="2"/>
  <c r="K865" i="2" s="1"/>
  <c r="O865" i="2"/>
  <c r="R865" i="2"/>
  <c r="Q865" i="2" s="1"/>
  <c r="S865" i="2"/>
  <c r="P865" i="2" s="1"/>
  <c r="N866" i="2"/>
  <c r="R866" i="2" s="1"/>
  <c r="Q866" i="2" s="1"/>
  <c r="O866" i="2"/>
  <c r="S866" i="2"/>
  <c r="P866" i="2" s="1"/>
  <c r="N867" i="2"/>
  <c r="K867" i="2" s="1"/>
  <c r="O867" i="2"/>
  <c r="R867" i="2"/>
  <c r="Q867" i="2" s="1"/>
  <c r="S867" i="2"/>
  <c r="P867" i="2" s="1"/>
  <c r="N868" i="2"/>
  <c r="K868" i="2" s="1"/>
  <c r="O868" i="2"/>
  <c r="S868" i="2"/>
  <c r="P868" i="2" s="1"/>
  <c r="N869" i="2"/>
  <c r="R869" i="2" s="1"/>
  <c r="Q869" i="2" s="1"/>
  <c r="O869" i="2"/>
  <c r="S869" i="2"/>
  <c r="P869" i="2" s="1"/>
  <c r="N870" i="2"/>
  <c r="K870" i="2" s="1"/>
  <c r="O870" i="2"/>
  <c r="S870" i="2"/>
  <c r="P870" i="2" s="1"/>
  <c r="N871" i="2"/>
  <c r="R871" i="2" s="1"/>
  <c r="Q871" i="2" s="1"/>
  <c r="O871" i="2"/>
  <c r="S871" i="2"/>
  <c r="P871" i="2" s="1"/>
  <c r="N872" i="2"/>
  <c r="K872" i="2" s="1"/>
  <c r="O872" i="2"/>
  <c r="P872" i="2"/>
  <c r="R872" i="2"/>
  <c r="Q872" i="2" s="1"/>
  <c r="S872" i="2"/>
  <c r="N873" i="2"/>
  <c r="K873" i="2" s="1"/>
  <c r="O873" i="2"/>
  <c r="S873" i="2"/>
  <c r="P873" i="2" s="1"/>
  <c r="N874" i="2"/>
  <c r="R874" i="2" s="1"/>
  <c r="Q874" i="2" s="1"/>
  <c r="O874" i="2"/>
  <c r="S874" i="2"/>
  <c r="P874" i="2" s="1"/>
  <c r="N875" i="2"/>
  <c r="R875" i="2" s="1"/>
  <c r="Q875" i="2" s="1"/>
  <c r="O875" i="2"/>
  <c r="S875" i="2"/>
  <c r="P875" i="2" s="1"/>
  <c r="N876" i="2"/>
  <c r="K876" i="2" s="1"/>
  <c r="O876" i="2"/>
  <c r="S876" i="2"/>
  <c r="P876" i="2" s="1"/>
  <c r="N877" i="2"/>
  <c r="R877" i="2" s="1"/>
  <c r="Q877" i="2" s="1"/>
  <c r="O877" i="2"/>
  <c r="S877" i="2"/>
  <c r="P877" i="2" s="1"/>
  <c r="K878" i="2"/>
  <c r="N878" i="2"/>
  <c r="R878" i="2" s="1"/>
  <c r="Q878" i="2" s="1"/>
  <c r="O878" i="2"/>
  <c r="S878" i="2"/>
  <c r="P878" i="2" s="1"/>
  <c r="N879" i="2"/>
  <c r="R879" i="2" s="1"/>
  <c r="Q879" i="2" s="1"/>
  <c r="O879" i="2"/>
  <c r="S879" i="2"/>
  <c r="P879" i="2" s="1"/>
  <c r="N880" i="2"/>
  <c r="K880" i="2" s="1"/>
  <c r="O880" i="2"/>
  <c r="S880" i="2"/>
  <c r="P880" i="2" s="1"/>
  <c r="N881" i="2"/>
  <c r="K881" i="2" s="1"/>
  <c r="O881" i="2"/>
  <c r="R881" i="2"/>
  <c r="Q881" i="2" s="1"/>
  <c r="S881" i="2"/>
  <c r="P881" i="2" s="1"/>
  <c r="N882" i="2"/>
  <c r="R882" i="2" s="1"/>
  <c r="Q882" i="2" s="1"/>
  <c r="O882" i="2"/>
  <c r="S882" i="2"/>
  <c r="P882" i="2" s="1"/>
  <c r="N883" i="2"/>
  <c r="K883" i="2" s="1"/>
  <c r="O883" i="2"/>
  <c r="P883" i="2"/>
  <c r="S883" i="2"/>
  <c r="N884" i="2"/>
  <c r="K884" i="2" s="1"/>
  <c r="O884" i="2"/>
  <c r="S884" i="2"/>
  <c r="P884" i="2" s="1"/>
  <c r="N885" i="2"/>
  <c r="R885" i="2" s="1"/>
  <c r="Q885" i="2" s="1"/>
  <c r="O885" i="2"/>
  <c r="S885" i="2"/>
  <c r="P885" i="2" s="1"/>
  <c r="N886" i="2"/>
  <c r="K886" i="2" s="1"/>
  <c r="O886" i="2"/>
  <c r="S886" i="2"/>
  <c r="P886" i="2" s="1"/>
  <c r="N887" i="2"/>
  <c r="R887" i="2" s="1"/>
  <c r="Q887" i="2" s="1"/>
  <c r="O887" i="2"/>
  <c r="S887" i="2"/>
  <c r="P887" i="2" s="1"/>
  <c r="N888" i="2"/>
  <c r="K888" i="2" s="1"/>
  <c r="O888" i="2"/>
  <c r="S888" i="2"/>
  <c r="P888" i="2" s="1"/>
  <c r="N889" i="2"/>
  <c r="K889" i="2" s="1"/>
  <c r="O889" i="2"/>
  <c r="S889" i="2"/>
  <c r="P889" i="2" s="1"/>
  <c r="N890" i="2"/>
  <c r="R890" i="2" s="1"/>
  <c r="Q890" i="2" s="1"/>
  <c r="O890" i="2"/>
  <c r="P890" i="2"/>
  <c r="S890" i="2"/>
  <c r="K891" i="2"/>
  <c r="N891" i="2"/>
  <c r="O891" i="2"/>
  <c r="R891" i="2"/>
  <c r="Q891" i="2" s="1"/>
  <c r="S891" i="2"/>
  <c r="P891" i="2" s="1"/>
  <c r="N892" i="2"/>
  <c r="K892" i="2" s="1"/>
  <c r="O892" i="2"/>
  <c r="S892" i="2"/>
  <c r="P892" i="2" s="1"/>
  <c r="K893" i="2"/>
  <c r="N893" i="2"/>
  <c r="R893" i="2" s="1"/>
  <c r="Q893" i="2" s="1"/>
  <c r="O893" i="2"/>
  <c r="S893" i="2"/>
  <c r="P893" i="2" s="1"/>
  <c r="N894" i="2"/>
  <c r="R894" i="2" s="1"/>
  <c r="Q894" i="2" s="1"/>
  <c r="O894" i="2"/>
  <c r="S894" i="2"/>
  <c r="P894" i="2" s="1"/>
  <c r="N895" i="2"/>
  <c r="R895" i="2" s="1"/>
  <c r="Q895" i="2" s="1"/>
  <c r="O895" i="2"/>
  <c r="S895" i="2"/>
  <c r="P895" i="2" s="1"/>
  <c r="N896" i="2"/>
  <c r="K896" i="2" s="1"/>
  <c r="O896" i="2"/>
  <c r="R896" i="2"/>
  <c r="Q896" i="2" s="1"/>
  <c r="S896" i="2"/>
  <c r="P896" i="2" s="1"/>
  <c r="N897" i="2"/>
  <c r="K897" i="2" s="1"/>
  <c r="O897" i="2"/>
  <c r="S897" i="2"/>
  <c r="P897" i="2" s="1"/>
  <c r="N898" i="2"/>
  <c r="R898" i="2" s="1"/>
  <c r="Q898" i="2" s="1"/>
  <c r="O898" i="2"/>
  <c r="S898" i="2"/>
  <c r="P898" i="2" s="1"/>
  <c r="N899" i="2"/>
  <c r="R899" i="2" s="1"/>
  <c r="Q899" i="2" s="1"/>
  <c r="O899" i="2"/>
  <c r="S899" i="2"/>
  <c r="P899" i="2" s="1"/>
  <c r="N900" i="2"/>
  <c r="K900" i="2" s="1"/>
  <c r="O900" i="2"/>
  <c r="S900" i="2"/>
  <c r="P900" i="2" s="1"/>
  <c r="N901" i="2"/>
  <c r="R901" i="2" s="1"/>
  <c r="Q901" i="2" s="1"/>
  <c r="O901" i="2"/>
  <c r="S901" i="2"/>
  <c r="P901" i="2" s="1"/>
  <c r="N902" i="2"/>
  <c r="K902" i="2" s="1"/>
  <c r="O902" i="2"/>
  <c r="R902" i="2"/>
  <c r="Q902" i="2" s="1"/>
  <c r="S902" i="2"/>
  <c r="P902" i="2" s="1"/>
  <c r="N903" i="2"/>
  <c r="R903" i="2" s="1"/>
  <c r="Q903" i="2" s="1"/>
  <c r="O903" i="2"/>
  <c r="S903" i="2"/>
  <c r="P903" i="2" s="1"/>
  <c r="K904" i="2"/>
  <c r="N904" i="2"/>
  <c r="R904" i="2" s="1"/>
  <c r="Q904" i="2" s="1"/>
  <c r="O904" i="2"/>
  <c r="S904" i="2"/>
  <c r="P904" i="2" s="1"/>
  <c r="N905" i="2"/>
  <c r="K905" i="2" s="1"/>
  <c r="O905" i="2"/>
  <c r="S905" i="2"/>
  <c r="P905" i="2" s="1"/>
  <c r="N906" i="2"/>
  <c r="R906" i="2" s="1"/>
  <c r="Q906" i="2" s="1"/>
  <c r="O906" i="2"/>
  <c r="S906" i="2"/>
  <c r="P906" i="2" s="1"/>
  <c r="N907" i="2"/>
  <c r="R907" i="2" s="1"/>
  <c r="Q907" i="2" s="1"/>
  <c r="O907" i="2"/>
  <c r="S907" i="2"/>
  <c r="P907" i="2" s="1"/>
  <c r="N908" i="2"/>
  <c r="K908" i="2" s="1"/>
  <c r="O908" i="2"/>
  <c r="S908" i="2"/>
  <c r="P908" i="2" s="1"/>
  <c r="N909" i="2"/>
  <c r="R909" i="2" s="1"/>
  <c r="Q909" i="2" s="1"/>
  <c r="O909" i="2"/>
  <c r="S909" i="2"/>
  <c r="P909" i="2" s="1"/>
  <c r="N910" i="2"/>
  <c r="R910" i="2" s="1"/>
  <c r="Q910" i="2" s="1"/>
  <c r="O910" i="2"/>
  <c r="S910" i="2"/>
  <c r="P910" i="2" s="1"/>
  <c r="N911" i="2"/>
  <c r="R911" i="2" s="1"/>
  <c r="Q911" i="2" s="1"/>
  <c r="O911" i="2"/>
  <c r="S911" i="2"/>
  <c r="P911" i="2" s="1"/>
  <c r="N912" i="2"/>
  <c r="R912" i="2" s="1"/>
  <c r="Q912" i="2" s="1"/>
  <c r="O912" i="2"/>
  <c r="S912" i="2"/>
  <c r="P912" i="2" s="1"/>
  <c r="N913" i="2"/>
  <c r="K913" i="2" s="1"/>
  <c r="O913" i="2"/>
  <c r="S913" i="2"/>
  <c r="P913" i="2" s="1"/>
  <c r="N914" i="2"/>
  <c r="R914" i="2" s="1"/>
  <c r="Q914" i="2" s="1"/>
  <c r="O914" i="2"/>
  <c r="S914" i="2"/>
  <c r="P914" i="2" s="1"/>
  <c r="N915" i="2"/>
  <c r="K915" i="2" s="1"/>
  <c r="O915" i="2"/>
  <c r="S915" i="2"/>
  <c r="P915" i="2" s="1"/>
  <c r="N916" i="2"/>
  <c r="K916" i="2" s="1"/>
  <c r="O916" i="2"/>
  <c r="P916" i="2"/>
  <c r="S916" i="2"/>
  <c r="K917" i="2"/>
  <c r="N917" i="2"/>
  <c r="R917" i="2" s="1"/>
  <c r="Q917" i="2" s="1"/>
  <c r="O917" i="2"/>
  <c r="S917" i="2"/>
  <c r="P917" i="2" s="1"/>
  <c r="N918" i="2"/>
  <c r="K918" i="2" s="1"/>
  <c r="O918" i="2"/>
  <c r="R918" i="2"/>
  <c r="Q918" i="2" s="1"/>
  <c r="S918" i="2"/>
  <c r="P918" i="2" s="1"/>
  <c r="N919" i="2"/>
  <c r="R919" i="2" s="1"/>
  <c r="Q919" i="2" s="1"/>
  <c r="O919" i="2"/>
  <c r="S919" i="2"/>
  <c r="P919" i="2" s="1"/>
  <c r="N920" i="2"/>
  <c r="K920" i="2" s="1"/>
  <c r="O920" i="2"/>
  <c r="S920" i="2"/>
  <c r="P920" i="2" s="1"/>
  <c r="N921" i="2"/>
  <c r="K921" i="2" s="1"/>
  <c r="O921" i="2"/>
  <c r="P921" i="2"/>
  <c r="S921" i="2"/>
  <c r="N922" i="2"/>
  <c r="R922" i="2" s="1"/>
  <c r="Q922" i="2" s="1"/>
  <c r="O922" i="2"/>
  <c r="S922" i="2"/>
  <c r="P922" i="2" s="1"/>
  <c r="K923" i="2"/>
  <c r="N923" i="2"/>
  <c r="R923" i="2" s="1"/>
  <c r="Q923" i="2" s="1"/>
  <c r="O923" i="2"/>
  <c r="S923" i="2"/>
  <c r="P923" i="2" s="1"/>
  <c r="N924" i="2"/>
  <c r="K924" i="2" s="1"/>
  <c r="O924" i="2"/>
  <c r="S924" i="2"/>
  <c r="P924" i="2" s="1"/>
  <c r="N925" i="2"/>
  <c r="R925" i="2" s="1"/>
  <c r="Q925" i="2" s="1"/>
  <c r="O925" i="2"/>
  <c r="S925" i="2"/>
  <c r="P925" i="2" s="1"/>
  <c r="N926" i="2"/>
  <c r="R926" i="2" s="1"/>
  <c r="Q926" i="2" s="1"/>
  <c r="O926" i="2"/>
  <c r="S926" i="2"/>
  <c r="P926" i="2" s="1"/>
  <c r="N927" i="2"/>
  <c r="R927" i="2" s="1"/>
  <c r="Q927" i="2" s="1"/>
  <c r="O927" i="2"/>
  <c r="S927" i="2"/>
  <c r="P927" i="2" s="1"/>
  <c r="K928" i="2"/>
  <c r="N928" i="2"/>
  <c r="O928" i="2"/>
  <c r="R928" i="2"/>
  <c r="Q928" i="2" s="1"/>
  <c r="S928" i="2"/>
  <c r="P928" i="2" s="1"/>
  <c r="N929" i="2"/>
  <c r="K929" i="2" s="1"/>
  <c r="O929" i="2"/>
  <c r="S929" i="2"/>
  <c r="P929" i="2" s="1"/>
  <c r="N930" i="2"/>
  <c r="R930" i="2" s="1"/>
  <c r="Q930" i="2" s="1"/>
  <c r="O930" i="2"/>
  <c r="S930" i="2"/>
  <c r="P930" i="2" s="1"/>
  <c r="N931" i="2"/>
  <c r="R931" i="2" s="1"/>
  <c r="Q931" i="2" s="1"/>
  <c r="O931" i="2"/>
  <c r="S931" i="2"/>
  <c r="P931" i="2" s="1"/>
  <c r="N932" i="2"/>
  <c r="K932" i="2" s="1"/>
  <c r="O932" i="2"/>
  <c r="S932" i="2"/>
  <c r="P932" i="2" s="1"/>
  <c r="K933" i="2"/>
  <c r="N933" i="2"/>
  <c r="R933" i="2" s="1"/>
  <c r="Q933" i="2" s="1"/>
  <c r="O933" i="2"/>
  <c r="S933" i="2"/>
  <c r="P933" i="2" s="1"/>
  <c r="N934" i="2"/>
  <c r="K934" i="2" s="1"/>
  <c r="O934" i="2"/>
  <c r="S934" i="2"/>
  <c r="P934" i="2" s="1"/>
  <c r="N935" i="2"/>
  <c r="R935" i="2" s="1"/>
  <c r="Q935" i="2" s="1"/>
  <c r="O935" i="2"/>
  <c r="S935" i="2"/>
  <c r="P935" i="2" s="1"/>
  <c r="N936" i="2"/>
  <c r="R936" i="2" s="1"/>
  <c r="Q936" i="2" s="1"/>
  <c r="O936" i="2"/>
  <c r="S936" i="2"/>
  <c r="P936" i="2" s="1"/>
  <c r="N937" i="2"/>
  <c r="K937" i="2" s="1"/>
  <c r="O937" i="2"/>
  <c r="S937" i="2"/>
  <c r="P937" i="2" s="1"/>
  <c r="N938" i="2"/>
  <c r="R938" i="2" s="1"/>
  <c r="Q938" i="2" s="1"/>
  <c r="O938" i="2"/>
  <c r="S938" i="2"/>
  <c r="P938" i="2" s="1"/>
  <c r="N939" i="2"/>
  <c r="R939" i="2" s="1"/>
  <c r="Q939" i="2" s="1"/>
  <c r="O939" i="2"/>
  <c r="S939" i="2"/>
  <c r="P939" i="2" s="1"/>
  <c r="N940" i="2"/>
  <c r="K940" i="2" s="1"/>
  <c r="O940" i="2"/>
  <c r="S940" i="2"/>
  <c r="P940" i="2" s="1"/>
  <c r="N941" i="2"/>
  <c r="R941" i="2" s="1"/>
  <c r="Q941" i="2" s="1"/>
  <c r="O941" i="2"/>
  <c r="S941" i="2"/>
  <c r="P941" i="2" s="1"/>
  <c r="K942" i="2"/>
  <c r="N942" i="2"/>
  <c r="R942" i="2" s="1"/>
  <c r="Q942" i="2" s="1"/>
  <c r="O942" i="2"/>
  <c r="S942" i="2"/>
  <c r="P942" i="2" s="1"/>
  <c r="N943" i="2"/>
  <c r="R943" i="2" s="1"/>
  <c r="Q943" i="2" s="1"/>
  <c r="O943" i="2"/>
  <c r="S943" i="2"/>
  <c r="P943" i="2" s="1"/>
  <c r="N944" i="2"/>
  <c r="R944" i="2" s="1"/>
  <c r="Q944" i="2" s="1"/>
  <c r="O944" i="2"/>
  <c r="S944" i="2"/>
  <c r="P944" i="2" s="1"/>
  <c r="N945" i="2"/>
  <c r="K945" i="2" s="1"/>
  <c r="O945" i="2"/>
  <c r="R945" i="2"/>
  <c r="Q945" i="2" s="1"/>
  <c r="S945" i="2"/>
  <c r="P945" i="2" s="1"/>
  <c r="N946" i="2"/>
  <c r="R946" i="2" s="1"/>
  <c r="Q946" i="2" s="1"/>
  <c r="O946" i="2"/>
  <c r="S946" i="2"/>
  <c r="P946" i="2" s="1"/>
  <c r="N947" i="2"/>
  <c r="R947" i="2" s="1"/>
  <c r="Q947" i="2" s="1"/>
  <c r="O947" i="2"/>
  <c r="S947" i="2"/>
  <c r="P947" i="2" s="1"/>
  <c r="N948" i="2"/>
  <c r="K948" i="2" s="1"/>
  <c r="O948" i="2"/>
  <c r="S948" i="2"/>
  <c r="P948" i="2" s="1"/>
  <c r="N949" i="2"/>
  <c r="R949" i="2" s="1"/>
  <c r="Q949" i="2" s="1"/>
  <c r="O949" i="2"/>
  <c r="S949" i="2"/>
  <c r="P949" i="2" s="1"/>
  <c r="N950" i="2"/>
  <c r="R950" i="2" s="1"/>
  <c r="Q950" i="2" s="1"/>
  <c r="O950" i="2"/>
  <c r="S950" i="2"/>
  <c r="P950" i="2" s="1"/>
  <c r="N951" i="2"/>
  <c r="K951" i="2" s="1"/>
  <c r="O951" i="2"/>
  <c r="S951" i="2"/>
  <c r="P951" i="2" s="1"/>
  <c r="N952" i="2"/>
  <c r="R952" i="2" s="1"/>
  <c r="Q952" i="2" s="1"/>
  <c r="O952" i="2"/>
  <c r="S952" i="2"/>
  <c r="P952" i="2" s="1"/>
  <c r="N953" i="2"/>
  <c r="K953" i="2" s="1"/>
  <c r="O953" i="2"/>
  <c r="S953" i="2"/>
  <c r="P953" i="2" s="1"/>
  <c r="N954" i="2"/>
  <c r="R954" i="2" s="1"/>
  <c r="Q954" i="2" s="1"/>
  <c r="O954" i="2"/>
  <c r="S954" i="2"/>
  <c r="P954" i="2" s="1"/>
  <c r="N955" i="2"/>
  <c r="R955" i="2" s="1"/>
  <c r="Q955" i="2" s="1"/>
  <c r="O955" i="2"/>
  <c r="S955" i="2"/>
  <c r="P955" i="2" s="1"/>
  <c r="N956" i="2"/>
  <c r="K956" i="2" s="1"/>
  <c r="O956" i="2"/>
  <c r="S956" i="2"/>
  <c r="P956" i="2" s="1"/>
  <c r="N957" i="2"/>
  <c r="R957" i="2" s="1"/>
  <c r="Q957" i="2" s="1"/>
  <c r="O957" i="2"/>
  <c r="S957" i="2"/>
  <c r="P957" i="2" s="1"/>
  <c r="N958" i="2"/>
  <c r="R958" i="2" s="1"/>
  <c r="Q958" i="2" s="1"/>
  <c r="O958" i="2"/>
  <c r="S958" i="2"/>
  <c r="P958" i="2" s="1"/>
  <c r="N959" i="2"/>
  <c r="K959" i="2" s="1"/>
  <c r="O959" i="2"/>
  <c r="S959" i="2"/>
  <c r="P959" i="2" s="1"/>
  <c r="N960" i="2"/>
  <c r="K960" i="2" s="1"/>
  <c r="O960" i="2"/>
  <c r="S960" i="2"/>
  <c r="P960" i="2" s="1"/>
  <c r="N961" i="2"/>
  <c r="K961" i="2" s="1"/>
  <c r="O961" i="2"/>
  <c r="R961" i="2"/>
  <c r="Q961" i="2" s="1"/>
  <c r="S961" i="2"/>
  <c r="P961" i="2" s="1"/>
  <c r="N962" i="2"/>
  <c r="R962" i="2" s="1"/>
  <c r="Q962" i="2" s="1"/>
  <c r="O962" i="2"/>
  <c r="S962" i="2"/>
  <c r="P962" i="2" s="1"/>
  <c r="K963" i="2"/>
  <c r="N963" i="2"/>
  <c r="R963" i="2" s="1"/>
  <c r="Q963" i="2" s="1"/>
  <c r="O963" i="2"/>
  <c r="S963" i="2"/>
  <c r="P963" i="2" s="1"/>
  <c r="N964" i="2"/>
  <c r="K964" i="2" s="1"/>
  <c r="O964" i="2"/>
  <c r="S964" i="2"/>
  <c r="P964" i="2" s="1"/>
  <c r="K965" i="2"/>
  <c r="N965" i="2"/>
  <c r="R965" i="2" s="1"/>
  <c r="Q965" i="2" s="1"/>
  <c r="O965" i="2"/>
  <c r="S965" i="2"/>
  <c r="P965" i="2" s="1"/>
  <c r="N966" i="2"/>
  <c r="K966" i="2" s="1"/>
  <c r="O966" i="2"/>
  <c r="S966" i="2"/>
  <c r="P966" i="2" s="1"/>
  <c r="N967" i="2"/>
  <c r="K967" i="2" s="1"/>
  <c r="O967" i="2"/>
  <c r="R967" i="2"/>
  <c r="Q967" i="2" s="1"/>
  <c r="S967" i="2"/>
  <c r="P967" i="2" s="1"/>
  <c r="N968" i="2"/>
  <c r="R968" i="2" s="1"/>
  <c r="Q968" i="2" s="1"/>
  <c r="O968" i="2"/>
  <c r="S968" i="2"/>
  <c r="P968" i="2" s="1"/>
  <c r="N969" i="2"/>
  <c r="K969" i="2" s="1"/>
  <c r="O969" i="2"/>
  <c r="S969" i="2"/>
  <c r="P969" i="2" s="1"/>
  <c r="N970" i="2"/>
  <c r="R970" i="2" s="1"/>
  <c r="Q970" i="2" s="1"/>
  <c r="O970" i="2"/>
  <c r="S970" i="2"/>
  <c r="P970" i="2" s="1"/>
  <c r="N971" i="2"/>
  <c r="R971" i="2" s="1"/>
  <c r="Q971" i="2" s="1"/>
  <c r="O971" i="2"/>
  <c r="S971" i="2"/>
  <c r="P971" i="2" s="1"/>
  <c r="N972" i="2"/>
  <c r="K972" i="2" s="1"/>
  <c r="O972" i="2"/>
  <c r="S972" i="2"/>
  <c r="P972" i="2" s="1"/>
  <c r="N973" i="2"/>
  <c r="R973" i="2" s="1"/>
  <c r="Q973" i="2" s="1"/>
  <c r="O973" i="2"/>
  <c r="S973" i="2"/>
  <c r="P973" i="2" s="1"/>
  <c r="N974" i="2"/>
  <c r="K974" i="2" s="1"/>
  <c r="O974" i="2"/>
  <c r="R974" i="2"/>
  <c r="Q974" i="2" s="1"/>
  <c r="S974" i="2"/>
  <c r="P974" i="2" s="1"/>
  <c r="N975" i="2"/>
  <c r="K975" i="2" s="1"/>
  <c r="O975" i="2"/>
  <c r="R975" i="2"/>
  <c r="Q975" i="2" s="1"/>
  <c r="S975" i="2"/>
  <c r="P975" i="2" s="1"/>
  <c r="N976" i="2"/>
  <c r="R976" i="2" s="1"/>
  <c r="Q976" i="2" s="1"/>
  <c r="O976" i="2"/>
  <c r="S976" i="2"/>
  <c r="P976" i="2" s="1"/>
  <c r="N977" i="2"/>
  <c r="K977" i="2" s="1"/>
  <c r="O977" i="2"/>
  <c r="S977" i="2"/>
  <c r="P977" i="2" s="1"/>
  <c r="N978" i="2"/>
  <c r="R978" i="2" s="1"/>
  <c r="Q978" i="2" s="1"/>
  <c r="O978" i="2"/>
  <c r="S978" i="2"/>
  <c r="P978" i="2" s="1"/>
  <c r="K979" i="2"/>
  <c r="N979" i="2"/>
  <c r="R979" i="2" s="1"/>
  <c r="Q979" i="2" s="1"/>
  <c r="O979" i="2"/>
  <c r="S979" i="2"/>
  <c r="P979" i="2" s="1"/>
  <c r="N980" i="2"/>
  <c r="K980" i="2" s="1"/>
  <c r="O980" i="2"/>
  <c r="S980" i="2"/>
  <c r="P980" i="2" s="1"/>
  <c r="N981" i="2"/>
  <c r="R981" i="2" s="1"/>
  <c r="Q981" i="2" s="1"/>
  <c r="O981" i="2"/>
  <c r="S981" i="2"/>
  <c r="P981" i="2" s="1"/>
  <c r="N982" i="2"/>
  <c r="K982" i="2" s="1"/>
  <c r="O982" i="2"/>
  <c r="R982" i="2"/>
  <c r="Q982" i="2" s="1"/>
  <c r="S982" i="2"/>
  <c r="P982" i="2" s="1"/>
  <c r="N983" i="2"/>
  <c r="K983" i="2" s="1"/>
  <c r="O983" i="2"/>
  <c r="S983" i="2"/>
  <c r="P983" i="2" s="1"/>
  <c r="N984" i="2"/>
  <c r="K984" i="2" s="1"/>
  <c r="O984" i="2"/>
  <c r="S984" i="2"/>
  <c r="P984" i="2" s="1"/>
  <c r="N985" i="2"/>
  <c r="K985" i="2" s="1"/>
  <c r="O985" i="2"/>
  <c r="S985" i="2"/>
  <c r="P985" i="2" s="1"/>
  <c r="N986" i="2"/>
  <c r="R986" i="2" s="1"/>
  <c r="Q986" i="2" s="1"/>
  <c r="O986" i="2"/>
  <c r="S986" i="2"/>
  <c r="P986" i="2" s="1"/>
  <c r="N987" i="2"/>
  <c r="R987" i="2" s="1"/>
  <c r="Q987" i="2" s="1"/>
  <c r="O987" i="2"/>
  <c r="S987" i="2"/>
  <c r="P987" i="2" s="1"/>
  <c r="N988" i="2"/>
  <c r="K988" i="2" s="1"/>
  <c r="O988" i="2"/>
  <c r="S988" i="2"/>
  <c r="P988" i="2" s="1"/>
  <c r="K530" i="2" l="1"/>
  <c r="K254" i="2"/>
  <c r="K987" i="2"/>
  <c r="K957" i="2"/>
  <c r="K955" i="2"/>
  <c r="K907" i="2"/>
  <c r="K885" i="2"/>
  <c r="K829" i="2"/>
  <c r="K709" i="2"/>
  <c r="K707" i="2"/>
  <c r="K671" i="2"/>
  <c r="K650" i="2"/>
  <c r="K578" i="2"/>
  <c r="R573" i="2"/>
  <c r="Q573" i="2" s="1"/>
  <c r="R568" i="2"/>
  <c r="Q568" i="2" s="1"/>
  <c r="K567" i="2"/>
  <c r="K554" i="2"/>
  <c r="K532" i="2"/>
  <c r="K461" i="2"/>
  <c r="K420" i="2"/>
  <c r="O380" i="2"/>
  <c r="R324" i="2"/>
  <c r="Q324" i="2" s="1"/>
  <c r="O281" i="2"/>
  <c r="K214" i="2"/>
  <c r="R188" i="2"/>
  <c r="Q188" i="2" s="1"/>
  <c r="R167" i="2"/>
  <c r="Q167" i="2" s="1"/>
  <c r="R162" i="2"/>
  <c r="Q162" i="2" s="1"/>
  <c r="R134" i="2"/>
  <c r="Q134" i="2" s="1"/>
  <c r="R129" i="2"/>
  <c r="Q129" i="2" s="1"/>
  <c r="O124" i="2"/>
  <c r="K102" i="2"/>
  <c r="K14" i="2"/>
  <c r="K361" i="2"/>
  <c r="K950" i="2"/>
  <c r="O311" i="2"/>
  <c r="O188" i="2"/>
  <c r="K944" i="2"/>
  <c r="K901" i="2"/>
  <c r="K973" i="2"/>
  <c r="R880" i="2"/>
  <c r="Q880" i="2" s="1"/>
  <c r="K821" i="2"/>
  <c r="K771" i="2"/>
  <c r="R613" i="2"/>
  <c r="Q613" i="2" s="1"/>
  <c r="R557" i="2"/>
  <c r="Q557" i="2" s="1"/>
  <c r="R502" i="2"/>
  <c r="Q502" i="2" s="1"/>
  <c r="R493" i="2"/>
  <c r="Q493" i="2" s="1"/>
  <c r="R455" i="2"/>
  <c r="Q455" i="2" s="1"/>
  <c r="R436" i="2"/>
  <c r="Q436" i="2" s="1"/>
  <c r="R414" i="2"/>
  <c r="Q414" i="2" s="1"/>
  <c r="R342" i="2"/>
  <c r="Q342" i="2" s="1"/>
  <c r="R260" i="2"/>
  <c r="Q260" i="2" s="1"/>
  <c r="K912" i="2"/>
  <c r="K899" i="2"/>
  <c r="R921" i="2"/>
  <c r="Q921" i="2" s="1"/>
  <c r="R761" i="2"/>
  <c r="Q761" i="2" s="1"/>
  <c r="R674" i="2"/>
  <c r="Q674" i="2" s="1"/>
  <c r="R581" i="2"/>
  <c r="Q581" i="2" s="1"/>
  <c r="K473" i="2"/>
  <c r="K426" i="2"/>
  <c r="R423" i="2"/>
  <c r="Q423" i="2" s="1"/>
  <c r="K270" i="2"/>
  <c r="R247" i="2"/>
  <c r="Q247" i="2" s="1"/>
  <c r="K140" i="2"/>
  <c r="K82" i="2"/>
  <c r="R37" i="2"/>
  <c r="Q37" i="2" s="1"/>
  <c r="R21" i="2"/>
  <c r="Q21" i="2" s="1"/>
  <c r="R795" i="2"/>
  <c r="Q795" i="2" s="1"/>
  <c r="R777" i="2"/>
  <c r="Q777" i="2" s="1"/>
  <c r="R736" i="2"/>
  <c r="Q736" i="2" s="1"/>
  <c r="R726" i="2"/>
  <c r="Q726" i="2" s="1"/>
  <c r="R605" i="2"/>
  <c r="Q605" i="2" s="1"/>
  <c r="R583" i="2"/>
  <c r="Q583" i="2" s="1"/>
  <c r="R521" i="2"/>
  <c r="Q521" i="2" s="1"/>
  <c r="R468" i="2"/>
  <c r="Q468" i="2" s="1"/>
  <c r="R406" i="2"/>
  <c r="Q406" i="2" s="1"/>
  <c r="R366" i="2"/>
  <c r="Q366" i="2" s="1"/>
  <c r="R242" i="2"/>
  <c r="Q242" i="2" s="1"/>
  <c r="R228" i="2"/>
  <c r="Q228" i="2" s="1"/>
  <c r="R117" i="2"/>
  <c r="Q117" i="2" s="1"/>
  <c r="K481" i="2"/>
  <c r="K474" i="2"/>
  <c r="R883" i="2"/>
  <c r="Q883" i="2" s="1"/>
  <c r="K803" i="2"/>
  <c r="K768" i="2"/>
  <c r="R745" i="2"/>
  <c r="Q745" i="2" s="1"/>
  <c r="R728" i="2"/>
  <c r="Q728" i="2" s="1"/>
  <c r="R705" i="2"/>
  <c r="Q705" i="2" s="1"/>
  <c r="R669" i="2"/>
  <c r="Q669" i="2" s="1"/>
  <c r="R655" i="2"/>
  <c r="Q655" i="2" s="1"/>
  <c r="R576" i="2"/>
  <c r="Q576" i="2" s="1"/>
  <c r="R565" i="2"/>
  <c r="Q565" i="2" s="1"/>
  <c r="R508" i="2"/>
  <c r="Q508" i="2" s="1"/>
  <c r="K477" i="2"/>
  <c r="R463" i="2"/>
  <c r="Q463" i="2" s="1"/>
  <c r="R452" i="2"/>
  <c r="Q452" i="2" s="1"/>
  <c r="K337" i="2"/>
  <c r="O249" i="2"/>
  <c r="R175" i="2"/>
  <c r="Q175" i="2" s="1"/>
  <c r="R141" i="2"/>
  <c r="Q141" i="2" s="1"/>
  <c r="K115" i="2"/>
  <c r="K106" i="2"/>
  <c r="R71" i="2"/>
  <c r="Q71" i="2" s="1"/>
  <c r="R54" i="2"/>
  <c r="Q54" i="2" s="1"/>
  <c r="R28" i="2"/>
  <c r="Q28" i="2" s="1"/>
  <c r="O18" i="2"/>
  <c r="R513" i="2"/>
  <c r="Q513" i="2" s="1"/>
  <c r="K513" i="2"/>
  <c r="R501" i="2"/>
  <c r="Q501" i="2" s="1"/>
  <c r="K501" i="2"/>
  <c r="K492" i="2"/>
  <c r="R492" i="2"/>
  <c r="Q492" i="2" s="1"/>
  <c r="K976" i="2"/>
  <c r="K968" i="2"/>
  <c r="K939" i="2"/>
  <c r="R886" i="2"/>
  <c r="Q886" i="2" s="1"/>
  <c r="K875" i="2"/>
  <c r="R849" i="2"/>
  <c r="Q849" i="2" s="1"/>
  <c r="K816" i="2"/>
  <c r="K789" i="2"/>
  <c r="R774" i="2"/>
  <c r="Q774" i="2" s="1"/>
  <c r="K680" i="2"/>
  <c r="R680" i="2"/>
  <c r="Q680" i="2" s="1"/>
  <c r="K447" i="2"/>
  <c r="R447" i="2"/>
  <c r="Q447" i="2" s="1"/>
  <c r="R136" i="2"/>
  <c r="Q136" i="2" s="1"/>
  <c r="K136" i="2"/>
  <c r="K645" i="2"/>
  <c r="R645" i="2"/>
  <c r="Q645" i="2" s="1"/>
  <c r="K629" i="2"/>
  <c r="R629" i="2"/>
  <c r="Q629" i="2" s="1"/>
  <c r="K958" i="2"/>
  <c r="R934" i="2"/>
  <c r="Q934" i="2" s="1"/>
  <c r="K926" i="2"/>
  <c r="K910" i="2"/>
  <c r="K894" i="2"/>
  <c r="K869" i="2"/>
  <c r="K854" i="2"/>
  <c r="R851" i="2"/>
  <c r="Q851" i="2" s="1"/>
  <c r="K837" i="2"/>
  <c r="K800" i="2"/>
  <c r="R781" i="2"/>
  <c r="Q781" i="2" s="1"/>
  <c r="K781" i="2"/>
  <c r="K696" i="2"/>
  <c r="R696" i="2"/>
  <c r="Q696" i="2" s="1"/>
  <c r="R647" i="2"/>
  <c r="Q647" i="2" s="1"/>
  <c r="K647" i="2"/>
  <c r="K405" i="2"/>
  <c r="R405" i="2"/>
  <c r="Q405" i="2" s="1"/>
  <c r="R305" i="2"/>
  <c r="Q305" i="2" s="1"/>
  <c r="K305" i="2"/>
  <c r="R265" i="2"/>
  <c r="Q265" i="2" s="1"/>
  <c r="K265" i="2"/>
  <c r="R241" i="2"/>
  <c r="Q241" i="2" s="1"/>
  <c r="K241" i="2"/>
  <c r="R222" i="2"/>
  <c r="Q222" i="2" s="1"/>
  <c r="K222" i="2"/>
  <c r="R363" i="2"/>
  <c r="Q363" i="2" s="1"/>
  <c r="K363" i="2"/>
  <c r="K183" i="2"/>
  <c r="R183" i="2"/>
  <c r="Q183" i="2" s="1"/>
  <c r="K142" i="2"/>
  <c r="R142" i="2"/>
  <c r="Q142" i="2" s="1"/>
  <c r="K682" i="2"/>
  <c r="R682" i="2"/>
  <c r="Q682" i="2" s="1"/>
  <c r="R382" i="2"/>
  <c r="Q382" i="2" s="1"/>
  <c r="K382" i="2"/>
  <c r="R913" i="2"/>
  <c r="Q913" i="2" s="1"/>
  <c r="R889" i="2"/>
  <c r="Q889" i="2" s="1"/>
  <c r="R870" i="2"/>
  <c r="Q870" i="2" s="1"/>
  <c r="R857" i="2"/>
  <c r="Q857" i="2" s="1"/>
  <c r="R792" i="2"/>
  <c r="Q792" i="2" s="1"/>
  <c r="K656" i="2"/>
  <c r="R656" i="2"/>
  <c r="Q656" i="2" s="1"/>
  <c r="R453" i="2"/>
  <c r="Q453" i="2" s="1"/>
  <c r="K453" i="2"/>
  <c r="K345" i="2"/>
  <c r="R345" i="2"/>
  <c r="Q345" i="2" s="1"/>
  <c r="K524" i="2"/>
  <c r="R524" i="2"/>
  <c r="Q524" i="2" s="1"/>
  <c r="K790" i="2"/>
  <c r="R790" i="2"/>
  <c r="Q790" i="2" s="1"/>
  <c r="R664" i="2"/>
  <c r="Q664" i="2" s="1"/>
  <c r="R526" i="2"/>
  <c r="Q526" i="2" s="1"/>
  <c r="K526" i="2"/>
  <c r="K369" i="2"/>
  <c r="R369" i="2"/>
  <c r="Q369" i="2" s="1"/>
  <c r="R985" i="2"/>
  <c r="Q985" i="2" s="1"/>
  <c r="K755" i="2"/>
  <c r="R755" i="2"/>
  <c r="Q755" i="2" s="1"/>
  <c r="R666" i="2"/>
  <c r="Q666" i="2" s="1"/>
  <c r="R497" i="2"/>
  <c r="Q497" i="2" s="1"/>
  <c r="K497" i="2"/>
  <c r="R466" i="2"/>
  <c r="Q466" i="2" s="1"/>
  <c r="K466" i="2"/>
  <c r="R66" i="2"/>
  <c r="Q66" i="2" s="1"/>
  <c r="K66" i="2"/>
  <c r="R784" i="2"/>
  <c r="Q784" i="2" s="1"/>
  <c r="R607" i="2"/>
  <c r="Q607" i="2" s="1"/>
  <c r="K607" i="2"/>
  <c r="R542" i="2"/>
  <c r="Q542" i="2" s="1"/>
  <c r="K542" i="2"/>
  <c r="K153" i="2"/>
  <c r="R153" i="2"/>
  <c r="Q153" i="2" s="1"/>
  <c r="R34" i="2"/>
  <c r="Q34" i="2" s="1"/>
  <c r="K34" i="2"/>
  <c r="R734" i="2"/>
  <c r="Q734" i="2" s="1"/>
  <c r="R723" i="2"/>
  <c r="Q723" i="2" s="1"/>
  <c r="R721" i="2"/>
  <c r="Q721" i="2" s="1"/>
  <c r="R639" i="2"/>
  <c r="Q639" i="2" s="1"/>
  <c r="R626" i="2"/>
  <c r="Q626" i="2" s="1"/>
  <c r="R592" i="2"/>
  <c r="Q592" i="2" s="1"/>
  <c r="R533" i="2"/>
  <c r="Q533" i="2" s="1"/>
  <c r="R510" i="2"/>
  <c r="Q510" i="2" s="1"/>
  <c r="R484" i="2"/>
  <c r="Q484" i="2" s="1"/>
  <c r="R460" i="2"/>
  <c r="Q460" i="2" s="1"/>
  <c r="R411" i="2"/>
  <c r="Q411" i="2" s="1"/>
  <c r="R395" i="2"/>
  <c r="Q395" i="2" s="1"/>
  <c r="R393" i="2"/>
  <c r="Q393" i="2" s="1"/>
  <c r="R290" i="2"/>
  <c r="Q290" i="2" s="1"/>
  <c r="O279" i="2"/>
  <c r="R212" i="2"/>
  <c r="Q212" i="2" s="1"/>
  <c r="R193" i="2"/>
  <c r="Q193" i="2" s="1"/>
  <c r="R103" i="2"/>
  <c r="Q103" i="2" s="1"/>
  <c r="R84" i="2"/>
  <c r="Q84" i="2" s="1"/>
  <c r="R63" i="2"/>
  <c r="Q63" i="2" s="1"/>
  <c r="R23" i="2"/>
  <c r="Q23" i="2" s="1"/>
  <c r="R164" i="2"/>
  <c r="Q164" i="2" s="1"/>
  <c r="K161" i="2"/>
  <c r="K150" i="2"/>
  <c r="K110" i="2"/>
  <c r="R86" i="2"/>
  <c r="Q86" i="2" s="1"/>
  <c r="R52" i="2"/>
  <c r="Q52" i="2" s="1"/>
  <c r="K10" i="2"/>
  <c r="K687" i="2"/>
  <c r="R634" i="2"/>
  <c r="Q634" i="2" s="1"/>
  <c r="K618" i="2"/>
  <c r="K575" i="2"/>
  <c r="K559" i="2"/>
  <c r="K482" i="2"/>
  <c r="K458" i="2"/>
  <c r="K445" i="2"/>
  <c r="K422" i="2"/>
  <c r="K313" i="2"/>
  <c r="K292" i="2"/>
  <c r="K288" i="2"/>
  <c r="K233" i="2"/>
  <c r="K204" i="2"/>
  <c r="K725" i="2"/>
  <c r="R632" i="2"/>
  <c r="Q632" i="2" s="1"/>
  <c r="R552" i="2"/>
  <c r="Q552" i="2" s="1"/>
  <c r="K514" i="2"/>
  <c r="R503" i="2"/>
  <c r="Q503" i="2" s="1"/>
  <c r="K489" i="2"/>
  <c r="R479" i="2"/>
  <c r="Q479" i="2" s="1"/>
  <c r="R476" i="2"/>
  <c r="Q476" i="2" s="1"/>
  <c r="K433" i="2"/>
  <c r="K326" i="2"/>
  <c r="K262" i="2"/>
  <c r="K249" i="2"/>
  <c r="R217" i="2"/>
  <c r="Q217" i="2" s="1"/>
  <c r="R196" i="2"/>
  <c r="Q196" i="2" s="1"/>
  <c r="R194" i="2"/>
  <c r="Q194" i="2" s="1"/>
  <c r="R177" i="2"/>
  <c r="Q177" i="2" s="1"/>
  <c r="K156" i="2"/>
  <c r="R111" i="2"/>
  <c r="Q111" i="2" s="1"/>
  <c r="R109" i="2"/>
  <c r="Q109" i="2" s="1"/>
  <c r="R100" i="2"/>
  <c r="Q100" i="2" s="1"/>
  <c r="K98" i="2"/>
  <c r="K86" i="2"/>
  <c r="R528" i="2"/>
  <c r="Q528" i="2" s="1"/>
  <c r="K498" i="2"/>
  <c r="K450" i="2"/>
  <c r="R444" i="2"/>
  <c r="Q444" i="2" s="1"/>
  <c r="R403" i="2"/>
  <c r="Q403" i="2" s="1"/>
  <c r="K377" i="2"/>
  <c r="R295" i="2"/>
  <c r="Q295" i="2" s="1"/>
  <c r="R289" i="2"/>
  <c r="Q289" i="2" s="1"/>
  <c r="K166" i="2"/>
  <c r="R62" i="2"/>
  <c r="Q62" i="2" s="1"/>
  <c r="K50" i="2"/>
  <c r="R47" i="2"/>
  <c r="Q47" i="2" s="1"/>
  <c r="R39" i="2"/>
  <c r="Q39" i="2" s="1"/>
  <c r="R495" i="2"/>
  <c r="Q495" i="2" s="1"/>
  <c r="R282" i="2"/>
  <c r="Q282" i="2" s="1"/>
  <c r="K278" i="2"/>
  <c r="R471" i="2"/>
  <c r="Q471" i="2" s="1"/>
  <c r="R239" i="2"/>
  <c r="Q239" i="2" s="1"/>
  <c r="R125" i="2"/>
  <c r="Q125" i="2" s="1"/>
  <c r="R966" i="2"/>
  <c r="Q966" i="2" s="1"/>
  <c r="R960" i="2"/>
  <c r="Q960" i="2" s="1"/>
  <c r="R959" i="2"/>
  <c r="Q959" i="2" s="1"/>
  <c r="K936" i="2"/>
  <c r="K931" i="2"/>
  <c r="K925" i="2"/>
  <c r="R920" i="2"/>
  <c r="Q920" i="2" s="1"/>
  <c r="R915" i="2"/>
  <c r="Q915" i="2" s="1"/>
  <c r="R888" i="2"/>
  <c r="Q888" i="2" s="1"/>
  <c r="R846" i="2"/>
  <c r="Q846" i="2" s="1"/>
  <c r="R841" i="2"/>
  <c r="Q841" i="2" s="1"/>
  <c r="R830" i="2"/>
  <c r="Q830" i="2" s="1"/>
  <c r="R825" i="2"/>
  <c r="Q825" i="2" s="1"/>
  <c r="R969" i="2"/>
  <c r="Q969" i="2" s="1"/>
  <c r="R977" i="2"/>
  <c r="Q977" i="2" s="1"/>
  <c r="R929" i="2"/>
  <c r="Q929" i="2" s="1"/>
  <c r="R897" i="2"/>
  <c r="Q897" i="2" s="1"/>
  <c r="K814" i="2"/>
  <c r="K806" i="2"/>
  <c r="K798" i="2"/>
  <c r="R984" i="2"/>
  <c r="Q984" i="2" s="1"/>
  <c r="R983" i="2"/>
  <c r="Q983" i="2" s="1"/>
  <c r="K981" i="2"/>
  <c r="K952" i="2"/>
  <c r="R848" i="2"/>
  <c r="Q848" i="2" s="1"/>
  <c r="R843" i="2"/>
  <c r="Q843" i="2" s="1"/>
  <c r="K840" i="2"/>
  <c r="K835" i="2"/>
  <c r="R832" i="2"/>
  <c r="Q832" i="2" s="1"/>
  <c r="R827" i="2"/>
  <c r="Q827" i="2" s="1"/>
  <c r="K824" i="2"/>
  <c r="K819" i="2"/>
  <c r="R808" i="2"/>
  <c r="Q808" i="2" s="1"/>
  <c r="K947" i="2"/>
  <c r="K941" i="2"/>
  <c r="R937" i="2"/>
  <c r="Q937" i="2" s="1"/>
  <c r="K909" i="2"/>
  <c r="R905" i="2"/>
  <c r="Q905" i="2" s="1"/>
  <c r="K877" i="2"/>
  <c r="R873" i="2"/>
  <c r="Q873" i="2" s="1"/>
  <c r="K853" i="2"/>
  <c r="R838" i="2"/>
  <c r="Q838" i="2" s="1"/>
  <c r="R822" i="2"/>
  <c r="Q822" i="2" s="1"/>
  <c r="R817" i="2"/>
  <c r="Q817" i="2" s="1"/>
  <c r="R801" i="2"/>
  <c r="Q801" i="2" s="1"/>
  <c r="R793" i="2"/>
  <c r="Q793" i="2" s="1"/>
  <c r="R787" i="2"/>
  <c r="Q787" i="2" s="1"/>
  <c r="K787" i="2"/>
  <c r="K971" i="2"/>
  <c r="R953" i="2"/>
  <c r="Q953" i="2" s="1"/>
  <c r="R951" i="2"/>
  <c r="Q951" i="2" s="1"/>
  <c r="K949" i="2"/>
  <c r="K861" i="2"/>
  <c r="K813" i="2"/>
  <c r="R805" i="2"/>
  <c r="Q805" i="2" s="1"/>
  <c r="K805" i="2"/>
  <c r="K797" i="2"/>
  <c r="K757" i="2"/>
  <c r="K717" i="2"/>
  <c r="K701" i="2"/>
  <c r="R677" i="2"/>
  <c r="Q677" i="2" s="1"/>
  <c r="R653" i="2"/>
  <c r="Q653" i="2" s="1"/>
  <c r="R640" i="2"/>
  <c r="Q640" i="2" s="1"/>
  <c r="R608" i="2"/>
  <c r="Q608" i="2" s="1"/>
  <c r="R589" i="2"/>
  <c r="Q589" i="2" s="1"/>
  <c r="R531" i="2"/>
  <c r="Q531" i="2" s="1"/>
  <c r="R518" i="2"/>
  <c r="Q518" i="2" s="1"/>
  <c r="R509" i="2"/>
  <c r="Q509" i="2" s="1"/>
  <c r="K509" i="2"/>
  <c r="R766" i="2"/>
  <c r="Q766" i="2" s="1"/>
  <c r="R760" i="2"/>
  <c r="Q760" i="2" s="1"/>
  <c r="R737" i="2"/>
  <c r="Q737" i="2" s="1"/>
  <c r="R731" i="2"/>
  <c r="Q731" i="2" s="1"/>
  <c r="R720" i="2"/>
  <c r="Q720" i="2" s="1"/>
  <c r="R715" i="2"/>
  <c r="Q715" i="2" s="1"/>
  <c r="R704" i="2"/>
  <c r="Q704" i="2" s="1"/>
  <c r="R699" i="2"/>
  <c r="Q699" i="2" s="1"/>
  <c r="R623" i="2"/>
  <c r="Q623" i="2" s="1"/>
  <c r="R599" i="2"/>
  <c r="Q599" i="2" s="1"/>
  <c r="R570" i="2"/>
  <c r="Q570" i="2" s="1"/>
  <c r="R549" i="2"/>
  <c r="Q549" i="2" s="1"/>
  <c r="R539" i="2"/>
  <c r="Q539" i="2" s="1"/>
  <c r="K421" i="2"/>
  <c r="R421" i="2"/>
  <c r="Q421" i="2" s="1"/>
  <c r="K387" i="2"/>
  <c r="R387" i="2"/>
  <c r="Q387" i="2" s="1"/>
  <c r="K758" i="2"/>
  <c r="K752" i="2"/>
  <c r="K741" i="2"/>
  <c r="K718" i="2"/>
  <c r="R693" i="2"/>
  <c r="Q693" i="2" s="1"/>
  <c r="K431" i="2"/>
  <c r="R431" i="2"/>
  <c r="Q431" i="2" s="1"/>
  <c r="R409" i="2"/>
  <c r="Q409" i="2" s="1"/>
  <c r="K409" i="2"/>
  <c r="R785" i="2"/>
  <c r="Q785" i="2" s="1"/>
  <c r="K782" i="2"/>
  <c r="R779" i="2"/>
  <c r="Q779" i="2" s="1"/>
  <c r="K776" i="2"/>
  <c r="K765" i="2"/>
  <c r="R750" i="2"/>
  <c r="Q750" i="2" s="1"/>
  <c r="K747" i="2"/>
  <c r="R744" i="2"/>
  <c r="Q744" i="2" s="1"/>
  <c r="K686" i="2"/>
  <c r="R679" i="2"/>
  <c r="Q679" i="2" s="1"/>
  <c r="K658" i="2"/>
  <c r="R642" i="2"/>
  <c r="Q642" i="2" s="1"/>
  <c r="R637" i="2"/>
  <c r="Q637" i="2" s="1"/>
  <c r="K631" i="2"/>
  <c r="R624" i="2"/>
  <c r="Q624" i="2" s="1"/>
  <c r="R615" i="2"/>
  <c r="Q615" i="2" s="1"/>
  <c r="R610" i="2"/>
  <c r="Q610" i="2" s="1"/>
  <c r="R600" i="2"/>
  <c r="Q600" i="2" s="1"/>
  <c r="R591" i="2"/>
  <c r="Q591" i="2" s="1"/>
  <c r="R551" i="2"/>
  <c r="Q551" i="2" s="1"/>
  <c r="R546" i="2"/>
  <c r="Q546" i="2" s="1"/>
  <c r="R540" i="2"/>
  <c r="Q540" i="2" s="1"/>
  <c r="R523" i="2"/>
  <c r="Q523" i="2" s="1"/>
  <c r="R402" i="2"/>
  <c r="Q402" i="2" s="1"/>
  <c r="K402" i="2"/>
  <c r="R511" i="2"/>
  <c r="Q511" i="2" s="1"/>
  <c r="K749" i="2"/>
  <c r="K516" i="2"/>
  <c r="R516" i="2"/>
  <c r="Q516" i="2" s="1"/>
  <c r="K773" i="2"/>
  <c r="R729" i="2"/>
  <c r="Q729" i="2" s="1"/>
  <c r="R713" i="2"/>
  <c r="Q713" i="2" s="1"/>
  <c r="K430" i="2"/>
  <c r="R430" i="2"/>
  <c r="Q430" i="2" s="1"/>
  <c r="K428" i="2"/>
  <c r="R428" i="2"/>
  <c r="Q428" i="2" s="1"/>
  <c r="K396" i="2"/>
  <c r="R396" i="2"/>
  <c r="Q396" i="2" s="1"/>
  <c r="R753" i="2"/>
  <c r="Q753" i="2" s="1"/>
  <c r="K733" i="2"/>
  <c r="R697" i="2"/>
  <c r="Q697" i="2" s="1"/>
  <c r="R672" i="2"/>
  <c r="Q672" i="2" s="1"/>
  <c r="R648" i="2"/>
  <c r="Q648" i="2" s="1"/>
  <c r="R584" i="2"/>
  <c r="Q584" i="2" s="1"/>
  <c r="R543" i="2"/>
  <c r="Q543" i="2" s="1"/>
  <c r="R537" i="2"/>
  <c r="Q537" i="2" s="1"/>
  <c r="K350" i="2"/>
  <c r="R350" i="2"/>
  <c r="Q350" i="2" s="1"/>
  <c r="K494" i="2"/>
  <c r="K486" i="2"/>
  <c r="K478" i="2"/>
  <c r="K470" i="2"/>
  <c r="K462" i="2"/>
  <c r="K454" i="2"/>
  <c r="K446" i="2"/>
  <c r="K437" i="2"/>
  <c r="K425" i="2"/>
  <c r="K418" i="2"/>
  <c r="R412" i="2"/>
  <c r="Q412" i="2" s="1"/>
  <c r="R380" i="2"/>
  <c r="Q380" i="2" s="1"/>
  <c r="R371" i="2"/>
  <c r="Q371" i="2" s="1"/>
  <c r="R347" i="2"/>
  <c r="Q347" i="2" s="1"/>
  <c r="R315" i="2"/>
  <c r="Q315" i="2" s="1"/>
  <c r="R297" i="2"/>
  <c r="Q297" i="2" s="1"/>
  <c r="R348" i="2"/>
  <c r="Q348" i="2" s="1"/>
  <c r="R316" i="2"/>
  <c r="Q316" i="2" s="1"/>
  <c r="K244" i="2"/>
  <c r="K441" i="2"/>
  <c r="R438" i="2"/>
  <c r="Q438" i="2" s="1"/>
  <c r="K434" i="2"/>
  <c r="R429" i="2"/>
  <c r="Q429" i="2" s="1"/>
  <c r="R372" i="2"/>
  <c r="Q372" i="2" s="1"/>
  <c r="R339" i="2"/>
  <c r="Q339" i="2" s="1"/>
  <c r="K323" i="2"/>
  <c r="R298" i="2"/>
  <c r="Q298" i="2" s="1"/>
  <c r="K296" i="2"/>
  <c r="R284" i="2"/>
  <c r="Q284" i="2" s="1"/>
  <c r="R283" i="2"/>
  <c r="Q283" i="2" s="1"/>
  <c r="K276" i="2"/>
  <c r="R273" i="2"/>
  <c r="Q273" i="2" s="1"/>
  <c r="R268" i="2"/>
  <c r="Q268" i="2" s="1"/>
  <c r="R257" i="2"/>
  <c r="Q257" i="2" s="1"/>
  <c r="R252" i="2"/>
  <c r="Q252" i="2" s="1"/>
  <c r="K465" i="2"/>
  <c r="K457" i="2"/>
  <c r="K449" i="2"/>
  <c r="K442" i="2"/>
  <c r="R439" i="2"/>
  <c r="Q439" i="2" s="1"/>
  <c r="R398" i="2"/>
  <c r="Q398" i="2" s="1"/>
  <c r="K390" i="2"/>
  <c r="K385" i="2"/>
  <c r="R374" i="2"/>
  <c r="Q374" i="2" s="1"/>
  <c r="R364" i="2"/>
  <c r="Q364" i="2" s="1"/>
  <c r="K358" i="2"/>
  <c r="R340" i="2"/>
  <c r="Q340" i="2" s="1"/>
  <c r="K334" i="2"/>
  <c r="R321" i="2"/>
  <c r="Q321" i="2" s="1"/>
  <c r="R303" i="2"/>
  <c r="Q303" i="2" s="1"/>
  <c r="R300" i="2"/>
  <c r="Q300" i="2" s="1"/>
  <c r="R299" i="2"/>
  <c r="Q299" i="2" s="1"/>
  <c r="K281" i="2"/>
  <c r="R274" i="2"/>
  <c r="Q274" i="2" s="1"/>
  <c r="R263" i="2"/>
  <c r="Q263" i="2" s="1"/>
  <c r="R258" i="2"/>
  <c r="Q258" i="2" s="1"/>
  <c r="O268" i="2"/>
  <c r="R356" i="2"/>
  <c r="Q356" i="2" s="1"/>
  <c r="R332" i="2"/>
  <c r="Q332" i="2" s="1"/>
  <c r="R306" i="2"/>
  <c r="Q306" i="2" s="1"/>
  <c r="R244" i="2"/>
  <c r="Q244" i="2" s="1"/>
  <c r="K417" i="2"/>
  <c r="K410" i="2"/>
  <c r="R404" i="2"/>
  <c r="Q404" i="2" s="1"/>
  <c r="K397" i="2"/>
  <c r="K318" i="2"/>
  <c r="R314" i="2"/>
  <c r="Q314" i="2" s="1"/>
  <c r="R271" i="2"/>
  <c r="Q271" i="2" s="1"/>
  <c r="R266" i="2"/>
  <c r="Q266" i="2" s="1"/>
  <c r="R255" i="2"/>
  <c r="Q255" i="2" s="1"/>
  <c r="R250" i="2"/>
  <c r="Q250" i="2" s="1"/>
  <c r="K238" i="2"/>
  <c r="R152" i="2"/>
  <c r="Q152" i="2" s="1"/>
  <c r="R151" i="2"/>
  <c r="Q151" i="2" s="1"/>
  <c r="R95" i="2"/>
  <c r="Q95" i="2" s="1"/>
  <c r="R93" i="2"/>
  <c r="Q93" i="2" s="1"/>
  <c r="R92" i="2"/>
  <c r="Q92" i="2" s="1"/>
  <c r="R79" i="2"/>
  <c r="Q79" i="2" s="1"/>
  <c r="R77" i="2"/>
  <c r="Q77" i="2" s="1"/>
  <c r="K70" i="2"/>
  <c r="K42" i="2"/>
  <c r="R29" i="2"/>
  <c r="Q29" i="2" s="1"/>
  <c r="K20" i="2"/>
  <c r="K6" i="2"/>
  <c r="K5" i="2"/>
  <c r="R207" i="2"/>
  <c r="Q207" i="2" s="1"/>
  <c r="R202" i="2"/>
  <c r="Q202" i="2" s="1"/>
  <c r="R201" i="2"/>
  <c r="Q201" i="2" s="1"/>
  <c r="R186" i="2"/>
  <c r="Q186" i="2" s="1"/>
  <c r="R185" i="2"/>
  <c r="Q185" i="2" s="1"/>
  <c r="R170" i="2"/>
  <c r="Q170" i="2" s="1"/>
  <c r="R127" i="2"/>
  <c r="Q127" i="2" s="1"/>
  <c r="K22" i="2"/>
  <c r="R231" i="2"/>
  <c r="Q231" i="2" s="1"/>
  <c r="R226" i="2"/>
  <c r="Q226" i="2" s="1"/>
  <c r="R225" i="2"/>
  <c r="Q225" i="2" s="1"/>
  <c r="R220" i="2"/>
  <c r="Q220" i="2" s="1"/>
  <c r="K9" i="2"/>
  <c r="O3" i="2"/>
  <c r="K236" i="2"/>
  <c r="K230" i="2"/>
  <c r="R215" i="2"/>
  <c r="Q215" i="2" s="1"/>
  <c r="R210" i="2"/>
  <c r="Q210" i="2" s="1"/>
  <c r="R209" i="2"/>
  <c r="Q209" i="2" s="1"/>
  <c r="R191" i="2"/>
  <c r="Q191" i="2" s="1"/>
  <c r="K174" i="2"/>
  <c r="R159" i="2"/>
  <c r="Q159" i="2" s="1"/>
  <c r="R144" i="2"/>
  <c r="Q144" i="2" s="1"/>
  <c r="K139" i="2"/>
  <c r="K132" i="2"/>
  <c r="K131" i="2"/>
  <c r="R128" i="2"/>
  <c r="Q128" i="2" s="1"/>
  <c r="K127" i="2"/>
  <c r="R108" i="2"/>
  <c r="Q108" i="2" s="1"/>
  <c r="R85" i="2"/>
  <c r="Q85" i="2" s="1"/>
  <c r="K73" i="2"/>
  <c r="R68" i="2"/>
  <c r="Q68" i="2" s="1"/>
  <c r="R61" i="2"/>
  <c r="Q61" i="2" s="1"/>
  <c r="R55" i="2"/>
  <c r="Q55" i="2" s="1"/>
  <c r="K38" i="2"/>
  <c r="K17" i="2"/>
  <c r="R7" i="2"/>
  <c r="Q7" i="2" s="1"/>
  <c r="O103" i="2"/>
  <c r="K90" i="2"/>
  <c r="R87" i="2"/>
  <c r="Q87" i="2" s="1"/>
  <c r="K74" i="2"/>
  <c r="R70" i="2"/>
  <c r="Q70" i="2" s="1"/>
  <c r="R69" i="2"/>
  <c r="Q69" i="2" s="1"/>
  <c r="R53" i="2"/>
  <c r="Q53" i="2" s="1"/>
  <c r="K18" i="2"/>
  <c r="R4" i="2"/>
  <c r="Q4" i="2" s="1"/>
  <c r="O55" i="2"/>
  <c r="K33" i="2"/>
  <c r="R22" i="2"/>
  <c r="Q22" i="2" s="1"/>
  <c r="R12" i="2"/>
  <c r="Q12" i="2" s="1"/>
  <c r="K155" i="2"/>
  <c r="K123" i="2"/>
  <c r="K101" i="2"/>
  <c r="K97" i="2"/>
  <c r="K26" i="2"/>
  <c r="R223" i="2"/>
  <c r="Q223" i="2" s="1"/>
  <c r="K198" i="2"/>
  <c r="K182" i="2"/>
  <c r="R146" i="2"/>
  <c r="Q146" i="2" s="1"/>
  <c r="R126" i="2"/>
  <c r="Q126" i="2" s="1"/>
  <c r="R112" i="2"/>
  <c r="Q112" i="2" s="1"/>
  <c r="R76" i="2"/>
  <c r="Q76" i="2" s="1"/>
  <c r="R38" i="2"/>
  <c r="Q38" i="2" s="1"/>
  <c r="R625" i="2"/>
  <c r="Q625" i="2" s="1"/>
  <c r="K625" i="2"/>
  <c r="R65" i="2"/>
  <c r="Q65" i="2" s="1"/>
  <c r="K65" i="2"/>
  <c r="K986" i="2"/>
  <c r="K978" i="2"/>
  <c r="K970" i="2"/>
  <c r="K962" i="2"/>
  <c r="K954" i="2"/>
  <c r="K946" i="2"/>
  <c r="K938" i="2"/>
  <c r="K930" i="2"/>
  <c r="K922" i="2"/>
  <c r="K914" i="2"/>
  <c r="K906" i="2"/>
  <c r="K898" i="2"/>
  <c r="K890" i="2"/>
  <c r="K882" i="2"/>
  <c r="K874" i="2"/>
  <c r="K866" i="2"/>
  <c r="K858" i="2"/>
  <c r="K850" i="2"/>
  <c r="K842" i="2"/>
  <c r="K834" i="2"/>
  <c r="K826" i="2"/>
  <c r="K818" i="2"/>
  <c r="K810" i="2"/>
  <c r="K802" i="2"/>
  <c r="K794" i="2"/>
  <c r="K786" i="2"/>
  <c r="K778" i="2"/>
  <c r="K770" i="2"/>
  <c r="K762" i="2"/>
  <c r="K754" i="2"/>
  <c r="K746" i="2"/>
  <c r="K738" i="2"/>
  <c r="K730" i="2"/>
  <c r="K722" i="2"/>
  <c r="K714" i="2"/>
  <c r="K706" i="2"/>
  <c r="K698" i="2"/>
  <c r="R601" i="2"/>
  <c r="Q601" i="2" s="1"/>
  <c r="K601" i="2"/>
  <c r="R662" i="2"/>
  <c r="Q662" i="2" s="1"/>
  <c r="K662" i="2"/>
  <c r="R988" i="2"/>
  <c r="Q988" i="2" s="1"/>
  <c r="R980" i="2"/>
  <c r="Q980" i="2" s="1"/>
  <c r="R972" i="2"/>
  <c r="Q972" i="2" s="1"/>
  <c r="R964" i="2"/>
  <c r="Q964" i="2" s="1"/>
  <c r="R956" i="2"/>
  <c r="Q956" i="2" s="1"/>
  <c r="R948" i="2"/>
  <c r="Q948" i="2" s="1"/>
  <c r="R940" i="2"/>
  <c r="Q940" i="2" s="1"/>
  <c r="R932" i="2"/>
  <c r="Q932" i="2" s="1"/>
  <c r="R924" i="2"/>
  <c r="Q924" i="2" s="1"/>
  <c r="R916" i="2"/>
  <c r="Q916" i="2" s="1"/>
  <c r="R908" i="2"/>
  <c r="Q908" i="2" s="1"/>
  <c r="R900" i="2"/>
  <c r="Q900" i="2" s="1"/>
  <c r="R892" i="2"/>
  <c r="Q892" i="2" s="1"/>
  <c r="R884" i="2"/>
  <c r="Q884" i="2" s="1"/>
  <c r="R876" i="2"/>
  <c r="Q876" i="2" s="1"/>
  <c r="R868" i="2"/>
  <c r="Q868" i="2" s="1"/>
  <c r="R860" i="2"/>
  <c r="Q860" i="2" s="1"/>
  <c r="R852" i="2"/>
  <c r="Q852" i="2" s="1"/>
  <c r="R844" i="2"/>
  <c r="Q844" i="2" s="1"/>
  <c r="R836" i="2"/>
  <c r="Q836" i="2" s="1"/>
  <c r="R828" i="2"/>
  <c r="Q828" i="2" s="1"/>
  <c r="R820" i="2"/>
  <c r="Q820" i="2" s="1"/>
  <c r="R812" i="2"/>
  <c r="Q812" i="2" s="1"/>
  <c r="R804" i="2"/>
  <c r="Q804" i="2" s="1"/>
  <c r="R796" i="2"/>
  <c r="Q796" i="2" s="1"/>
  <c r="R788" i="2"/>
  <c r="Q788" i="2" s="1"/>
  <c r="R780" i="2"/>
  <c r="Q780" i="2" s="1"/>
  <c r="R772" i="2"/>
  <c r="Q772" i="2" s="1"/>
  <c r="R764" i="2"/>
  <c r="Q764" i="2" s="1"/>
  <c r="R756" i="2"/>
  <c r="Q756" i="2" s="1"/>
  <c r="R748" i="2"/>
  <c r="Q748" i="2" s="1"/>
  <c r="R740" i="2"/>
  <c r="Q740" i="2" s="1"/>
  <c r="R732" i="2"/>
  <c r="Q732" i="2" s="1"/>
  <c r="R724" i="2"/>
  <c r="Q724" i="2" s="1"/>
  <c r="R716" i="2"/>
  <c r="Q716" i="2" s="1"/>
  <c r="R708" i="2"/>
  <c r="Q708" i="2" s="1"/>
  <c r="R700" i="2"/>
  <c r="Q700" i="2" s="1"/>
  <c r="K692" i="2"/>
  <c r="K691" i="2"/>
  <c r="R681" i="2"/>
  <c r="Q681" i="2" s="1"/>
  <c r="K681" i="2"/>
  <c r="R649" i="2"/>
  <c r="Q649" i="2" s="1"/>
  <c r="K649" i="2"/>
  <c r="R545" i="2"/>
  <c r="Q545" i="2" s="1"/>
  <c r="K545" i="2"/>
  <c r="R360" i="2"/>
  <c r="Q360" i="2" s="1"/>
  <c r="K360" i="2"/>
  <c r="R670" i="2"/>
  <c r="Q670" i="2" s="1"/>
  <c r="K670" i="2"/>
  <c r="R617" i="2"/>
  <c r="Q617" i="2" s="1"/>
  <c r="K617" i="2"/>
  <c r="R577" i="2"/>
  <c r="Q577" i="2" s="1"/>
  <c r="K577" i="2"/>
  <c r="R561" i="2"/>
  <c r="Q561" i="2" s="1"/>
  <c r="K561" i="2"/>
  <c r="K943" i="2"/>
  <c r="K935" i="2"/>
  <c r="K927" i="2"/>
  <c r="K919" i="2"/>
  <c r="K911" i="2"/>
  <c r="K903" i="2"/>
  <c r="K895" i="2"/>
  <c r="K887" i="2"/>
  <c r="K879" i="2"/>
  <c r="K871" i="2"/>
  <c r="K863" i="2"/>
  <c r="K855" i="2"/>
  <c r="K847" i="2"/>
  <c r="K839" i="2"/>
  <c r="K831" i="2"/>
  <c r="K823" i="2"/>
  <c r="K815" i="2"/>
  <c r="K807" i="2"/>
  <c r="K799" i="2"/>
  <c r="K791" i="2"/>
  <c r="K783" i="2"/>
  <c r="K775" i="2"/>
  <c r="K767" i="2"/>
  <c r="K759" i="2"/>
  <c r="K751" i="2"/>
  <c r="K743" i="2"/>
  <c r="K735" i="2"/>
  <c r="K727" i="2"/>
  <c r="K719" i="2"/>
  <c r="K711" i="2"/>
  <c r="K703" i="2"/>
  <c r="K694" i="2"/>
  <c r="R685" i="2"/>
  <c r="Q685" i="2" s="1"/>
  <c r="R665" i="2"/>
  <c r="Q665" i="2" s="1"/>
  <c r="K665" i="2"/>
  <c r="R641" i="2"/>
  <c r="Q641" i="2" s="1"/>
  <c r="K641" i="2"/>
  <c r="R593" i="2"/>
  <c r="Q593" i="2" s="1"/>
  <c r="K593" i="2"/>
  <c r="R496" i="2"/>
  <c r="Q496" i="2" s="1"/>
  <c r="K496" i="2"/>
  <c r="R488" i="2"/>
  <c r="Q488" i="2" s="1"/>
  <c r="K488" i="2"/>
  <c r="R480" i="2"/>
  <c r="Q480" i="2" s="1"/>
  <c r="K480" i="2"/>
  <c r="R472" i="2"/>
  <c r="Q472" i="2" s="1"/>
  <c r="K472" i="2"/>
  <c r="R464" i="2"/>
  <c r="Q464" i="2" s="1"/>
  <c r="K464" i="2"/>
  <c r="R456" i="2"/>
  <c r="Q456" i="2" s="1"/>
  <c r="K456" i="2"/>
  <c r="R448" i="2"/>
  <c r="Q448" i="2" s="1"/>
  <c r="K448" i="2"/>
  <c r="K684" i="2"/>
  <c r="R684" i="2"/>
  <c r="Q684" i="2" s="1"/>
  <c r="R504" i="2"/>
  <c r="Q504" i="2" s="1"/>
  <c r="K504" i="2"/>
  <c r="R678" i="2"/>
  <c r="Q678" i="2" s="1"/>
  <c r="K678" i="2"/>
  <c r="R633" i="2"/>
  <c r="Q633" i="2" s="1"/>
  <c r="K633" i="2"/>
  <c r="R609" i="2"/>
  <c r="Q609" i="2" s="1"/>
  <c r="K609" i="2"/>
  <c r="R553" i="2"/>
  <c r="Q553" i="2" s="1"/>
  <c r="K553" i="2"/>
  <c r="R512" i="2"/>
  <c r="Q512" i="2" s="1"/>
  <c r="K512" i="2"/>
  <c r="R689" i="2"/>
  <c r="Q689" i="2" s="1"/>
  <c r="R673" i="2"/>
  <c r="Q673" i="2" s="1"/>
  <c r="K673" i="2"/>
  <c r="R657" i="2"/>
  <c r="Q657" i="2" s="1"/>
  <c r="K657" i="2"/>
  <c r="R585" i="2"/>
  <c r="Q585" i="2" s="1"/>
  <c r="K585" i="2"/>
  <c r="R569" i="2"/>
  <c r="Q569" i="2" s="1"/>
  <c r="K569" i="2"/>
  <c r="R529" i="2"/>
  <c r="Q529" i="2" s="1"/>
  <c r="K529" i="2"/>
  <c r="R676" i="2"/>
  <c r="Q676" i="2" s="1"/>
  <c r="R668" i="2"/>
  <c r="Q668" i="2" s="1"/>
  <c r="R660" i="2"/>
  <c r="Q660" i="2" s="1"/>
  <c r="R652" i="2"/>
  <c r="Q652" i="2" s="1"/>
  <c r="R644" i="2"/>
  <c r="Q644" i="2" s="1"/>
  <c r="R636" i="2"/>
  <c r="Q636" i="2" s="1"/>
  <c r="R628" i="2"/>
  <c r="Q628" i="2" s="1"/>
  <c r="R620" i="2"/>
  <c r="Q620" i="2" s="1"/>
  <c r="R612" i="2"/>
  <c r="Q612" i="2" s="1"/>
  <c r="R604" i="2"/>
  <c r="Q604" i="2" s="1"/>
  <c r="R596" i="2"/>
  <c r="Q596" i="2" s="1"/>
  <c r="R588" i="2"/>
  <c r="Q588" i="2" s="1"/>
  <c r="R580" i="2"/>
  <c r="Q580" i="2" s="1"/>
  <c r="R572" i="2"/>
  <c r="Q572" i="2" s="1"/>
  <c r="R564" i="2"/>
  <c r="Q564" i="2" s="1"/>
  <c r="R556" i="2"/>
  <c r="Q556" i="2" s="1"/>
  <c r="R548" i="2"/>
  <c r="Q548" i="2" s="1"/>
  <c r="R536" i="2"/>
  <c r="Q536" i="2" s="1"/>
  <c r="R520" i="2"/>
  <c r="Q520" i="2" s="1"/>
  <c r="R384" i="2"/>
  <c r="Q384" i="2" s="1"/>
  <c r="K384" i="2"/>
  <c r="R336" i="2"/>
  <c r="Q336" i="2" s="1"/>
  <c r="K336" i="2"/>
  <c r="R179" i="2"/>
  <c r="Q179" i="2" s="1"/>
  <c r="K179" i="2"/>
  <c r="R683" i="2"/>
  <c r="Q683" i="2" s="1"/>
  <c r="R675" i="2"/>
  <c r="Q675" i="2" s="1"/>
  <c r="R667" i="2"/>
  <c r="Q667" i="2" s="1"/>
  <c r="R659" i="2"/>
  <c r="Q659" i="2" s="1"/>
  <c r="R651" i="2"/>
  <c r="Q651" i="2" s="1"/>
  <c r="R643" i="2"/>
  <c r="Q643" i="2" s="1"/>
  <c r="R635" i="2"/>
  <c r="Q635" i="2" s="1"/>
  <c r="R627" i="2"/>
  <c r="Q627" i="2" s="1"/>
  <c r="R619" i="2"/>
  <c r="Q619" i="2" s="1"/>
  <c r="R611" i="2"/>
  <c r="Q611" i="2" s="1"/>
  <c r="R603" i="2"/>
  <c r="Q603" i="2" s="1"/>
  <c r="R595" i="2"/>
  <c r="Q595" i="2" s="1"/>
  <c r="R587" i="2"/>
  <c r="Q587" i="2" s="1"/>
  <c r="R579" i="2"/>
  <c r="Q579" i="2" s="1"/>
  <c r="R571" i="2"/>
  <c r="Q571" i="2" s="1"/>
  <c r="R563" i="2"/>
  <c r="Q563" i="2" s="1"/>
  <c r="R555" i="2"/>
  <c r="Q555" i="2" s="1"/>
  <c r="R547" i="2"/>
  <c r="Q547" i="2" s="1"/>
  <c r="R535" i="2"/>
  <c r="Q535" i="2" s="1"/>
  <c r="R519" i="2"/>
  <c r="Q519" i="2" s="1"/>
  <c r="R517" i="2"/>
  <c r="Q517" i="2" s="1"/>
  <c r="R400" i="2"/>
  <c r="Q400" i="2" s="1"/>
  <c r="K400" i="2"/>
  <c r="R312" i="2"/>
  <c r="Q312" i="2" s="1"/>
  <c r="K312" i="2"/>
  <c r="K515" i="2"/>
  <c r="R515" i="2"/>
  <c r="Q515" i="2" s="1"/>
  <c r="R408" i="2"/>
  <c r="Q408" i="2" s="1"/>
  <c r="K408" i="2"/>
  <c r="R376" i="2"/>
  <c r="Q376" i="2" s="1"/>
  <c r="K376" i="2"/>
  <c r="R352" i="2"/>
  <c r="Q352" i="2" s="1"/>
  <c r="K352" i="2"/>
  <c r="R264" i="2"/>
  <c r="Q264" i="2" s="1"/>
  <c r="K264" i="2"/>
  <c r="K654" i="2"/>
  <c r="K646" i="2"/>
  <c r="K638" i="2"/>
  <c r="K630" i="2"/>
  <c r="K622" i="2"/>
  <c r="K614" i="2"/>
  <c r="K606" i="2"/>
  <c r="K598" i="2"/>
  <c r="K590" i="2"/>
  <c r="K582" i="2"/>
  <c r="K574" i="2"/>
  <c r="K566" i="2"/>
  <c r="K558" i="2"/>
  <c r="K550" i="2"/>
  <c r="K541" i="2"/>
  <c r="K538" i="2"/>
  <c r="K525" i="2"/>
  <c r="K522" i="2"/>
  <c r="R416" i="2"/>
  <c r="Q416" i="2" s="1"/>
  <c r="K416" i="2"/>
  <c r="R328" i="2"/>
  <c r="Q328" i="2" s="1"/>
  <c r="K328" i="2"/>
  <c r="R424" i="2"/>
  <c r="Q424" i="2" s="1"/>
  <c r="K424" i="2"/>
  <c r="R368" i="2"/>
  <c r="Q368" i="2" s="1"/>
  <c r="K368" i="2"/>
  <c r="R432" i="2"/>
  <c r="Q432" i="2" s="1"/>
  <c r="K432" i="2"/>
  <c r="R392" i="2"/>
  <c r="Q392" i="2" s="1"/>
  <c r="K392" i="2"/>
  <c r="R344" i="2"/>
  <c r="Q344" i="2" s="1"/>
  <c r="K344" i="2"/>
  <c r="R320" i="2"/>
  <c r="Q320" i="2" s="1"/>
  <c r="K320" i="2"/>
  <c r="R440" i="2"/>
  <c r="Q440" i="2" s="1"/>
  <c r="K440" i="2"/>
  <c r="R507" i="2"/>
  <c r="Q507" i="2" s="1"/>
  <c r="R499" i="2"/>
  <c r="Q499" i="2" s="1"/>
  <c r="R491" i="2"/>
  <c r="Q491" i="2" s="1"/>
  <c r="R483" i="2"/>
  <c r="Q483" i="2" s="1"/>
  <c r="R475" i="2"/>
  <c r="Q475" i="2" s="1"/>
  <c r="R467" i="2"/>
  <c r="Q467" i="2" s="1"/>
  <c r="R459" i="2"/>
  <c r="Q459" i="2" s="1"/>
  <c r="R451" i="2"/>
  <c r="Q451" i="2" s="1"/>
  <c r="R443" i="2"/>
  <c r="Q443" i="2" s="1"/>
  <c r="R435" i="2"/>
  <c r="Q435" i="2" s="1"/>
  <c r="R427" i="2"/>
  <c r="Q427" i="2" s="1"/>
  <c r="R419" i="2"/>
  <c r="Q419" i="2" s="1"/>
  <c r="K293" i="2"/>
  <c r="R293" i="2"/>
  <c r="Q293" i="2" s="1"/>
  <c r="R272" i="2"/>
  <c r="Q272" i="2" s="1"/>
  <c r="K272" i="2"/>
  <c r="R251" i="2"/>
  <c r="Q251" i="2" s="1"/>
  <c r="K251" i="2"/>
  <c r="R163" i="2"/>
  <c r="Q163" i="2" s="1"/>
  <c r="K163" i="2"/>
  <c r="R72" i="2"/>
  <c r="Q72" i="2" s="1"/>
  <c r="K72" i="2"/>
  <c r="R16" i="2"/>
  <c r="Q16" i="2" s="1"/>
  <c r="K16" i="2"/>
  <c r="K415" i="2"/>
  <c r="K407" i="2"/>
  <c r="K399" i="2"/>
  <c r="R394" i="2"/>
  <c r="Q394" i="2" s="1"/>
  <c r="K391" i="2"/>
  <c r="R386" i="2"/>
  <c r="Q386" i="2" s="1"/>
  <c r="K383" i="2"/>
  <c r="R378" i="2"/>
  <c r="Q378" i="2" s="1"/>
  <c r="K375" i="2"/>
  <c r="R370" i="2"/>
  <c r="Q370" i="2" s="1"/>
  <c r="K367" i="2"/>
  <c r="R362" i="2"/>
  <c r="Q362" i="2" s="1"/>
  <c r="K359" i="2"/>
  <c r="R354" i="2"/>
  <c r="Q354" i="2" s="1"/>
  <c r="K351" i="2"/>
  <c r="R346" i="2"/>
  <c r="Q346" i="2" s="1"/>
  <c r="K343" i="2"/>
  <c r="R338" i="2"/>
  <c r="Q338" i="2" s="1"/>
  <c r="K335" i="2"/>
  <c r="R330" i="2"/>
  <c r="Q330" i="2" s="1"/>
  <c r="K327" i="2"/>
  <c r="R322" i="2"/>
  <c r="Q322" i="2" s="1"/>
  <c r="K319" i="2"/>
  <c r="K311" i="2"/>
  <c r="K310" i="2"/>
  <c r="K309" i="2"/>
  <c r="K294" i="2"/>
  <c r="R259" i="2"/>
  <c r="Q259" i="2" s="1"/>
  <c r="K259" i="2"/>
  <c r="R227" i="2"/>
  <c r="Q227" i="2" s="1"/>
  <c r="K227" i="2"/>
  <c r="R203" i="2"/>
  <c r="Q203" i="2" s="1"/>
  <c r="K203" i="2"/>
  <c r="K308" i="2"/>
  <c r="O302" i="2"/>
  <c r="K280" i="2"/>
  <c r="R267" i="2"/>
  <c r="Q267" i="2" s="1"/>
  <c r="K267" i="2"/>
  <c r="R187" i="2"/>
  <c r="Q187" i="2" s="1"/>
  <c r="K187" i="2"/>
  <c r="R32" i="2"/>
  <c r="Q32" i="2" s="1"/>
  <c r="K32" i="2"/>
  <c r="K389" i="2"/>
  <c r="K381" i="2"/>
  <c r="K373" i="2"/>
  <c r="K365" i="2"/>
  <c r="K357" i="2"/>
  <c r="K349" i="2"/>
  <c r="K341" i="2"/>
  <c r="K333" i="2"/>
  <c r="K325" i="2"/>
  <c r="K317" i="2"/>
  <c r="K307" i="2"/>
  <c r="K301" i="2"/>
  <c r="R301" i="2"/>
  <c r="Q301" i="2" s="1"/>
  <c r="R287" i="2"/>
  <c r="Q287" i="2" s="1"/>
  <c r="R275" i="2"/>
  <c r="Q275" i="2" s="1"/>
  <c r="K275" i="2"/>
  <c r="R235" i="2"/>
  <c r="Q235" i="2" s="1"/>
  <c r="K235" i="2"/>
  <c r="R211" i="2"/>
  <c r="Q211" i="2" s="1"/>
  <c r="K211" i="2"/>
  <c r="K304" i="2"/>
  <c r="K285" i="2"/>
  <c r="R285" i="2"/>
  <c r="Q285" i="2" s="1"/>
  <c r="R171" i="2"/>
  <c r="Q171" i="2" s="1"/>
  <c r="K171" i="2"/>
  <c r="R291" i="2"/>
  <c r="Q291" i="2" s="1"/>
  <c r="R248" i="2"/>
  <c r="Q248" i="2" s="1"/>
  <c r="K248" i="2"/>
  <c r="R104" i="2"/>
  <c r="Q104" i="2" s="1"/>
  <c r="K104" i="2"/>
  <c r="R279" i="2"/>
  <c r="Q279" i="2" s="1"/>
  <c r="R256" i="2"/>
  <c r="Q256" i="2" s="1"/>
  <c r="K256" i="2"/>
  <c r="R243" i="2"/>
  <c r="Q243" i="2" s="1"/>
  <c r="K243" i="2"/>
  <c r="O219" i="2"/>
  <c r="R219" i="2"/>
  <c r="Q219" i="2" s="1"/>
  <c r="K219" i="2"/>
  <c r="R195" i="2"/>
  <c r="Q195" i="2" s="1"/>
  <c r="K195" i="2"/>
  <c r="R56" i="2"/>
  <c r="Q56" i="2" s="1"/>
  <c r="K56" i="2"/>
  <c r="R158" i="2"/>
  <c r="Q158" i="2" s="1"/>
  <c r="R157" i="2"/>
  <c r="Q157" i="2" s="1"/>
  <c r="R145" i="2"/>
  <c r="Q145" i="2" s="1"/>
  <c r="O105" i="2"/>
  <c r="R105" i="2"/>
  <c r="Q105" i="2" s="1"/>
  <c r="R48" i="2"/>
  <c r="Q48" i="2" s="1"/>
  <c r="K48" i="2"/>
  <c r="R40" i="2"/>
  <c r="Q40" i="2" s="1"/>
  <c r="K40" i="2"/>
  <c r="R24" i="2"/>
  <c r="Q24" i="2" s="1"/>
  <c r="K24" i="2"/>
  <c r="R277" i="2"/>
  <c r="Q277" i="2" s="1"/>
  <c r="R269" i="2"/>
  <c r="Q269" i="2" s="1"/>
  <c r="R261" i="2"/>
  <c r="Q261" i="2" s="1"/>
  <c r="R253" i="2"/>
  <c r="Q253" i="2" s="1"/>
  <c r="R245" i="2"/>
  <c r="Q245" i="2" s="1"/>
  <c r="R237" i="2"/>
  <c r="Q237" i="2" s="1"/>
  <c r="R229" i="2"/>
  <c r="Q229" i="2" s="1"/>
  <c r="R221" i="2"/>
  <c r="Q221" i="2" s="1"/>
  <c r="O216" i="2"/>
  <c r="R213" i="2"/>
  <c r="Q213" i="2" s="1"/>
  <c r="R205" i="2"/>
  <c r="Q205" i="2" s="1"/>
  <c r="R197" i="2"/>
  <c r="Q197" i="2" s="1"/>
  <c r="R189" i="2"/>
  <c r="Q189" i="2" s="1"/>
  <c r="R181" i="2"/>
  <c r="Q181" i="2" s="1"/>
  <c r="R173" i="2"/>
  <c r="Q173" i="2" s="1"/>
  <c r="O168" i="2"/>
  <c r="R165" i="2"/>
  <c r="Q165" i="2" s="1"/>
  <c r="R149" i="2"/>
  <c r="Q149" i="2" s="1"/>
  <c r="R137" i="2"/>
  <c r="Q137" i="2" s="1"/>
  <c r="R130" i="2"/>
  <c r="Q130" i="2" s="1"/>
  <c r="R120" i="2"/>
  <c r="Q120" i="2" s="1"/>
  <c r="R113" i="2"/>
  <c r="Q113" i="2" s="1"/>
  <c r="R80" i="2"/>
  <c r="Q80" i="2" s="1"/>
  <c r="K80" i="2"/>
  <c r="R88" i="2"/>
  <c r="Q88" i="2" s="1"/>
  <c r="K88" i="2"/>
  <c r="K49" i="2"/>
  <c r="K41" i="2"/>
  <c r="K25" i="2"/>
  <c r="K240" i="2"/>
  <c r="K232" i="2"/>
  <c r="K224" i="2"/>
  <c r="K216" i="2"/>
  <c r="K208" i="2"/>
  <c r="K200" i="2"/>
  <c r="K192" i="2"/>
  <c r="K184" i="2"/>
  <c r="K176" i="2"/>
  <c r="K168" i="2"/>
  <c r="K160" i="2"/>
  <c r="K154" i="2"/>
  <c r="K148" i="2"/>
  <c r="K147" i="2"/>
  <c r="R133" i="2"/>
  <c r="Q133" i="2" s="1"/>
  <c r="R116" i="2"/>
  <c r="Q116" i="2" s="1"/>
  <c r="K81" i="2"/>
  <c r="O197" i="2"/>
  <c r="O189" i="2"/>
  <c r="O133" i="2"/>
  <c r="K107" i="2"/>
  <c r="R107" i="2"/>
  <c r="Q107" i="2" s="1"/>
  <c r="K89" i="2"/>
  <c r="R96" i="2"/>
  <c r="Q96" i="2" s="1"/>
  <c r="K96" i="2"/>
  <c r="R64" i="2"/>
  <c r="Q64" i="2" s="1"/>
  <c r="K64" i="2"/>
  <c r="R8" i="2"/>
  <c r="Q8" i="2" s="1"/>
  <c r="K8" i="2"/>
  <c r="R99" i="2"/>
  <c r="Q99" i="2" s="1"/>
  <c r="R91" i="2"/>
  <c r="Q91" i="2" s="1"/>
  <c r="R83" i="2"/>
  <c r="Q83" i="2" s="1"/>
  <c r="R75" i="2"/>
  <c r="Q75" i="2" s="1"/>
  <c r="R67" i="2"/>
  <c r="Q67" i="2" s="1"/>
  <c r="R59" i="2"/>
  <c r="Q59" i="2" s="1"/>
  <c r="R51" i="2"/>
  <c r="Q51" i="2" s="1"/>
  <c r="R43" i="2"/>
  <c r="Q43" i="2" s="1"/>
  <c r="R35" i="2"/>
  <c r="Q35" i="2" s="1"/>
  <c r="R27" i="2"/>
  <c r="Q27" i="2" s="1"/>
  <c r="R19" i="2"/>
  <c r="Q19" i="2" s="1"/>
  <c r="R11" i="2"/>
  <c r="Q11" i="2" s="1"/>
  <c r="R3" i="2"/>
  <c r="Q3" i="2" s="1"/>
  <c r="R2" i="2"/>
  <c r="Q2" i="2" s="1"/>
  <c r="O92" i="2"/>
  <c r="O99" i="2"/>
  <c r="O91" i="2"/>
  <c r="O75" i="2"/>
</calcChain>
</file>

<file path=xl/sharedStrings.xml><?xml version="1.0" encoding="utf-8"?>
<sst xmlns="http://schemas.openxmlformats.org/spreadsheetml/2006/main" count="2685" uniqueCount="399">
  <si>
    <t>Transbank</t>
  </si>
  <si>
    <t>Venta Directa</t>
  </si>
  <si>
    <t>No</t>
  </si>
  <si>
    <t>C2</t>
  </si>
  <si>
    <t>Carolina Zamorano</t>
  </si>
  <si>
    <t>Septiembre</t>
  </si>
  <si>
    <t>Booking</t>
  </si>
  <si>
    <t>C1</t>
  </si>
  <si>
    <t>Martina Hinrichsen</t>
  </si>
  <si>
    <t>Airbnb</t>
  </si>
  <si>
    <t>Chino</t>
  </si>
  <si>
    <t>Paula Carreño</t>
  </si>
  <si>
    <t>Mark Johanson</t>
  </si>
  <si>
    <t>TEF</t>
  </si>
  <si>
    <t>Claudia Silva</t>
  </si>
  <si>
    <t>Oriana Caló</t>
  </si>
  <si>
    <t>Agosto</t>
  </si>
  <si>
    <t>Katherine</t>
  </si>
  <si>
    <t>Victor Hugo Guerrero</t>
  </si>
  <si>
    <t>Carlos Naranjo</t>
  </si>
  <si>
    <t>Fernando Villanueva</t>
  </si>
  <si>
    <t>Gustavo</t>
  </si>
  <si>
    <t>Pablo Cuitiño</t>
  </si>
  <si>
    <t>515,41</t>
  </si>
  <si>
    <t>Carlos Quintanilla</t>
  </si>
  <si>
    <t>Teresa Ruminot</t>
  </si>
  <si>
    <t>Armando</t>
  </si>
  <si>
    <t>Cristian rosemberg</t>
  </si>
  <si>
    <t>Miriam Matamala</t>
  </si>
  <si>
    <t>Marian Duran</t>
  </si>
  <si>
    <t>Julio</t>
  </si>
  <si>
    <t>Carolina Jara</t>
  </si>
  <si>
    <t>Finn amigo santiago</t>
  </si>
  <si>
    <t>Alejandra Bravo</t>
  </si>
  <si>
    <t>Maryorie Cifuentes</t>
  </si>
  <si>
    <t>Piera</t>
  </si>
  <si>
    <t>Carolina</t>
  </si>
  <si>
    <t>Alejandro</t>
  </si>
  <si>
    <t>German De la Maza</t>
  </si>
  <si>
    <t>Mohsen Nasser</t>
  </si>
  <si>
    <t>Eduardo Machuca</t>
  </si>
  <si>
    <t>Carlos Foncea</t>
  </si>
  <si>
    <t>Leonardo Vargas</t>
  </si>
  <si>
    <t>Eduardo Pinilla</t>
  </si>
  <si>
    <t>Jaime Pavez</t>
  </si>
  <si>
    <t>David Diaz</t>
  </si>
  <si>
    <t>Paola Hernandez</t>
  </si>
  <si>
    <t>Yari</t>
  </si>
  <si>
    <t>Sandra Retamal</t>
  </si>
  <si>
    <t>Carla García</t>
  </si>
  <si>
    <t>Karen</t>
  </si>
  <si>
    <t>Valeria Muena</t>
  </si>
  <si>
    <t>Junio</t>
  </si>
  <si>
    <t>Maite Morales</t>
  </si>
  <si>
    <t>Camila Valdes</t>
  </si>
  <si>
    <t>Jota Palma</t>
  </si>
  <si>
    <t>Alice Mangione</t>
  </si>
  <si>
    <t>Shufang</t>
  </si>
  <si>
    <t>Alvaro Gonzalez</t>
  </si>
  <si>
    <t>Ernesto Parodi</t>
  </si>
  <si>
    <t>Giovanna Campos</t>
  </si>
  <si>
    <t>Federico Aguirre</t>
  </si>
  <si>
    <t>Denysse</t>
  </si>
  <si>
    <t>Carlos Henriquez</t>
  </si>
  <si>
    <t>Sinverguenza</t>
  </si>
  <si>
    <t>Diego</t>
  </si>
  <si>
    <t>Tina</t>
  </si>
  <si>
    <t>Trinidad Salas</t>
  </si>
  <si>
    <t>Dixiana Meza</t>
  </si>
  <si>
    <t>Carolina Burgso</t>
  </si>
  <si>
    <t>Sergio Saavedra</t>
  </si>
  <si>
    <t>walkiria</t>
  </si>
  <si>
    <t>Mayo</t>
  </si>
  <si>
    <t>Ismael Zamora</t>
  </si>
  <si>
    <t>Caro Vilches</t>
  </si>
  <si>
    <t>Amigos ximena</t>
  </si>
  <si>
    <t>Ximena Nicole</t>
  </si>
  <si>
    <t>Joaquín Rojas</t>
  </si>
  <si>
    <t>Sherman Rolack</t>
  </si>
  <si>
    <t>Garison Fernandez</t>
  </si>
  <si>
    <t>Helena Abelli</t>
  </si>
  <si>
    <t>Ali Jose</t>
  </si>
  <si>
    <t>Rodrigo Silva</t>
  </si>
  <si>
    <t>Nicole Pinochet</t>
  </si>
  <si>
    <t>Pablo Castro</t>
  </si>
  <si>
    <t>Luis Alberto Pino</t>
  </si>
  <si>
    <t>Yenny Veliz</t>
  </si>
  <si>
    <t>Leonel</t>
  </si>
  <si>
    <t>Catalina Contreras</t>
  </si>
  <si>
    <t>Margarita Aranda</t>
  </si>
  <si>
    <t>Daniel Donmar</t>
  </si>
  <si>
    <t>Sí</t>
  </si>
  <si>
    <t>René Larrere</t>
  </si>
  <si>
    <t>Valentina Pino</t>
  </si>
  <si>
    <t>Luis Riquelme</t>
  </si>
  <si>
    <t>Abril</t>
  </si>
  <si>
    <t>Joaquin Vial</t>
  </si>
  <si>
    <t>Kseniya Belokhvost</t>
  </si>
  <si>
    <t>Miguel Angel vivanco</t>
  </si>
  <si>
    <t>Diego Itorot</t>
  </si>
  <si>
    <t>Miguel Angel Vivanco</t>
  </si>
  <si>
    <t>Claudia Reyes</t>
  </si>
  <si>
    <t>Carlos Sepulveda</t>
  </si>
  <si>
    <t>Francisco Ortiz</t>
  </si>
  <si>
    <t>Francisca Ibarra</t>
  </si>
  <si>
    <t>Felipe Burgos</t>
  </si>
  <si>
    <t>Scarlet Miranda</t>
  </si>
  <si>
    <t>Edwin Cabezas</t>
  </si>
  <si>
    <t>Jose Sotomayor</t>
  </si>
  <si>
    <t>Efectivo</t>
  </si>
  <si>
    <t>Mariana Gitard</t>
  </si>
  <si>
    <t>Esther Tortosa</t>
  </si>
  <si>
    <t>Marzo</t>
  </si>
  <si>
    <t>Rafael Bikepark</t>
  </si>
  <si>
    <t>Jaime Primo</t>
  </si>
  <si>
    <t>Mis tres Reinas</t>
  </si>
  <si>
    <t>Nicolás Jubera</t>
  </si>
  <si>
    <t>Ignacio Matamala</t>
  </si>
  <si>
    <t>Meira Meira</t>
  </si>
  <si>
    <t>Karim</t>
  </si>
  <si>
    <t>Hari Hyttinen</t>
  </si>
  <si>
    <t>Walkiria</t>
  </si>
  <si>
    <t>Sebastian Poblete</t>
  </si>
  <si>
    <t>Viviana Diaz</t>
  </si>
  <si>
    <t>Febrero</t>
  </si>
  <si>
    <t>Patricio Leddy</t>
  </si>
  <si>
    <t>Daniela Vidal</t>
  </si>
  <si>
    <t>Camilo Guzman</t>
  </si>
  <si>
    <t>Diego Alberto</t>
  </si>
  <si>
    <t>Paulina Rojas</t>
  </si>
  <si>
    <t>Ariel</t>
  </si>
  <si>
    <t>María Eugenia Garcés</t>
  </si>
  <si>
    <t>Amigo NSollich</t>
  </si>
  <si>
    <t>Nicolás Sollich</t>
  </si>
  <si>
    <t>Karen Pardo</t>
  </si>
  <si>
    <t>Manuel Betancourtt</t>
  </si>
  <si>
    <t>14F</t>
  </si>
  <si>
    <t>Paulina Calderon</t>
  </si>
  <si>
    <t>Juan Pablo Sepulveda</t>
  </si>
  <si>
    <t>Emilio</t>
  </si>
  <si>
    <t>Adita Gonzalez</t>
  </si>
  <si>
    <t>Iris Cortés Cuadra</t>
  </si>
  <si>
    <t>Roberto Lecanelier</t>
  </si>
  <si>
    <t>María Paz Benavente</t>
  </si>
  <si>
    <t>Constanza Araneda</t>
  </si>
  <si>
    <t>Daniel Gomez</t>
  </si>
  <si>
    <t>Enero</t>
  </si>
  <si>
    <t>Rodrigo Llancafilo</t>
  </si>
  <si>
    <t>Christian Auger</t>
  </si>
  <si>
    <t>Hermana</t>
  </si>
  <si>
    <t>Carolina Miranda</t>
  </si>
  <si>
    <t>Isaac Soto</t>
  </si>
  <si>
    <t>Claus Dobrowolski</t>
  </si>
  <si>
    <t>Darucci</t>
  </si>
  <si>
    <t>Alejandra Cid</t>
  </si>
  <si>
    <t>Claudio Robles</t>
  </si>
  <si>
    <t>Sebastian Villalobos</t>
  </si>
  <si>
    <t>Rodrigo Trujillo</t>
  </si>
  <si>
    <t>Sandra Garcia</t>
  </si>
  <si>
    <t>Juan Carlos Letelier</t>
  </si>
  <si>
    <t>Andrea Duran</t>
  </si>
  <si>
    <t>Antonio Urzua</t>
  </si>
  <si>
    <t>Si</t>
  </si>
  <si>
    <t>Francisca</t>
  </si>
  <si>
    <t>Diciembre</t>
  </si>
  <si>
    <t>Mario Fuentes</t>
  </si>
  <si>
    <t xml:space="preserve">Mónica </t>
  </si>
  <si>
    <t>Cesar Burgos</t>
  </si>
  <si>
    <t>Cristiane Bueno</t>
  </si>
  <si>
    <t>Francisco</t>
  </si>
  <si>
    <t>Francisca Barría</t>
  </si>
  <si>
    <t>Constanza Olivos</t>
  </si>
  <si>
    <t>Leonor Yañez</t>
  </si>
  <si>
    <t>Rocio</t>
  </si>
  <si>
    <t>Noviembre</t>
  </si>
  <si>
    <t>Sofie Vandevenne</t>
  </si>
  <si>
    <t>Natalia Matamala</t>
  </si>
  <si>
    <t>Constanza Perez</t>
  </si>
  <si>
    <t>Roxana Lopez</t>
  </si>
  <si>
    <t>Nicole Paredes</t>
  </si>
  <si>
    <t>Octubre</t>
  </si>
  <si>
    <t>Nataly Ayala</t>
  </si>
  <si>
    <t>Claudia Espinosa Gonzalez</t>
  </si>
  <si>
    <t>Miguel Jimenez</t>
  </si>
  <si>
    <t>Romina Zuñiga</t>
  </si>
  <si>
    <t>Diego Jorquera</t>
  </si>
  <si>
    <t>Luis Llanca</t>
  </si>
  <si>
    <t>Jose Espinoza</t>
  </si>
  <si>
    <t>Catalina</t>
  </si>
  <si>
    <t>Claudio Valenzuela</t>
  </si>
  <si>
    <t>X</t>
  </si>
  <si>
    <t>Daniel Mora</t>
  </si>
  <si>
    <t>Cami Rivera</t>
  </si>
  <si>
    <t>Hector Hernandez</t>
  </si>
  <si>
    <t>Susana García</t>
  </si>
  <si>
    <t>Catalina Chiu</t>
  </si>
  <si>
    <t>Marcela Fuentes</t>
  </si>
  <si>
    <t>Sebastian Marambio</t>
  </si>
  <si>
    <t>Jason MacLeod</t>
  </si>
  <si>
    <t>Mariela</t>
  </si>
  <si>
    <t>Sebastian Veas</t>
  </si>
  <si>
    <t>Carolina Bona</t>
  </si>
  <si>
    <t>Teresa</t>
  </si>
  <si>
    <t>Victoria Konekamp</t>
  </si>
  <si>
    <t>Eduardo Torres</t>
  </si>
  <si>
    <t>Mauro Lacerda</t>
  </si>
  <si>
    <t>Fernanda Carrasco</t>
  </si>
  <si>
    <t>Ingrid Jara</t>
  </si>
  <si>
    <t>Luis Alegria</t>
  </si>
  <si>
    <t>Chechy</t>
  </si>
  <si>
    <t>Victoria del Carmen Dupouy</t>
  </si>
  <si>
    <t>Claudio Villalobos</t>
  </si>
  <si>
    <t>Arnaldo Herrera</t>
  </si>
  <si>
    <t>Sandra Villena</t>
  </si>
  <si>
    <t>Carlos Iribarren</t>
  </si>
  <si>
    <t>Loida Valdes</t>
  </si>
  <si>
    <t>Paloma Valdés</t>
  </si>
  <si>
    <t>Jhonatan Bravo</t>
  </si>
  <si>
    <t>Priscila Molina</t>
  </si>
  <si>
    <t>Felipe Rivas</t>
  </si>
  <si>
    <t>Jose Prucnal</t>
  </si>
  <si>
    <t>Eglantina Navea</t>
  </si>
  <si>
    <t>Hermosilla Karitka</t>
  </si>
  <si>
    <t>Miguel Salucci</t>
  </si>
  <si>
    <t>Francisco Torres</t>
  </si>
  <si>
    <t>Viana Toro</t>
  </si>
  <si>
    <t>Victoria Lagos</t>
  </si>
  <si>
    <t>Pablo Mardones Rivera</t>
  </si>
  <si>
    <t>Cristobal Andrade</t>
  </si>
  <si>
    <t>Miguel Garrido</t>
  </si>
  <si>
    <t>Eli</t>
  </si>
  <si>
    <t>Daniela Saavedra</t>
  </si>
  <si>
    <t>Joseline Jerez</t>
  </si>
  <si>
    <t>María Verónica</t>
  </si>
  <si>
    <t>Claudia Peña</t>
  </si>
  <si>
    <t>Lucero Casanova</t>
  </si>
  <si>
    <t>Rodrigo Millan</t>
  </si>
  <si>
    <t>Paulina Carevic Elgueta</t>
  </si>
  <si>
    <t>Franco Sepulveda</t>
  </si>
  <si>
    <t>Nicolas Sepulveda</t>
  </si>
  <si>
    <t>Alexander Beers</t>
  </si>
  <si>
    <t>Victor Retamal</t>
  </si>
  <si>
    <t>Angela Gallegos</t>
  </si>
  <si>
    <t>Isabel Carvajal</t>
  </si>
  <si>
    <t>Vivian Birchmeier</t>
  </si>
  <si>
    <t>Carolina Echeverri</t>
  </si>
  <si>
    <t>Nan Wang</t>
  </si>
  <si>
    <t>Melissa rojas</t>
  </si>
  <si>
    <t>Lila Santibañez</t>
  </si>
  <si>
    <t>Gonzalo Soto Germani</t>
  </si>
  <si>
    <t>Carolina Rojas Ortiz</t>
  </si>
  <si>
    <t>Raimundo Perez</t>
  </si>
  <si>
    <t xml:space="preserve">Celestino Azocar </t>
  </si>
  <si>
    <t xml:space="preserve">Angela Aravena </t>
  </si>
  <si>
    <t>Olsvaldo Sanhueza</t>
  </si>
  <si>
    <t>Valeria</t>
  </si>
  <si>
    <t>Catalina Villablanca</t>
  </si>
  <si>
    <t>Javiera Quezada</t>
  </si>
  <si>
    <t>Ximena Elias</t>
  </si>
  <si>
    <t>Gioxanna Croxatto</t>
  </si>
  <si>
    <t>Arturo</t>
  </si>
  <si>
    <t>Fernando Rancagua</t>
  </si>
  <si>
    <t>Diego Poblete Saez</t>
  </si>
  <si>
    <t>María Jose Santelices</t>
  </si>
  <si>
    <t>Alexis Rivas</t>
  </si>
  <si>
    <t>Catalina Dunner</t>
  </si>
  <si>
    <t>Roberto Troncoso</t>
  </si>
  <si>
    <t>Olga Correa</t>
  </si>
  <si>
    <t>Valentina Tapia</t>
  </si>
  <si>
    <t>Francisco Neira</t>
  </si>
  <si>
    <t>Clau Sanhueza</t>
  </si>
  <si>
    <t>Lina María</t>
  </si>
  <si>
    <t>Freddy</t>
  </si>
  <si>
    <t>Oscar Echeverria</t>
  </si>
  <si>
    <t>Felix Arancibia</t>
  </si>
  <si>
    <t>Nicolas Contreras</t>
  </si>
  <si>
    <t>Ian</t>
  </si>
  <si>
    <t>Gabriela Ulloa</t>
  </si>
  <si>
    <t>Pedro Sandoval</t>
  </si>
  <si>
    <t>Pablo Echeverria</t>
  </si>
  <si>
    <t>Catalina D Arcangeli</t>
  </si>
  <si>
    <t>Ma Paulina Muñoz R</t>
  </si>
  <si>
    <t>Mauricio Esteban</t>
  </si>
  <si>
    <t>Maria Ureta</t>
  </si>
  <si>
    <t>Miriam Andrea Marengo</t>
  </si>
  <si>
    <t>Francisco Barriga</t>
  </si>
  <si>
    <t xml:space="preserve">Johnny Silva </t>
  </si>
  <si>
    <t>Joselyn Arenas</t>
  </si>
  <si>
    <t>Rodrigo Guzman</t>
  </si>
  <si>
    <t>Fabiola Riffo</t>
  </si>
  <si>
    <t>José Aguilera</t>
  </si>
  <si>
    <t>Elias Meza</t>
  </si>
  <si>
    <t>David</t>
  </si>
  <si>
    <t>Loida Palma</t>
  </si>
  <si>
    <t>Javier Gutierrez</t>
  </si>
  <si>
    <t>Julio Cesar</t>
  </si>
  <si>
    <t>Claudia Sanhueza</t>
  </si>
  <si>
    <t>Franck BLumenfeld</t>
  </si>
  <si>
    <t>Evelyn Henriquez</t>
  </si>
  <si>
    <t>Rosario Tejeda</t>
  </si>
  <si>
    <t>Jacqueline Zaror</t>
  </si>
  <si>
    <t>Juan Manuel Sepulveda</t>
  </si>
  <si>
    <t>Daniela Facebook</t>
  </si>
  <si>
    <t>Raquel Reis</t>
  </si>
  <si>
    <t>Sebastian Cerda Fierro</t>
  </si>
  <si>
    <t>Finde Largo</t>
  </si>
  <si>
    <t>Ana Elisset</t>
  </si>
  <si>
    <t>Luis Alveal</t>
  </si>
  <si>
    <t>Laurentina Guzmán</t>
  </si>
  <si>
    <t>Sebastian Muñoz Vallejo</t>
  </si>
  <si>
    <t>Reinaldo Santos</t>
  </si>
  <si>
    <t>Felipe Leal</t>
  </si>
  <si>
    <t>Pamela Silva Garrido</t>
  </si>
  <si>
    <t>Claudia Enriquez</t>
  </si>
  <si>
    <t>Daniela Finot</t>
  </si>
  <si>
    <t>Nicole Castro</t>
  </si>
  <si>
    <t>Pilar Hevia</t>
  </si>
  <si>
    <t>Harold Diaz Herrera</t>
  </si>
  <si>
    <t xml:space="preserve">Lorena </t>
  </si>
  <si>
    <t>Jose Ignacio Donoso</t>
  </si>
  <si>
    <t>Sergio Stockebrand</t>
  </si>
  <si>
    <t>Paula Candia</t>
  </si>
  <si>
    <t>Carolina Escobar</t>
  </si>
  <si>
    <t>Mario Pino</t>
  </si>
  <si>
    <t>David Vilches</t>
  </si>
  <si>
    <t>Jose Luis Bernal</t>
  </si>
  <si>
    <t>Cesar Ramos</t>
  </si>
  <si>
    <t>Maria Duran</t>
  </si>
  <si>
    <t>Rafael Elizondo</t>
  </si>
  <si>
    <t>Pamela Cazenave</t>
  </si>
  <si>
    <t>Maria Jesus Gatica</t>
  </si>
  <si>
    <t>KAtherine Retamal</t>
  </si>
  <si>
    <t>ivan devacas</t>
  </si>
  <si>
    <t>Francisca Medina</t>
  </si>
  <si>
    <t>Amiga Hermana</t>
  </si>
  <si>
    <t>Lilian Cerna</t>
  </si>
  <si>
    <t>Fabian Ortega</t>
  </si>
  <si>
    <t>Alejandro Ziebold</t>
  </si>
  <si>
    <t>Fabi Opazo</t>
  </si>
  <si>
    <t>Francisco devacas</t>
  </si>
  <si>
    <t>Jovy Ponce</t>
  </si>
  <si>
    <t>Pamela Oyarce</t>
  </si>
  <si>
    <t>Sebastian Espinoza</t>
  </si>
  <si>
    <t>Carlos Munzenmayer</t>
  </si>
  <si>
    <t>Jacqueline Salvo</t>
  </si>
  <si>
    <t>Ivania Jimenez</t>
  </si>
  <si>
    <t>Nicolas Velasquez</t>
  </si>
  <si>
    <t>Paulina Maldonado</t>
  </si>
  <si>
    <t>Josefina Lopez</t>
  </si>
  <si>
    <t>Andres Aguilera</t>
  </si>
  <si>
    <t>Rodrigo Cifuentes</t>
  </si>
  <si>
    <t>Cristina Sandoval</t>
  </si>
  <si>
    <t>Natalia LLanos</t>
  </si>
  <si>
    <t>Leandro Diaz</t>
  </si>
  <si>
    <t>Diego Frauenberg</t>
  </si>
  <si>
    <t>Lissette Gonzalez</t>
  </si>
  <si>
    <t>Carlos Serrano</t>
  </si>
  <si>
    <t>Doris Perez Peralta</t>
  </si>
  <si>
    <t>Leila Perez</t>
  </si>
  <si>
    <t>Camila Escobar</t>
  </si>
  <si>
    <t>Victor Olivares</t>
  </si>
  <si>
    <t>Diego Garcia Huidobro</t>
  </si>
  <si>
    <t>Marcelo Castillo</t>
  </si>
  <si>
    <t>Las TRancas</t>
  </si>
  <si>
    <t>Patricia Gallardo</t>
  </si>
  <si>
    <t>Juan Guillermo Davidson</t>
  </si>
  <si>
    <t>Claudio Tapia Cid</t>
  </si>
  <si>
    <t>Alliete Quevedo</t>
  </si>
  <si>
    <t>Carlos Jaime Perez</t>
  </si>
  <si>
    <t>Domingo Errazuriz</t>
  </si>
  <si>
    <t>Emilio Iribarren</t>
  </si>
  <si>
    <t>Sergio Saez Muller</t>
  </si>
  <si>
    <t>Alejandra Arias</t>
  </si>
  <si>
    <t>Jean Pierre Lodis</t>
  </si>
  <si>
    <t>Javier Kopplin</t>
  </si>
  <si>
    <t>Patricio Morales</t>
  </si>
  <si>
    <t>Boleta/Factura</t>
  </si>
  <si>
    <t>Medio de Pago</t>
  </si>
  <si>
    <t>Año</t>
  </si>
  <si>
    <t>Precio [$CLP] Neto</t>
  </si>
  <si>
    <t>IVA 19%</t>
  </si>
  <si>
    <t>Clean Up</t>
  </si>
  <si>
    <t>Tax Booking</t>
  </si>
  <si>
    <t>Precio [$CLP] IVA Inc</t>
  </si>
  <si>
    <t>Precio CLP</t>
  </si>
  <si>
    <t>Precio USD</t>
  </si>
  <si>
    <t>Precio x Noche</t>
  </si>
  <si>
    <t>Canal de Venta</t>
  </si>
  <si>
    <t>Mascota</t>
  </si>
  <si>
    <t>N° Pasajeros</t>
  </si>
  <si>
    <t>N° Noches</t>
  </si>
  <si>
    <t>Fecha Salida</t>
  </si>
  <si>
    <t>Fecha Entrada</t>
  </si>
  <si>
    <t>Asset Code</t>
  </si>
  <si>
    <t>Teléfono</t>
  </si>
  <si>
    <t>Nombre Completo</t>
  </si>
  <si>
    <t>Mes</t>
  </si>
  <si>
    <t>FAC</t>
  </si>
  <si>
    <t>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</si>
</sst>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;[Red]\-0\ "/>
    <numFmt numFmtId="165" formatCode="&quot;$&quot;#,##0"/>
    <numFmt numFmtId="166" formatCode="&quot;$&quot;#,##0.00"/>
    <numFmt numFmtId="167" formatCode="[$-F800]dddd\,\ mmmm\ dd\,\ yyyy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[$-F800]dddd\,\ mmmm\ dd\,\ yyyy"/>
      <alignment horizontal="center" vertical="bottom" textRotation="0" wrapText="0" indent="0" justifyLastLine="0" shrinkToFit="0" readingOrder="0"/>
    </dxf>
    <dxf>
      <numFmt numFmtId="167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4CE3B2-72EC-47A2-8AC3-D6F0E41CDE17}" name="Tabla12" displayName="Tabla12" ref="A1:U988" totalsRowShown="0" headerRowDxfId="22" dataDxfId="21">
  <autoFilter ref="A1:U988" xr:uid="{49B90B05-922F-4E0C-A9BC-4FBC76762901}">
    <filterColumn colId="18">
      <filters>
        <filter val="2022"/>
        <filter val="2023"/>
        <filter val="2024"/>
      </filters>
    </filterColumn>
  </autoFilter>
  <sortState xmlns:xlrd2="http://schemas.microsoft.com/office/spreadsheetml/2017/richdata2" ref="A2:U7">
    <sortCondition ref="E1:E988"/>
  </sortState>
  <tableColumns count="21">
    <tableColumn id="1" xr3:uid="{8F1B6A4A-C196-4CE1-9B8B-0D4520F7AD90}" name="Mes" dataDxfId="20"/>
    <tableColumn id="2" xr3:uid="{AD4509F4-F419-4DAE-8DC3-8C37E5DE2EE5}" name="Nombre Completo" dataDxfId="19"/>
    <tableColumn id="3" xr3:uid="{01769641-5919-48C4-BC92-A2325C54B6FD}" name="Teléfono" dataDxfId="18"/>
    <tableColumn id="4" xr3:uid="{A614A962-0EFD-4E5E-96AA-4DADE8728502}" name="Asset Code" dataDxfId="17"/>
    <tableColumn id="5" xr3:uid="{5DD1ADFF-1A94-4A52-A27E-1EC0FDB9AD92}" name="Fecha Entrada" dataDxfId="16" dataCellStyle="Porcentaje"/>
    <tableColumn id="6" xr3:uid="{00FF2AF4-C379-40D1-B518-2A2ECCE75F75}" name="Fecha Salida" dataDxfId="15" dataCellStyle="Porcentaje"/>
    <tableColumn id="7" xr3:uid="{08CE678D-2C0B-46E2-8B02-97DC259E4BF7}" name="N° Noches" dataDxfId="14"/>
    <tableColumn id="8" xr3:uid="{3D4D3E65-DC48-458E-8C42-E2CBB5AA0275}" name="N° Pasajeros" dataDxfId="13"/>
    <tableColumn id="17" xr3:uid="{9B316F8C-5C73-4162-86C2-BEF961843855}" name="Mascota" dataDxfId="12"/>
    <tableColumn id="11" xr3:uid="{DDA90B00-12BF-4155-A438-B447EB384064}" name="Canal de Venta" dataDxfId="11"/>
    <tableColumn id="15" xr3:uid="{C9548DB3-972A-445E-A579-9CD3FF4B2B93}" name="Precio x Noche" dataDxfId="10">
      <calculatedColumnFormula>Tabla12[[#This Row],[Precio '[$CLP'] IVA Inc]]/Tabla12[[#This Row],[N° Noches]]</calculatedColumnFormula>
    </tableColumn>
    <tableColumn id="12" xr3:uid="{454358D2-2312-4877-A0B7-89140C7C5C03}" name="Precio USD" dataDxfId="9"/>
    <tableColumn id="13" xr3:uid="{D143C3A8-8062-4733-AF87-528ADB478695}" name="Precio CLP" dataDxfId="8"/>
    <tableColumn id="14" xr3:uid="{B4EEB0E4-3AA5-4017-82B7-25ED1DEBC5A2}" name="Precio [$CLP] IVA Inc" dataDxfId="7">
      <calculatedColumnFormula>IF(Tabla12[[#This Row],[Canal de Venta]]="Booking",800*Tabla12[[#This Row],[Precio USD]],Tabla12[[#This Row],[Precio CLP]])</calculatedColumnFormula>
    </tableColumn>
    <tableColumn id="16" xr3:uid="{A4C555BF-5233-4789-B9A2-764084E04AB2}" name="Tax Booking" dataDxfId="6">
      <calculatedColumnFormula>IF(Tabla12[[#This Row],[Canal de Venta]]="Venta Directa",0,IF(Tabla12[[#This Row],[Canal de Venta]]="Airbnb",Tabla12[[#This Row],[Precio '[$CLP'] IVA Inc]]*3.57%,(Tabla12[[#This Row],[Precio USD]]/1.19)*14%*950))</calculatedColumnFormula>
    </tableColumn>
    <tableColumn id="9" xr3:uid="{1D271CD2-3EB1-45F7-A205-681BD604A089}" name="Clean Up" dataDxfId="5">
      <calculatedColumnFormula>IF(Tabla12[[#This Row],[Año]]=2022,25000,0)</calculatedColumnFormula>
    </tableColumn>
    <tableColumn id="18" xr3:uid="{BA02E241-C595-4702-A351-C66256919CAF}" name="IVA 19%" dataDxfId="4">
      <calculatedColumnFormula>Tabla12[[#This Row],[Precio '[$CLP'] Neto]]*19%</calculatedColumnFormula>
    </tableColumn>
    <tableColumn id="20" xr3:uid="{EBCD0BD1-8B9C-4542-A9D2-66A18794E153}" name="Precio [$CLP] Neto" dataDxfId="3">
      <calculatedColumnFormula>Tabla12[[#This Row],[Precio '[$CLP'] IVA Inc]]/1.19</calculatedColumnFormula>
    </tableColumn>
    <tableColumn id="21" xr3:uid="{EAA26A66-4E55-480B-A6DB-5E5DD627F19A}" name="Año" dataDxfId="2">
      <calculatedColumnFormula>YEAR(Tabla12[[#This Row],[Fecha Entrada]])</calculatedColumnFormula>
    </tableColumn>
    <tableColumn id="19" xr3:uid="{58FA4F81-560F-4999-BE97-C315B23F529B}" name="Medio de Pago" dataDxfId="1"/>
    <tableColumn id="10" xr3:uid="{620569E2-11EC-415D-B5B9-60CB5FFD238C}" name="Boleta/Factur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ADE6-6C9E-48D5-B944-904D06013D4C}">
  <sheetPr codeName="Hoja6">
    <tabColor theme="5" tint="-0.499984740745262"/>
  </sheetPr>
  <dimension ref="A1:U988"/>
  <sheetViews>
    <sheetView showGridLines="0" tabSelected="1" topLeftCell="B1" zoomScale="72" zoomScaleNormal="72" workbookViewId="0">
      <pane ySplit="1" topLeftCell="A365" activePane="bottomLeft" state="frozen"/>
      <selection activeCell="G1" sqref="G1"/>
      <selection pane="bottomLeft" activeCell="A382" sqref="A382"/>
    </sheetView>
  </sheetViews>
  <sheetFormatPr baseColWidth="10" defaultColWidth="11.453125" defaultRowHeight="14.5" x14ac:dyDescent="0.35"/>
  <cols>
    <col min="1" max="1" width="11.453125" style="1"/>
    <col min="2" max="2" width="26.7265625" style="1" customWidth="1"/>
    <col min="3" max="3" width="14.54296875" style="1" customWidth="1"/>
    <col min="4" max="4" width="13.26953125" style="1" customWidth="1"/>
    <col min="5" max="5" width="37.453125" style="6" bestFit="1" customWidth="1"/>
    <col min="6" max="6" width="36.453125" style="5" bestFit="1" customWidth="1"/>
    <col min="7" max="7" width="15" style="1" customWidth="1"/>
    <col min="8" max="9" width="18.453125" style="1" customWidth="1"/>
    <col min="10" max="11" width="16.453125" style="1" customWidth="1"/>
    <col min="12" max="12" width="19.81640625" style="4" customWidth="1"/>
    <col min="13" max="13" width="18.54296875" style="3" customWidth="1"/>
    <col min="14" max="14" width="24.26953125" style="3" customWidth="1"/>
    <col min="15" max="15" width="13.7265625" style="3" customWidth="1"/>
    <col min="16" max="16" width="21.54296875" style="1" customWidth="1"/>
    <col min="17" max="17" width="11.453125" style="1" customWidth="1"/>
    <col min="18" max="18" width="22.54296875" style="1" customWidth="1"/>
    <col min="19" max="19" width="11.453125" style="1" customWidth="1"/>
    <col min="20" max="20" width="19" style="1" customWidth="1"/>
    <col min="21" max="21" width="17.7265625" style="2" customWidth="1"/>
    <col min="22" max="22" width="18.453125" style="1" bestFit="1" customWidth="1"/>
    <col min="23" max="16384" width="11.453125" style="1"/>
  </cols>
  <sheetData>
    <row r="1" spans="1:21" s="8" customFormat="1" x14ac:dyDescent="0.35">
      <c r="A1" s="8" t="s">
        <v>396</v>
      </c>
      <c r="B1" s="8" t="s">
        <v>395</v>
      </c>
      <c r="C1" s="8" t="s">
        <v>394</v>
      </c>
      <c r="D1" s="8" t="s">
        <v>393</v>
      </c>
      <c r="E1" s="13" t="s">
        <v>392</v>
      </c>
      <c r="F1" s="12" t="s">
        <v>391</v>
      </c>
      <c r="G1" s="8" t="s">
        <v>390</v>
      </c>
      <c r="H1" s="8" t="s">
        <v>389</v>
      </c>
      <c r="I1" s="8" t="s">
        <v>388</v>
      </c>
      <c r="J1" s="8" t="s">
        <v>387</v>
      </c>
      <c r="K1" s="8" t="s">
        <v>386</v>
      </c>
      <c r="L1" s="11" t="s">
        <v>385</v>
      </c>
      <c r="M1" s="10" t="s">
        <v>384</v>
      </c>
      <c r="N1" s="10" t="s">
        <v>383</v>
      </c>
      <c r="O1" s="10" t="s">
        <v>382</v>
      </c>
      <c r="P1" s="9" t="s">
        <v>381</v>
      </c>
      <c r="Q1" s="9" t="s">
        <v>380</v>
      </c>
      <c r="R1" s="9" t="s">
        <v>379</v>
      </c>
      <c r="S1" s="9" t="s">
        <v>378</v>
      </c>
      <c r="T1" s="9" t="s">
        <v>377</v>
      </c>
      <c r="U1" s="9" t="s">
        <v>376</v>
      </c>
    </row>
    <row r="2" spans="1:21" x14ac:dyDescent="0.35">
      <c r="A2" s="1" t="s">
        <v>146</v>
      </c>
      <c r="B2" s="1" t="s">
        <v>375</v>
      </c>
      <c r="C2" s="1">
        <v>957502646</v>
      </c>
      <c r="D2" s="1" t="s">
        <v>7</v>
      </c>
      <c r="E2" s="7">
        <v>44563</v>
      </c>
      <c r="F2" s="7">
        <v>44564</v>
      </c>
      <c r="G2" s="1">
        <v>1</v>
      </c>
      <c r="H2" s="1">
        <v>5</v>
      </c>
      <c r="I2" s="1" t="s">
        <v>2</v>
      </c>
      <c r="J2" s="1" t="s">
        <v>1</v>
      </c>
      <c r="K2" s="3">
        <f>Tabla12[[#This Row],[Precio '[$CLP'] IVA Inc]]/Tabla12[[#This Row],[N° Noches]]</f>
        <v>70000</v>
      </c>
      <c r="M2" s="3">
        <v>70000</v>
      </c>
      <c r="N2" s="3">
        <f>IF(Tabla12[[#This Row],[Canal de Venta]]="Booking",800*Tabla12[[#This Row],[Precio USD]],Tabla12[[#This Row],[Precio CLP]])</f>
        <v>70000</v>
      </c>
      <c r="O2" s="3">
        <f>IF(Tabla12[[#This Row],[Canal de Venta]]="Venta Directa",0,IF(Tabla12[[#This Row],[Canal de Venta]]="Airbnb",Tabla12[[#This Row],[Precio '[$CLP'] IVA Inc]]*3.57%,(Tabla12[[#This Row],[Precio USD]]/1.19)*14%*950))</f>
        <v>0</v>
      </c>
      <c r="P2" s="3">
        <f>IF(Tabla12[[#This Row],[Año]]=2022,25000,0)</f>
        <v>25000</v>
      </c>
      <c r="Q2" s="3">
        <f>Tabla12[[#This Row],[Precio '[$CLP'] Neto]]*19%</f>
        <v>11176.470588235294</v>
      </c>
      <c r="R2" s="3">
        <f>Tabla12[[#This Row],[Precio '[$CLP'] IVA Inc]]/1.19</f>
        <v>58823.529411764706</v>
      </c>
      <c r="S2" s="1">
        <f>YEAR(Tabla12[[#This Row],[Fecha Entrada]])</f>
        <v>2022</v>
      </c>
      <c r="T2" s="1" t="s">
        <v>13</v>
      </c>
      <c r="U2" s="1" t="s">
        <v>398</v>
      </c>
    </row>
    <row r="3" spans="1:21" x14ac:dyDescent="0.35">
      <c r="A3" s="1" t="s">
        <v>146</v>
      </c>
      <c r="B3" s="1" t="s">
        <v>374</v>
      </c>
      <c r="C3" s="1">
        <v>944479056</v>
      </c>
      <c r="D3" s="1" t="s">
        <v>7</v>
      </c>
      <c r="E3" s="7">
        <v>44565</v>
      </c>
      <c r="F3" s="7">
        <v>44566</v>
      </c>
      <c r="G3" s="1">
        <v>1</v>
      </c>
      <c r="H3" s="1">
        <v>5</v>
      </c>
      <c r="I3" s="1" t="s">
        <v>2</v>
      </c>
      <c r="J3" s="1" t="s">
        <v>9</v>
      </c>
      <c r="K3" s="3">
        <f>Tabla12[[#This Row],[Precio '[$CLP'] IVA Inc]]/Tabla12[[#This Row],[N° Noches]]</f>
        <v>75000</v>
      </c>
      <c r="M3" s="3">
        <v>75000</v>
      </c>
      <c r="N3" s="3">
        <f>IF(Tabla12[[#This Row],[Canal de Venta]]="Booking",800*Tabla12[[#This Row],[Precio USD]],Tabla12[[#This Row],[Precio CLP]])</f>
        <v>75000</v>
      </c>
      <c r="O3" s="3">
        <f>IF(Tabla12[[#This Row],[Canal de Venta]]="Venta Directa",0,IF(Tabla12[[#This Row],[Canal de Venta]]="Airbnb",Tabla12[[#This Row],[Precio '[$CLP'] IVA Inc]]*3.57%,(Tabla12[[#This Row],[Precio USD]]/1.19)*14%*950))</f>
        <v>2677.4999999999995</v>
      </c>
      <c r="P3" s="3">
        <f>IF(Tabla12[[#This Row],[Año]]=2022,25000,0)</f>
        <v>25000</v>
      </c>
      <c r="Q3" s="3">
        <f>Tabla12[[#This Row],[Precio '[$CLP'] Neto]]*19%</f>
        <v>11974.789915966387</v>
      </c>
      <c r="R3" s="3">
        <f>Tabla12[[#This Row],[Precio '[$CLP'] IVA Inc]]/1.19</f>
        <v>63025.210084033613</v>
      </c>
      <c r="S3" s="1">
        <f>YEAR(Tabla12[[#This Row],[Fecha Entrada]])</f>
        <v>2022</v>
      </c>
      <c r="T3" s="1" t="s">
        <v>13</v>
      </c>
      <c r="U3" s="1" t="s">
        <v>398</v>
      </c>
    </row>
    <row r="4" spans="1:21" x14ac:dyDescent="0.35">
      <c r="A4" s="1" t="s">
        <v>146</v>
      </c>
      <c r="B4" s="1" t="s">
        <v>374</v>
      </c>
      <c r="C4" s="1">
        <v>944479056</v>
      </c>
      <c r="D4" s="1" t="s">
        <v>7</v>
      </c>
      <c r="E4" s="7">
        <v>44566</v>
      </c>
      <c r="F4" s="7">
        <v>44567</v>
      </c>
      <c r="G4" s="1">
        <v>1</v>
      </c>
      <c r="H4" s="1">
        <v>5</v>
      </c>
      <c r="I4" s="1" t="s">
        <v>2</v>
      </c>
      <c r="J4" s="1" t="s">
        <v>1</v>
      </c>
      <c r="K4" s="3">
        <f>Tabla12[[#This Row],[Precio '[$CLP'] IVA Inc]]/Tabla12[[#This Row],[N° Noches]]</f>
        <v>75000</v>
      </c>
      <c r="M4" s="3">
        <v>75000</v>
      </c>
      <c r="N4" s="3">
        <f>IF(Tabla12[[#This Row],[Canal de Venta]]="Booking",800*Tabla12[[#This Row],[Precio USD]],Tabla12[[#This Row],[Precio CLP]])</f>
        <v>75000</v>
      </c>
      <c r="O4" s="3">
        <f>IF(Tabla12[[#This Row],[Canal de Venta]]="Venta Directa",0,IF(Tabla12[[#This Row],[Canal de Venta]]="Airbnb",Tabla12[[#This Row],[Precio '[$CLP'] IVA Inc]]*3.57%,(Tabla12[[#This Row],[Precio USD]]/1.19)*14%*950))</f>
        <v>0</v>
      </c>
      <c r="P4" s="3">
        <f>IF(Tabla12[[#This Row],[Año]]=2022,25000,0)</f>
        <v>25000</v>
      </c>
      <c r="Q4" s="3">
        <f>Tabla12[[#This Row],[Precio '[$CLP'] Neto]]*19%</f>
        <v>11974.789915966387</v>
      </c>
      <c r="R4" s="3">
        <f>Tabla12[[#This Row],[Precio '[$CLP'] IVA Inc]]/1.19</f>
        <v>63025.210084033613</v>
      </c>
      <c r="S4" s="1">
        <f>YEAR(Tabla12[[#This Row],[Fecha Entrada]])</f>
        <v>2022</v>
      </c>
      <c r="T4" s="1" t="s">
        <v>13</v>
      </c>
      <c r="U4" s="1" t="s">
        <v>398</v>
      </c>
    </row>
    <row r="5" spans="1:21" x14ac:dyDescent="0.35">
      <c r="A5" s="1" t="s">
        <v>146</v>
      </c>
      <c r="B5" s="1" t="s">
        <v>373</v>
      </c>
      <c r="C5" s="1">
        <v>991036710</v>
      </c>
      <c r="D5" s="1" t="s">
        <v>7</v>
      </c>
      <c r="E5" s="7">
        <v>44567</v>
      </c>
      <c r="F5" s="7">
        <v>44568</v>
      </c>
      <c r="G5" s="1">
        <v>1</v>
      </c>
      <c r="H5" s="1">
        <v>6</v>
      </c>
      <c r="I5" s="1" t="s">
        <v>2</v>
      </c>
      <c r="J5" s="1" t="s">
        <v>6</v>
      </c>
      <c r="K5" s="3">
        <f>Tabla12[[#This Row],[Precio '[$CLP'] IVA Inc]]/Tabla12[[#This Row],[N° Noches]]</f>
        <v>97104</v>
      </c>
      <c r="L5" s="4">
        <v>121.38</v>
      </c>
      <c r="N5" s="3">
        <f>IF(Tabla12[[#This Row],[Canal de Venta]]="Booking",800*Tabla12[[#This Row],[Precio USD]],Tabla12[[#This Row],[Precio CLP]])</f>
        <v>97104</v>
      </c>
      <c r="O5" s="3">
        <f>IF(Tabla12[[#This Row],[Canal de Venta]]="Venta Directa",0,IF(Tabla12[[#This Row],[Canal de Venta]]="Airbnb",Tabla12[[#This Row],[Precio '[$CLP'] IVA Inc]]*3.57%,(Tabla12[[#This Row],[Precio USD]]/1.19)*14%*950))</f>
        <v>13566.000000000002</v>
      </c>
      <c r="P5" s="3">
        <f>IF(Tabla12[[#This Row],[Año]]=2022,25000,0)</f>
        <v>25000</v>
      </c>
      <c r="Q5" s="3">
        <f>Tabla12[[#This Row],[Precio '[$CLP'] Neto]]*19%</f>
        <v>15504</v>
      </c>
      <c r="R5" s="3">
        <f>Tabla12[[#This Row],[Precio '[$CLP'] IVA Inc]]/1.19</f>
        <v>81600</v>
      </c>
      <c r="S5" s="1">
        <f>YEAR(Tabla12[[#This Row],[Fecha Entrada]])</f>
        <v>2022</v>
      </c>
      <c r="T5" s="1" t="s">
        <v>13</v>
      </c>
      <c r="U5" s="1" t="s">
        <v>398</v>
      </c>
    </row>
    <row r="6" spans="1:21" x14ac:dyDescent="0.35">
      <c r="A6" s="1" t="s">
        <v>146</v>
      </c>
      <c r="B6" s="1" t="s">
        <v>372</v>
      </c>
      <c r="C6" s="1">
        <v>931338098</v>
      </c>
      <c r="D6" s="1" t="s">
        <v>7</v>
      </c>
      <c r="E6" s="7">
        <v>44572</v>
      </c>
      <c r="F6" s="7">
        <v>44573</v>
      </c>
      <c r="G6" s="1">
        <v>1</v>
      </c>
      <c r="H6" s="1">
        <v>5</v>
      </c>
      <c r="I6" s="1" t="s">
        <v>2</v>
      </c>
      <c r="J6" s="1" t="s">
        <v>6</v>
      </c>
      <c r="K6" s="3">
        <f>Tabla12[[#This Row],[Precio '[$CLP'] IVA Inc]]/Tabla12[[#This Row],[N° Noches]]</f>
        <v>92248</v>
      </c>
      <c r="L6" s="4">
        <v>115.31</v>
      </c>
      <c r="N6" s="3">
        <f>IF(Tabla12[[#This Row],[Canal de Venta]]="Booking",800*Tabla12[[#This Row],[Precio USD]],Tabla12[[#This Row],[Precio CLP]])</f>
        <v>92248</v>
      </c>
      <c r="O6" s="3">
        <f>IF(Tabla12[[#This Row],[Canal de Venta]]="Venta Directa",0,IF(Tabla12[[#This Row],[Canal de Venta]]="Airbnb",Tabla12[[#This Row],[Precio '[$CLP'] IVA Inc]]*3.57%,(Tabla12[[#This Row],[Precio USD]]/1.19)*14%*950))</f>
        <v>12887.588235294119</v>
      </c>
      <c r="P6" s="3">
        <f>IF(Tabla12[[#This Row],[Año]]=2022,25000,0)</f>
        <v>25000</v>
      </c>
      <c r="Q6" s="3">
        <f>Tabla12[[#This Row],[Precio '[$CLP'] Neto]]*19%</f>
        <v>14728.672268907565</v>
      </c>
      <c r="R6" s="3">
        <f>Tabla12[[#This Row],[Precio '[$CLP'] IVA Inc]]/1.19</f>
        <v>77519.327731092446</v>
      </c>
      <c r="S6" s="1">
        <f>YEAR(Tabla12[[#This Row],[Fecha Entrada]])</f>
        <v>2022</v>
      </c>
      <c r="T6" s="1" t="s">
        <v>13</v>
      </c>
      <c r="U6" s="1" t="s">
        <v>398</v>
      </c>
    </row>
    <row r="7" spans="1:21" x14ac:dyDescent="0.35">
      <c r="A7" s="1" t="s">
        <v>146</v>
      </c>
      <c r="B7" s="1" t="s">
        <v>371</v>
      </c>
      <c r="C7" s="1">
        <v>978290274</v>
      </c>
      <c r="D7" s="1" t="s">
        <v>7</v>
      </c>
      <c r="E7" s="7">
        <v>44573</v>
      </c>
      <c r="F7" s="7">
        <v>44574</v>
      </c>
      <c r="G7" s="1">
        <v>1</v>
      </c>
      <c r="H7" s="1">
        <v>5</v>
      </c>
      <c r="I7" s="1" t="s">
        <v>2</v>
      </c>
      <c r="J7" s="1" t="s">
        <v>6</v>
      </c>
      <c r="K7" s="3">
        <f>Tabla12[[#This Row],[Precio '[$CLP'] IVA Inc]]/Tabla12[[#This Row],[N° Noches]]</f>
        <v>90304</v>
      </c>
      <c r="L7" s="4">
        <v>112.88</v>
      </c>
      <c r="N7" s="3">
        <f>IF(Tabla12[[#This Row],[Canal de Venta]]="Booking",800*Tabla12[[#This Row],[Precio USD]],Tabla12[[#This Row],[Precio CLP]])</f>
        <v>90304</v>
      </c>
      <c r="O7" s="3">
        <f>IF(Tabla12[[#This Row],[Canal de Venta]]="Venta Directa",0,IF(Tabla12[[#This Row],[Canal de Venta]]="Airbnb",Tabla12[[#This Row],[Precio '[$CLP'] IVA Inc]]*3.57%,(Tabla12[[#This Row],[Precio USD]]/1.19)*14%*950))</f>
        <v>12616.000000000002</v>
      </c>
      <c r="P7" s="3">
        <f>IF(Tabla12[[#This Row],[Año]]=2022,25000,0)</f>
        <v>25000</v>
      </c>
      <c r="Q7" s="3">
        <f>Tabla12[[#This Row],[Precio '[$CLP'] Neto]]*19%</f>
        <v>14418.285714285716</v>
      </c>
      <c r="R7" s="3">
        <f>Tabla12[[#This Row],[Precio '[$CLP'] IVA Inc]]/1.19</f>
        <v>75885.71428571429</v>
      </c>
      <c r="S7" s="1">
        <f>YEAR(Tabla12[[#This Row],[Fecha Entrada]])</f>
        <v>2022</v>
      </c>
      <c r="T7" s="1" t="s">
        <v>13</v>
      </c>
      <c r="U7" s="1" t="s">
        <v>398</v>
      </c>
    </row>
    <row r="8" spans="1:21" x14ac:dyDescent="0.35">
      <c r="A8" s="1" t="s">
        <v>146</v>
      </c>
      <c r="B8" s="1" t="s">
        <v>370</v>
      </c>
      <c r="C8" s="1">
        <v>961402097</v>
      </c>
      <c r="D8" s="1" t="s">
        <v>7</v>
      </c>
      <c r="E8" s="7">
        <v>44575</v>
      </c>
      <c r="F8" s="7">
        <v>44578</v>
      </c>
      <c r="G8" s="1">
        <v>3</v>
      </c>
      <c r="H8" s="1">
        <v>7</v>
      </c>
      <c r="I8" s="1" t="s">
        <v>2</v>
      </c>
      <c r="J8" s="1" t="s">
        <v>6</v>
      </c>
      <c r="K8" s="3">
        <f>Tabla12[[#This Row],[Precio '[$CLP'] IVA Inc]]/Tabla12[[#This Row],[N° Noches]]</f>
        <v>88365.333333333328</v>
      </c>
      <c r="L8" s="4">
        <v>331.37</v>
      </c>
      <c r="N8" s="3">
        <f>IF(Tabla12[[#This Row],[Canal de Venta]]="Booking",800*Tabla12[[#This Row],[Precio USD]],Tabla12[[#This Row],[Precio CLP]])</f>
        <v>265096</v>
      </c>
      <c r="O8" s="3">
        <f>IF(Tabla12[[#This Row],[Canal de Venta]]="Venta Directa",0,IF(Tabla12[[#This Row],[Canal de Venta]]="Airbnb",Tabla12[[#This Row],[Precio '[$CLP'] IVA Inc]]*3.57%,(Tabla12[[#This Row],[Precio USD]]/1.19)*14%*950))</f>
        <v>37035.470588235301</v>
      </c>
      <c r="P8" s="3">
        <f>IF(Tabla12[[#This Row],[Año]]=2022,25000,0)</f>
        <v>25000</v>
      </c>
      <c r="Q8" s="3">
        <f>Tabla12[[#This Row],[Precio '[$CLP'] Neto]]*19%</f>
        <v>42326.252100840342</v>
      </c>
      <c r="R8" s="3">
        <f>Tabla12[[#This Row],[Precio '[$CLP'] IVA Inc]]/1.19</f>
        <v>222769.74789915967</v>
      </c>
      <c r="S8" s="1">
        <f>YEAR(Tabla12[[#This Row],[Fecha Entrada]])</f>
        <v>2022</v>
      </c>
      <c r="T8" s="1" t="s">
        <v>13</v>
      </c>
      <c r="U8" s="1" t="s">
        <v>398</v>
      </c>
    </row>
    <row r="9" spans="1:21" x14ac:dyDescent="0.35">
      <c r="A9" s="1" t="s">
        <v>146</v>
      </c>
      <c r="B9" s="1" t="s">
        <v>369</v>
      </c>
      <c r="C9" s="1">
        <v>989042405</v>
      </c>
      <c r="D9" s="1" t="s">
        <v>7</v>
      </c>
      <c r="E9" s="7">
        <v>44578</v>
      </c>
      <c r="F9" s="7">
        <v>44579</v>
      </c>
      <c r="G9" s="1">
        <v>1</v>
      </c>
      <c r="H9" s="1">
        <v>2</v>
      </c>
      <c r="I9" s="1" t="s">
        <v>91</v>
      </c>
      <c r="J9" s="1" t="s">
        <v>6</v>
      </c>
      <c r="K9" s="3">
        <f>Tabla12[[#This Row],[Precio '[$CLP'] IVA Inc]]/Tabla12[[#This Row],[N° Noches]]</f>
        <v>88368</v>
      </c>
      <c r="L9" s="4">
        <v>110.46</v>
      </c>
      <c r="N9" s="3">
        <f>IF(Tabla12[[#This Row],[Canal de Venta]]="Booking",800*Tabla12[[#This Row],[Precio USD]],Tabla12[[#This Row],[Precio CLP]])</f>
        <v>88368</v>
      </c>
      <c r="O9" s="3">
        <f>IF(Tabla12[[#This Row],[Canal de Venta]]="Venta Directa",0,IF(Tabla12[[#This Row],[Canal de Venta]]="Airbnb",Tabla12[[#This Row],[Precio '[$CLP'] IVA Inc]]*3.57%,(Tabla12[[#This Row],[Precio USD]]/1.19)*14%*950))</f>
        <v>12345.529411764708</v>
      </c>
      <c r="P9" s="3">
        <f>IF(Tabla12[[#This Row],[Año]]=2022,25000,0)</f>
        <v>25000</v>
      </c>
      <c r="Q9" s="3">
        <f>Tabla12[[#This Row],[Precio '[$CLP'] Neto]]*19%</f>
        <v>14109.176470588234</v>
      </c>
      <c r="R9" s="3">
        <f>Tabla12[[#This Row],[Precio '[$CLP'] IVA Inc]]/1.19</f>
        <v>74258.823529411762</v>
      </c>
      <c r="S9" s="1">
        <f>YEAR(Tabla12[[#This Row],[Fecha Entrada]])</f>
        <v>2022</v>
      </c>
      <c r="T9" s="1" t="s">
        <v>13</v>
      </c>
      <c r="U9" s="1" t="s">
        <v>398</v>
      </c>
    </row>
    <row r="10" spans="1:21" x14ac:dyDescent="0.35">
      <c r="A10" s="1" t="s">
        <v>146</v>
      </c>
      <c r="B10" s="1" t="s">
        <v>368</v>
      </c>
      <c r="C10" s="1">
        <v>985015943</v>
      </c>
      <c r="D10" s="1" t="s">
        <v>7</v>
      </c>
      <c r="E10" s="7">
        <v>44579</v>
      </c>
      <c r="F10" s="7">
        <v>44581</v>
      </c>
      <c r="G10" s="1">
        <v>2</v>
      </c>
      <c r="H10" s="1">
        <v>5</v>
      </c>
      <c r="I10" s="1" t="s">
        <v>2</v>
      </c>
      <c r="J10" s="1" t="s">
        <v>6</v>
      </c>
      <c r="K10" s="3">
        <f>Tabla12[[#This Row],[Precio '[$CLP'] IVA Inc]]/Tabla12[[#This Row],[N° Noches]]</f>
        <v>90308</v>
      </c>
      <c r="L10" s="4">
        <v>225.77</v>
      </c>
      <c r="N10" s="3">
        <f>IF(Tabla12[[#This Row],[Canal de Venta]]="Booking",800*Tabla12[[#This Row],[Precio USD]],Tabla12[[#This Row],[Precio CLP]])</f>
        <v>180616</v>
      </c>
      <c r="O10" s="3">
        <f>IF(Tabla12[[#This Row],[Canal de Venta]]="Venta Directa",0,IF(Tabla12[[#This Row],[Canal de Venta]]="Airbnb",Tabla12[[#This Row],[Precio '[$CLP'] IVA Inc]]*3.57%,(Tabla12[[#This Row],[Precio USD]]/1.19)*14%*950))</f>
        <v>25233.117647058829</v>
      </c>
      <c r="P10" s="3">
        <f>IF(Tabla12[[#This Row],[Año]]=2022,25000,0)</f>
        <v>25000</v>
      </c>
      <c r="Q10" s="3">
        <f>Tabla12[[#This Row],[Precio '[$CLP'] Neto]]*19%</f>
        <v>28837.848739495799</v>
      </c>
      <c r="R10" s="3">
        <f>Tabla12[[#This Row],[Precio '[$CLP'] IVA Inc]]/1.19</f>
        <v>151778.15126050421</v>
      </c>
      <c r="S10" s="1">
        <f>YEAR(Tabla12[[#This Row],[Fecha Entrada]])</f>
        <v>2022</v>
      </c>
      <c r="T10" s="1" t="s">
        <v>13</v>
      </c>
      <c r="U10" s="1" t="s">
        <v>398</v>
      </c>
    </row>
    <row r="11" spans="1:21" x14ac:dyDescent="0.35">
      <c r="A11" s="1" t="s">
        <v>146</v>
      </c>
      <c r="B11" s="1" t="s">
        <v>367</v>
      </c>
      <c r="C11" s="1">
        <v>988054191</v>
      </c>
      <c r="D11" s="1" t="s">
        <v>7</v>
      </c>
      <c r="E11" s="7">
        <v>44582</v>
      </c>
      <c r="F11" s="7">
        <v>44584</v>
      </c>
      <c r="G11" s="1">
        <v>2</v>
      </c>
      <c r="H11" s="1">
        <v>6</v>
      </c>
      <c r="I11" s="1" t="s">
        <v>2</v>
      </c>
      <c r="J11" s="1" t="s">
        <v>1</v>
      </c>
      <c r="K11" s="3">
        <f>Tabla12[[#This Row],[Precio '[$CLP'] IVA Inc]]/Tabla12[[#This Row],[N° Noches]]</f>
        <v>75000</v>
      </c>
      <c r="M11" s="3">
        <v>150000</v>
      </c>
      <c r="N11" s="3">
        <f>IF(Tabla12[[#This Row],[Canal de Venta]]="Booking",800*Tabla12[[#This Row],[Precio USD]],Tabla12[[#This Row],[Precio CLP]])</f>
        <v>150000</v>
      </c>
      <c r="O11" s="3">
        <f>IF(Tabla12[[#This Row],[Canal de Venta]]="Venta Directa",0,IF(Tabla12[[#This Row],[Canal de Venta]]="Airbnb",Tabla12[[#This Row],[Precio '[$CLP'] IVA Inc]]*3.57%,(Tabla12[[#This Row],[Precio USD]]/1.19)*14%*950))</f>
        <v>0</v>
      </c>
      <c r="P11" s="3">
        <f>IF(Tabla12[[#This Row],[Año]]=2022,25000,0)</f>
        <v>25000</v>
      </c>
      <c r="Q11" s="3">
        <f>Tabla12[[#This Row],[Precio '[$CLP'] Neto]]*19%</f>
        <v>23949.579831932773</v>
      </c>
      <c r="R11" s="3">
        <f>Tabla12[[#This Row],[Precio '[$CLP'] IVA Inc]]/1.19</f>
        <v>126050.42016806723</v>
      </c>
      <c r="S11" s="1">
        <f>YEAR(Tabla12[[#This Row],[Fecha Entrada]])</f>
        <v>2022</v>
      </c>
      <c r="T11" s="1" t="s">
        <v>13</v>
      </c>
      <c r="U11" s="1" t="s">
        <v>398</v>
      </c>
    </row>
    <row r="12" spans="1:21" x14ac:dyDescent="0.35">
      <c r="A12" s="1" t="s">
        <v>146</v>
      </c>
      <c r="B12" s="1" t="s">
        <v>366</v>
      </c>
      <c r="C12" s="1">
        <v>993701021</v>
      </c>
      <c r="D12" s="1" t="s">
        <v>7</v>
      </c>
      <c r="E12" s="7">
        <v>44589</v>
      </c>
      <c r="F12" s="7">
        <v>44590</v>
      </c>
      <c r="G12" s="1">
        <v>1</v>
      </c>
      <c r="H12" s="1">
        <v>6</v>
      </c>
      <c r="I12" s="1" t="s">
        <v>2</v>
      </c>
      <c r="J12" s="1" t="s">
        <v>6</v>
      </c>
      <c r="K12" s="3">
        <f>Tabla12[[#This Row],[Precio '[$CLP'] IVA Inc]]/Tabla12[[#This Row],[N° Noches]]</f>
        <v>88368</v>
      </c>
      <c r="L12" s="4">
        <v>110.46</v>
      </c>
      <c r="N12" s="3">
        <f>IF(Tabla12[[#This Row],[Canal de Venta]]="Booking",800*Tabla12[[#This Row],[Precio USD]],Tabla12[[#This Row],[Precio CLP]])</f>
        <v>88368</v>
      </c>
      <c r="O12" s="3">
        <f>IF(Tabla12[[#This Row],[Canal de Venta]]="Venta Directa",0,IF(Tabla12[[#This Row],[Canal de Venta]]="Airbnb",Tabla12[[#This Row],[Precio '[$CLP'] IVA Inc]]*3.57%,(Tabla12[[#This Row],[Precio USD]]/1.19)*14%*950))</f>
        <v>12345.529411764708</v>
      </c>
      <c r="P12" s="3">
        <f>IF(Tabla12[[#This Row],[Año]]=2022,25000,0)</f>
        <v>25000</v>
      </c>
      <c r="Q12" s="3">
        <f>Tabla12[[#This Row],[Precio '[$CLP'] Neto]]*19%</f>
        <v>14109.176470588234</v>
      </c>
      <c r="R12" s="3">
        <f>Tabla12[[#This Row],[Precio '[$CLP'] IVA Inc]]/1.19</f>
        <v>74258.823529411762</v>
      </c>
      <c r="S12" s="1">
        <f>YEAR(Tabla12[[#This Row],[Fecha Entrada]])</f>
        <v>2022</v>
      </c>
      <c r="T12" s="1" t="s">
        <v>13</v>
      </c>
      <c r="U12" s="1" t="s">
        <v>398</v>
      </c>
    </row>
    <row r="13" spans="1:21" x14ac:dyDescent="0.35">
      <c r="A13" s="1" t="s">
        <v>146</v>
      </c>
      <c r="B13" s="1" t="s">
        <v>365</v>
      </c>
      <c r="C13" s="1">
        <v>976037091</v>
      </c>
      <c r="D13" s="1" t="s">
        <v>7</v>
      </c>
      <c r="E13" s="7">
        <v>44590</v>
      </c>
      <c r="F13" s="7">
        <v>44591</v>
      </c>
      <c r="G13" s="1">
        <v>1</v>
      </c>
      <c r="H13" s="1">
        <v>6</v>
      </c>
      <c r="I13" s="1" t="s">
        <v>2</v>
      </c>
      <c r="J13" s="1" t="s">
        <v>6</v>
      </c>
      <c r="K13" s="3">
        <f>Tabla12[[#This Row],[Precio '[$CLP'] IVA Inc]]/Tabla12[[#This Row],[N° Noches]]</f>
        <v>90304</v>
      </c>
      <c r="L13" s="4">
        <v>112.88</v>
      </c>
      <c r="N13" s="3">
        <f>IF(Tabla12[[#This Row],[Canal de Venta]]="Booking",800*Tabla12[[#This Row],[Precio USD]],Tabla12[[#This Row],[Precio CLP]])</f>
        <v>90304</v>
      </c>
      <c r="O13" s="3">
        <f>IF(Tabla12[[#This Row],[Canal de Venta]]="Venta Directa",0,IF(Tabla12[[#This Row],[Canal de Venta]]="Airbnb",Tabla12[[#This Row],[Precio '[$CLP'] IVA Inc]]*3.57%,(Tabla12[[#This Row],[Precio USD]]/1.19)*14%*950))</f>
        <v>12616.000000000002</v>
      </c>
      <c r="P13" s="3">
        <f>IF(Tabla12[[#This Row],[Año]]=2022,25000,0)</f>
        <v>25000</v>
      </c>
      <c r="Q13" s="3">
        <f>Tabla12[[#This Row],[Precio '[$CLP'] Neto]]*19%</f>
        <v>14418.285714285716</v>
      </c>
      <c r="R13" s="3">
        <f>Tabla12[[#This Row],[Precio '[$CLP'] IVA Inc]]/1.19</f>
        <v>75885.71428571429</v>
      </c>
      <c r="S13" s="1">
        <f>YEAR(Tabla12[[#This Row],[Fecha Entrada]])</f>
        <v>2022</v>
      </c>
      <c r="T13" s="1" t="s">
        <v>13</v>
      </c>
      <c r="U13" s="1" t="s">
        <v>398</v>
      </c>
    </row>
    <row r="14" spans="1:21" x14ac:dyDescent="0.35">
      <c r="A14" s="1" t="s">
        <v>146</v>
      </c>
      <c r="B14" s="1" t="s">
        <v>364</v>
      </c>
      <c r="C14" s="1">
        <v>966878498</v>
      </c>
      <c r="D14" s="1" t="s">
        <v>7</v>
      </c>
      <c r="E14" s="7">
        <v>44591</v>
      </c>
      <c r="F14" s="7">
        <v>44592</v>
      </c>
      <c r="G14" s="1">
        <v>1</v>
      </c>
      <c r="H14" s="1">
        <v>6</v>
      </c>
      <c r="I14" s="1" t="s">
        <v>2</v>
      </c>
      <c r="J14" s="1" t="s">
        <v>6</v>
      </c>
      <c r="K14" s="3">
        <f>Tabla12[[#This Row],[Precio '[$CLP'] IVA Inc]]/Tabla12[[#This Row],[N° Noches]]</f>
        <v>92248</v>
      </c>
      <c r="L14" s="4">
        <v>115.31</v>
      </c>
      <c r="N14" s="3">
        <f>IF(Tabla12[[#This Row],[Canal de Venta]]="Booking",800*Tabla12[[#This Row],[Precio USD]],Tabla12[[#This Row],[Precio CLP]])</f>
        <v>92248</v>
      </c>
      <c r="O14" s="3">
        <f>IF(Tabla12[[#This Row],[Canal de Venta]]="Venta Directa",0,IF(Tabla12[[#This Row],[Canal de Venta]]="Airbnb",Tabla12[[#This Row],[Precio '[$CLP'] IVA Inc]]*3.57%,(Tabla12[[#This Row],[Precio USD]]/1.19)*14%*950))</f>
        <v>12887.588235294119</v>
      </c>
      <c r="P14" s="3">
        <f>IF(Tabla12[[#This Row],[Año]]=2022,25000,0)</f>
        <v>25000</v>
      </c>
      <c r="Q14" s="3">
        <f>Tabla12[[#This Row],[Precio '[$CLP'] Neto]]*19%</f>
        <v>14728.672268907565</v>
      </c>
      <c r="R14" s="3">
        <f>Tabla12[[#This Row],[Precio '[$CLP'] IVA Inc]]/1.19</f>
        <v>77519.327731092446</v>
      </c>
      <c r="S14" s="1">
        <f>YEAR(Tabla12[[#This Row],[Fecha Entrada]])</f>
        <v>2022</v>
      </c>
      <c r="T14" s="1" t="s">
        <v>13</v>
      </c>
      <c r="U14" s="1" t="s">
        <v>398</v>
      </c>
    </row>
    <row r="15" spans="1:21" x14ac:dyDescent="0.35">
      <c r="A15" s="1" t="s">
        <v>124</v>
      </c>
      <c r="B15" s="1" t="s">
        <v>363</v>
      </c>
      <c r="C15" s="1">
        <v>967682972</v>
      </c>
      <c r="D15" s="1" t="s">
        <v>7</v>
      </c>
      <c r="E15" s="7">
        <v>44593</v>
      </c>
      <c r="F15" s="7">
        <v>44594</v>
      </c>
      <c r="G15" s="1">
        <v>1</v>
      </c>
      <c r="H15" s="1">
        <v>4</v>
      </c>
      <c r="I15" s="1" t="s">
        <v>91</v>
      </c>
      <c r="J15" s="1" t="s">
        <v>1</v>
      </c>
      <c r="K15" s="3">
        <f>Tabla12[[#This Row],[Precio '[$CLP'] IVA Inc]]/Tabla12[[#This Row],[N° Noches]]</f>
        <v>70000</v>
      </c>
      <c r="M15" s="3">
        <v>70000</v>
      </c>
      <c r="N15" s="3">
        <f>IF(Tabla12[[#This Row],[Canal de Venta]]="Booking",800*Tabla12[[#This Row],[Precio USD]],Tabla12[[#This Row],[Precio CLP]])</f>
        <v>70000</v>
      </c>
      <c r="O15" s="3">
        <f>IF(Tabla12[[#This Row],[Canal de Venta]]="Venta Directa",0,IF(Tabla12[[#This Row],[Canal de Venta]]="Airbnb",Tabla12[[#This Row],[Precio '[$CLP'] IVA Inc]]*3.57%,(Tabla12[[#This Row],[Precio USD]]/1.19)*14%*950))</f>
        <v>0</v>
      </c>
      <c r="P15" s="3">
        <f>IF(Tabla12[[#This Row],[Año]]=2022,25000,0)</f>
        <v>25000</v>
      </c>
      <c r="Q15" s="3">
        <f>Tabla12[[#This Row],[Precio '[$CLP'] Neto]]*19%</f>
        <v>11176.470588235294</v>
      </c>
      <c r="R15" s="3">
        <f>Tabla12[[#This Row],[Precio '[$CLP'] IVA Inc]]/1.19</f>
        <v>58823.529411764706</v>
      </c>
      <c r="S15" s="1">
        <f>YEAR(Tabla12[[#This Row],[Fecha Entrada]])</f>
        <v>2022</v>
      </c>
      <c r="T15" s="1" t="s">
        <v>13</v>
      </c>
      <c r="U15" s="1" t="s">
        <v>398</v>
      </c>
    </row>
    <row r="16" spans="1:21" x14ac:dyDescent="0.35">
      <c r="A16" s="1" t="s">
        <v>124</v>
      </c>
      <c r="B16" s="1" t="s">
        <v>362</v>
      </c>
      <c r="C16" s="1">
        <v>940057311</v>
      </c>
      <c r="D16" s="1" t="s">
        <v>7</v>
      </c>
      <c r="E16" s="7">
        <v>44594</v>
      </c>
      <c r="F16" s="7">
        <v>44595</v>
      </c>
      <c r="G16" s="1">
        <v>1</v>
      </c>
      <c r="H16" s="1">
        <v>6</v>
      </c>
      <c r="I16" s="1" t="s">
        <v>2</v>
      </c>
      <c r="J16" s="1" t="s">
        <v>6</v>
      </c>
      <c r="K16" s="3">
        <f>Tabla12[[#This Row],[Precio '[$CLP'] IVA Inc]]/Tabla12[[#This Row],[N° Noches]]</f>
        <v>88368</v>
      </c>
      <c r="L16" s="4">
        <v>110.46</v>
      </c>
      <c r="N16" s="3">
        <f>IF(Tabla12[[#This Row],[Canal de Venta]]="Booking",800*Tabla12[[#This Row],[Precio USD]],Tabla12[[#This Row],[Precio CLP]])</f>
        <v>88368</v>
      </c>
      <c r="O16" s="3">
        <f>IF(Tabla12[[#This Row],[Canal de Venta]]="Venta Directa",0,IF(Tabla12[[#This Row],[Canal de Venta]]="Airbnb",Tabla12[[#This Row],[Precio '[$CLP'] IVA Inc]]*3.57%,(Tabla12[[#This Row],[Precio USD]]/1.19)*14%*950))</f>
        <v>12345.529411764708</v>
      </c>
      <c r="P16" s="3">
        <f>IF(Tabla12[[#This Row],[Año]]=2022,25000,0)</f>
        <v>25000</v>
      </c>
      <c r="Q16" s="3">
        <f>Tabla12[[#This Row],[Precio '[$CLP'] Neto]]*19%</f>
        <v>14109.176470588234</v>
      </c>
      <c r="R16" s="3">
        <f>Tabla12[[#This Row],[Precio '[$CLP'] IVA Inc]]/1.19</f>
        <v>74258.823529411762</v>
      </c>
      <c r="S16" s="1">
        <f>YEAR(Tabla12[[#This Row],[Fecha Entrada]])</f>
        <v>2022</v>
      </c>
      <c r="T16" s="1" t="s">
        <v>13</v>
      </c>
      <c r="U16" s="1" t="s">
        <v>398</v>
      </c>
    </row>
    <row r="17" spans="1:21" x14ac:dyDescent="0.35">
      <c r="A17" s="1" t="s">
        <v>124</v>
      </c>
      <c r="B17" s="1" t="s">
        <v>361</v>
      </c>
      <c r="C17" s="1">
        <v>998201234</v>
      </c>
      <c r="D17" s="1" t="s">
        <v>7</v>
      </c>
      <c r="E17" s="7">
        <v>44595</v>
      </c>
      <c r="F17" s="7">
        <v>44596</v>
      </c>
      <c r="G17" s="1">
        <v>1</v>
      </c>
      <c r="H17" s="1">
        <v>6</v>
      </c>
      <c r="I17" s="1" t="s">
        <v>2</v>
      </c>
      <c r="J17" s="1" t="s">
        <v>6</v>
      </c>
      <c r="K17" s="3">
        <f>Tabla12[[#This Row],[Precio '[$CLP'] IVA Inc]]/Tabla12[[#This Row],[N° Noches]]</f>
        <v>88368</v>
      </c>
      <c r="L17" s="4">
        <v>110.46</v>
      </c>
      <c r="N17" s="3">
        <f>IF(Tabla12[[#This Row],[Canal de Venta]]="Booking",800*Tabla12[[#This Row],[Precio USD]],Tabla12[[#This Row],[Precio CLP]])</f>
        <v>88368</v>
      </c>
      <c r="O17" s="3">
        <f>IF(Tabla12[[#This Row],[Canal de Venta]]="Venta Directa",0,IF(Tabla12[[#This Row],[Canal de Venta]]="Airbnb",Tabla12[[#This Row],[Precio '[$CLP'] IVA Inc]]*3.57%,(Tabla12[[#This Row],[Precio USD]]/1.19)*14%*950))</f>
        <v>12345.529411764708</v>
      </c>
      <c r="P17" s="3">
        <f>IF(Tabla12[[#This Row],[Año]]=2022,25000,0)</f>
        <v>25000</v>
      </c>
      <c r="Q17" s="3">
        <f>Tabla12[[#This Row],[Precio '[$CLP'] Neto]]*19%</f>
        <v>14109.176470588234</v>
      </c>
      <c r="R17" s="3">
        <f>Tabla12[[#This Row],[Precio '[$CLP'] IVA Inc]]/1.19</f>
        <v>74258.823529411762</v>
      </c>
      <c r="S17" s="1">
        <f>YEAR(Tabla12[[#This Row],[Fecha Entrada]])</f>
        <v>2022</v>
      </c>
      <c r="T17" s="1" t="s">
        <v>13</v>
      </c>
      <c r="U17" s="1" t="s">
        <v>398</v>
      </c>
    </row>
    <row r="18" spans="1:21" x14ac:dyDescent="0.35">
      <c r="A18" s="1" t="s">
        <v>124</v>
      </c>
      <c r="B18" s="1" t="s">
        <v>360</v>
      </c>
      <c r="C18" s="1">
        <v>988808130</v>
      </c>
      <c r="D18" s="1" t="s">
        <v>7</v>
      </c>
      <c r="E18" s="7">
        <v>44596</v>
      </c>
      <c r="F18" s="7">
        <v>44598</v>
      </c>
      <c r="G18" s="1">
        <v>2</v>
      </c>
      <c r="H18" s="1">
        <v>6</v>
      </c>
      <c r="I18" s="1" t="s">
        <v>2</v>
      </c>
      <c r="J18" s="1" t="s">
        <v>9</v>
      </c>
      <c r="K18" s="3">
        <f>Tabla12[[#This Row],[Precio '[$CLP'] IVA Inc]]/Tabla12[[#This Row],[N° Noches]]</f>
        <v>75000</v>
      </c>
      <c r="M18" s="3">
        <v>150000</v>
      </c>
      <c r="N18" s="3">
        <f>IF(Tabla12[[#This Row],[Canal de Venta]]="Booking",800*Tabla12[[#This Row],[Precio USD]],Tabla12[[#This Row],[Precio CLP]])</f>
        <v>150000</v>
      </c>
      <c r="O18" s="3">
        <f>IF(Tabla12[[#This Row],[Canal de Venta]]="Venta Directa",0,IF(Tabla12[[#This Row],[Canal de Venta]]="Airbnb",Tabla12[[#This Row],[Precio '[$CLP'] IVA Inc]]*3.57%,(Tabla12[[#This Row],[Precio USD]]/1.19)*14%*950))</f>
        <v>5354.9999999999991</v>
      </c>
      <c r="P18" s="3">
        <f>IF(Tabla12[[#This Row],[Año]]=2022,25000,0)</f>
        <v>25000</v>
      </c>
      <c r="Q18" s="3">
        <f>Tabla12[[#This Row],[Precio '[$CLP'] Neto]]*19%</f>
        <v>23949.579831932773</v>
      </c>
      <c r="R18" s="3">
        <f>Tabla12[[#This Row],[Precio '[$CLP'] IVA Inc]]/1.19</f>
        <v>126050.42016806723</v>
      </c>
      <c r="S18" s="1">
        <f>YEAR(Tabla12[[#This Row],[Fecha Entrada]])</f>
        <v>2022</v>
      </c>
      <c r="T18" s="1" t="s">
        <v>13</v>
      </c>
      <c r="U18" s="1" t="s">
        <v>398</v>
      </c>
    </row>
    <row r="19" spans="1:21" x14ac:dyDescent="0.35">
      <c r="A19" s="1" t="s">
        <v>124</v>
      </c>
      <c r="B19" s="1" t="s">
        <v>359</v>
      </c>
      <c r="C19" s="1">
        <v>984669698</v>
      </c>
      <c r="D19" s="1" t="s">
        <v>7</v>
      </c>
      <c r="E19" s="7">
        <v>44598</v>
      </c>
      <c r="F19" s="7">
        <v>44600</v>
      </c>
      <c r="G19" s="1">
        <v>2</v>
      </c>
      <c r="H19" s="1">
        <v>6</v>
      </c>
      <c r="I19" s="1" t="s">
        <v>91</v>
      </c>
      <c r="J19" s="1" t="s">
        <v>6</v>
      </c>
      <c r="K19" s="3">
        <f>Tabla12[[#This Row],[Precio '[$CLP'] IVA Inc]]/Tabla12[[#This Row],[N° Noches]]</f>
        <v>90308</v>
      </c>
      <c r="L19" s="4">
        <v>225.77</v>
      </c>
      <c r="N19" s="3">
        <f>IF(Tabla12[[#This Row],[Canal de Venta]]="Booking",800*Tabla12[[#This Row],[Precio USD]],Tabla12[[#This Row],[Precio CLP]])</f>
        <v>180616</v>
      </c>
      <c r="O19" s="3">
        <f>IF(Tabla12[[#This Row],[Canal de Venta]]="Venta Directa",0,IF(Tabla12[[#This Row],[Canal de Venta]]="Airbnb",Tabla12[[#This Row],[Precio '[$CLP'] IVA Inc]]*3.57%,(Tabla12[[#This Row],[Precio USD]]/1.19)*14%*950))</f>
        <v>25233.117647058829</v>
      </c>
      <c r="P19" s="3">
        <f>IF(Tabla12[[#This Row],[Año]]=2022,25000,0)</f>
        <v>25000</v>
      </c>
      <c r="Q19" s="3">
        <f>Tabla12[[#This Row],[Precio '[$CLP'] Neto]]*19%</f>
        <v>28837.848739495799</v>
      </c>
      <c r="R19" s="3">
        <f>Tabla12[[#This Row],[Precio '[$CLP'] IVA Inc]]/1.19</f>
        <v>151778.15126050421</v>
      </c>
      <c r="S19" s="1">
        <f>YEAR(Tabla12[[#This Row],[Fecha Entrada]])</f>
        <v>2022</v>
      </c>
      <c r="T19" s="1" t="s">
        <v>13</v>
      </c>
      <c r="U19" s="1" t="s">
        <v>398</v>
      </c>
    </row>
    <row r="20" spans="1:21" x14ac:dyDescent="0.35">
      <c r="A20" s="1" t="s">
        <v>124</v>
      </c>
      <c r="B20" s="1" t="s">
        <v>358</v>
      </c>
      <c r="C20" s="1">
        <v>994710463</v>
      </c>
      <c r="D20" s="1" t="s">
        <v>7</v>
      </c>
      <c r="E20" s="7">
        <v>44600</v>
      </c>
      <c r="F20" s="7">
        <v>44601</v>
      </c>
      <c r="G20" s="1">
        <v>1</v>
      </c>
      <c r="H20" s="1">
        <v>5</v>
      </c>
      <c r="I20" s="1" t="s">
        <v>91</v>
      </c>
      <c r="J20" s="1" t="s">
        <v>6</v>
      </c>
      <c r="K20" s="3">
        <f>Tabla12[[#This Row],[Precio '[$CLP'] IVA Inc]]/Tabla12[[#This Row],[N° Noches]]</f>
        <v>87392</v>
      </c>
      <c r="L20" s="4">
        <v>109.24</v>
      </c>
      <c r="N20" s="3">
        <f>IF(Tabla12[[#This Row],[Canal de Venta]]="Booking",800*Tabla12[[#This Row],[Precio USD]],Tabla12[[#This Row],[Precio CLP]])</f>
        <v>87392</v>
      </c>
      <c r="O20" s="3">
        <f>IF(Tabla12[[#This Row],[Canal de Venta]]="Venta Directa",0,IF(Tabla12[[#This Row],[Canal de Venta]]="Airbnb",Tabla12[[#This Row],[Precio '[$CLP'] IVA Inc]]*3.57%,(Tabla12[[#This Row],[Precio USD]]/1.19)*14%*950))</f>
        <v>12209.176470588236</v>
      </c>
      <c r="P20" s="3">
        <f>IF(Tabla12[[#This Row],[Año]]=2022,25000,0)</f>
        <v>25000</v>
      </c>
      <c r="Q20" s="3">
        <f>Tabla12[[#This Row],[Precio '[$CLP'] Neto]]*19%</f>
        <v>13953.344537815126</v>
      </c>
      <c r="R20" s="3">
        <f>Tabla12[[#This Row],[Precio '[$CLP'] IVA Inc]]/1.19</f>
        <v>73438.655462184877</v>
      </c>
      <c r="S20" s="1">
        <f>YEAR(Tabla12[[#This Row],[Fecha Entrada]])</f>
        <v>2022</v>
      </c>
      <c r="T20" s="1" t="s">
        <v>13</v>
      </c>
      <c r="U20" s="1" t="s">
        <v>398</v>
      </c>
    </row>
    <row r="21" spans="1:21" x14ac:dyDescent="0.35">
      <c r="A21" s="1" t="s">
        <v>124</v>
      </c>
      <c r="B21" s="1" t="s">
        <v>357</v>
      </c>
      <c r="C21" s="1">
        <v>982005233</v>
      </c>
      <c r="D21" s="1" t="s">
        <v>7</v>
      </c>
      <c r="E21" s="7">
        <v>44602</v>
      </c>
      <c r="F21" s="7">
        <v>44604</v>
      </c>
      <c r="G21" s="1">
        <v>2</v>
      </c>
      <c r="H21" s="1">
        <v>5</v>
      </c>
      <c r="I21" s="1" t="s">
        <v>2</v>
      </c>
      <c r="J21" s="1" t="s">
        <v>6</v>
      </c>
      <c r="K21" s="3">
        <f>Tabla12[[#This Row],[Precio '[$CLP'] IVA Inc]]/Tabla12[[#This Row],[N° Noches]]</f>
        <v>90308</v>
      </c>
      <c r="L21" s="4">
        <v>225.77</v>
      </c>
      <c r="N21" s="3">
        <f>IF(Tabla12[[#This Row],[Canal de Venta]]="Booking",800*Tabla12[[#This Row],[Precio USD]],Tabla12[[#This Row],[Precio CLP]])</f>
        <v>180616</v>
      </c>
      <c r="O21" s="3">
        <f>IF(Tabla12[[#This Row],[Canal de Venta]]="Venta Directa",0,IF(Tabla12[[#This Row],[Canal de Venta]]="Airbnb",Tabla12[[#This Row],[Precio '[$CLP'] IVA Inc]]*3.57%,(Tabla12[[#This Row],[Precio USD]]/1.19)*14%*950))</f>
        <v>25233.117647058829</v>
      </c>
      <c r="P21" s="3">
        <f>IF(Tabla12[[#This Row],[Año]]=2022,25000,0)</f>
        <v>25000</v>
      </c>
      <c r="Q21" s="3">
        <f>Tabla12[[#This Row],[Precio '[$CLP'] Neto]]*19%</f>
        <v>28837.848739495799</v>
      </c>
      <c r="R21" s="3">
        <f>Tabla12[[#This Row],[Precio '[$CLP'] IVA Inc]]/1.19</f>
        <v>151778.15126050421</v>
      </c>
      <c r="S21" s="1">
        <f>YEAR(Tabla12[[#This Row],[Fecha Entrada]])</f>
        <v>2022</v>
      </c>
      <c r="T21" s="1" t="s">
        <v>13</v>
      </c>
      <c r="U21" s="1" t="s">
        <v>398</v>
      </c>
    </row>
    <row r="22" spans="1:21" x14ac:dyDescent="0.35">
      <c r="A22" s="1" t="s">
        <v>124</v>
      </c>
      <c r="B22" s="1" t="s">
        <v>356</v>
      </c>
      <c r="C22" s="1">
        <v>963339141</v>
      </c>
      <c r="D22" s="1" t="s">
        <v>7</v>
      </c>
      <c r="E22" s="7">
        <v>44604</v>
      </c>
      <c r="F22" s="7">
        <v>44606</v>
      </c>
      <c r="G22" s="1">
        <v>2</v>
      </c>
      <c r="H22" s="1">
        <v>5</v>
      </c>
      <c r="I22" s="1" t="s">
        <v>2</v>
      </c>
      <c r="J22" s="1" t="s">
        <v>9</v>
      </c>
      <c r="K22" s="3">
        <f>Tabla12[[#This Row],[Precio '[$CLP'] IVA Inc]]/Tabla12[[#This Row],[N° Noches]]</f>
        <v>138000</v>
      </c>
      <c r="M22" s="3">
        <v>276000</v>
      </c>
      <c r="N22" s="3">
        <f>IF(Tabla12[[#This Row],[Canal de Venta]]="Booking",800*Tabla12[[#This Row],[Precio USD]],Tabla12[[#This Row],[Precio CLP]])</f>
        <v>276000</v>
      </c>
      <c r="O22" s="3">
        <f>IF(Tabla12[[#This Row],[Canal de Venta]]="Venta Directa",0,IF(Tabla12[[#This Row],[Canal de Venta]]="Airbnb",Tabla12[[#This Row],[Precio '[$CLP'] IVA Inc]]*3.57%,(Tabla12[[#This Row],[Precio USD]]/1.19)*14%*950))</f>
        <v>9853.1999999999989</v>
      </c>
      <c r="P22" s="3">
        <f>IF(Tabla12[[#This Row],[Año]]=2022,25000,0)</f>
        <v>25000</v>
      </c>
      <c r="Q22" s="3">
        <f>Tabla12[[#This Row],[Precio '[$CLP'] Neto]]*19%</f>
        <v>44067.226890756305</v>
      </c>
      <c r="R22" s="3">
        <f>Tabla12[[#This Row],[Precio '[$CLP'] IVA Inc]]/1.19</f>
        <v>231932.77310924372</v>
      </c>
      <c r="S22" s="1">
        <f>YEAR(Tabla12[[#This Row],[Fecha Entrada]])</f>
        <v>2022</v>
      </c>
      <c r="T22" s="1" t="s">
        <v>13</v>
      </c>
      <c r="U22" s="1" t="s">
        <v>398</v>
      </c>
    </row>
    <row r="23" spans="1:21" x14ac:dyDescent="0.35">
      <c r="A23" s="1" t="s">
        <v>124</v>
      </c>
      <c r="B23" s="1" t="s">
        <v>355</v>
      </c>
      <c r="C23" s="1">
        <v>978328746</v>
      </c>
      <c r="D23" s="1" t="s">
        <v>7</v>
      </c>
      <c r="E23" s="7">
        <v>44608</v>
      </c>
      <c r="F23" s="7">
        <v>44609</v>
      </c>
      <c r="G23" s="1">
        <v>1</v>
      </c>
      <c r="H23" s="1">
        <v>5</v>
      </c>
      <c r="I23" s="1" t="s">
        <v>2</v>
      </c>
      <c r="J23" s="1" t="s">
        <v>6</v>
      </c>
      <c r="K23" s="3">
        <f>Tabla12[[#This Row],[Precio '[$CLP'] IVA Inc]]/Tabla12[[#This Row],[N° Noches]]</f>
        <v>90304</v>
      </c>
      <c r="L23" s="4">
        <v>112.88</v>
      </c>
      <c r="N23" s="3">
        <f>IF(Tabla12[[#This Row],[Canal de Venta]]="Booking",800*Tabla12[[#This Row],[Precio USD]],Tabla12[[#This Row],[Precio CLP]])</f>
        <v>90304</v>
      </c>
      <c r="O23" s="3">
        <f>IF(Tabla12[[#This Row],[Canal de Venta]]="Venta Directa",0,IF(Tabla12[[#This Row],[Canal de Venta]]="Airbnb",Tabla12[[#This Row],[Precio '[$CLP'] IVA Inc]]*3.57%,(Tabla12[[#This Row],[Precio USD]]/1.19)*14%*950))</f>
        <v>12616.000000000002</v>
      </c>
      <c r="P23" s="3">
        <f>IF(Tabla12[[#This Row],[Año]]=2022,25000,0)</f>
        <v>25000</v>
      </c>
      <c r="Q23" s="3">
        <f>Tabla12[[#This Row],[Precio '[$CLP'] Neto]]*19%</f>
        <v>14418.285714285716</v>
      </c>
      <c r="R23" s="3">
        <f>Tabla12[[#This Row],[Precio '[$CLP'] IVA Inc]]/1.19</f>
        <v>75885.71428571429</v>
      </c>
      <c r="S23" s="1">
        <f>YEAR(Tabla12[[#This Row],[Fecha Entrada]])</f>
        <v>2022</v>
      </c>
      <c r="T23" s="1" t="s">
        <v>13</v>
      </c>
      <c r="U23" s="1" t="s">
        <v>398</v>
      </c>
    </row>
    <row r="24" spans="1:21" x14ac:dyDescent="0.35">
      <c r="A24" s="1" t="s">
        <v>124</v>
      </c>
      <c r="B24" s="1" t="s">
        <v>354</v>
      </c>
      <c r="C24" s="1">
        <v>995662818</v>
      </c>
      <c r="D24" s="1" t="s">
        <v>7</v>
      </c>
      <c r="E24" s="7">
        <v>44609</v>
      </c>
      <c r="F24" s="7">
        <v>44610</v>
      </c>
      <c r="G24" s="1">
        <v>1</v>
      </c>
      <c r="H24" s="1">
        <v>6</v>
      </c>
      <c r="I24" s="1" t="s">
        <v>2</v>
      </c>
      <c r="J24" s="1" t="s">
        <v>1</v>
      </c>
      <c r="K24" s="3">
        <f>Tabla12[[#This Row],[Precio '[$CLP'] IVA Inc]]/Tabla12[[#This Row],[N° Noches]]</f>
        <v>85000</v>
      </c>
      <c r="M24" s="3">
        <v>85000</v>
      </c>
      <c r="N24" s="3">
        <f>IF(Tabla12[[#This Row],[Canal de Venta]]="Booking",800*Tabla12[[#This Row],[Precio USD]],Tabla12[[#This Row],[Precio CLP]])</f>
        <v>85000</v>
      </c>
      <c r="O24" s="3">
        <f>IF(Tabla12[[#This Row],[Canal de Venta]]="Venta Directa",0,IF(Tabla12[[#This Row],[Canal de Venta]]="Airbnb",Tabla12[[#This Row],[Precio '[$CLP'] IVA Inc]]*3.57%,(Tabla12[[#This Row],[Precio USD]]/1.19)*14%*950))</f>
        <v>0</v>
      </c>
      <c r="P24" s="3">
        <f>IF(Tabla12[[#This Row],[Año]]=2022,25000,0)</f>
        <v>25000</v>
      </c>
      <c r="Q24" s="3">
        <f>Tabla12[[#This Row],[Precio '[$CLP'] Neto]]*19%</f>
        <v>13571.428571428572</v>
      </c>
      <c r="R24" s="3">
        <f>Tabla12[[#This Row],[Precio '[$CLP'] IVA Inc]]/1.19</f>
        <v>71428.571428571435</v>
      </c>
      <c r="S24" s="1">
        <f>YEAR(Tabla12[[#This Row],[Fecha Entrada]])</f>
        <v>2022</v>
      </c>
      <c r="T24" s="1" t="s">
        <v>13</v>
      </c>
      <c r="U24" s="1" t="s">
        <v>398</v>
      </c>
    </row>
    <row r="25" spans="1:21" x14ac:dyDescent="0.35">
      <c r="A25" s="1" t="s">
        <v>124</v>
      </c>
      <c r="B25" s="1" t="s">
        <v>354</v>
      </c>
      <c r="C25" s="1">
        <v>995662818</v>
      </c>
      <c r="D25" s="1" t="s">
        <v>7</v>
      </c>
      <c r="E25" s="7">
        <v>44610</v>
      </c>
      <c r="F25" s="7">
        <v>44612</v>
      </c>
      <c r="G25" s="1">
        <v>2</v>
      </c>
      <c r="H25" s="1">
        <v>6</v>
      </c>
      <c r="I25" s="1" t="s">
        <v>2</v>
      </c>
      <c r="J25" s="1" t="s">
        <v>1</v>
      </c>
      <c r="K25" s="3">
        <f>Tabla12[[#This Row],[Precio '[$CLP'] IVA Inc]]/Tabla12[[#This Row],[N° Noches]]</f>
        <v>120000</v>
      </c>
      <c r="M25" s="3">
        <v>240000</v>
      </c>
      <c r="N25" s="3">
        <f>IF(Tabla12[[#This Row],[Canal de Venta]]="Booking",800*Tabla12[[#This Row],[Precio USD]],Tabla12[[#This Row],[Precio CLP]])</f>
        <v>240000</v>
      </c>
      <c r="O25" s="3">
        <f>IF(Tabla12[[#This Row],[Canal de Venta]]="Venta Directa",0,IF(Tabla12[[#This Row],[Canal de Venta]]="Airbnb",Tabla12[[#This Row],[Precio '[$CLP'] IVA Inc]]*3.57%,(Tabla12[[#This Row],[Precio USD]]/1.19)*14%*950))</f>
        <v>0</v>
      </c>
      <c r="P25" s="3">
        <f>IF(Tabla12[[#This Row],[Año]]=2022,25000,0)</f>
        <v>25000</v>
      </c>
      <c r="Q25" s="3">
        <f>Tabla12[[#This Row],[Precio '[$CLP'] Neto]]*19%</f>
        <v>38319.327731092439</v>
      </c>
      <c r="R25" s="3">
        <f>Tabla12[[#This Row],[Precio '[$CLP'] IVA Inc]]/1.19</f>
        <v>201680.67226890757</v>
      </c>
      <c r="S25" s="1">
        <f>YEAR(Tabla12[[#This Row],[Fecha Entrada]])</f>
        <v>2022</v>
      </c>
      <c r="T25" s="1" t="s">
        <v>13</v>
      </c>
      <c r="U25" s="1" t="s">
        <v>398</v>
      </c>
    </row>
    <row r="26" spans="1:21" x14ac:dyDescent="0.35">
      <c r="A26" s="1" t="s">
        <v>124</v>
      </c>
      <c r="B26" s="1" t="s">
        <v>353</v>
      </c>
      <c r="C26" s="1">
        <v>933895380</v>
      </c>
      <c r="D26" s="1" t="s">
        <v>7</v>
      </c>
      <c r="E26" s="7">
        <v>44610</v>
      </c>
      <c r="F26" s="7">
        <v>44612</v>
      </c>
      <c r="G26" s="1">
        <v>2</v>
      </c>
      <c r="H26" s="1">
        <v>4</v>
      </c>
      <c r="I26" s="1" t="s">
        <v>2</v>
      </c>
      <c r="J26" s="1" t="s">
        <v>6</v>
      </c>
      <c r="K26" s="3">
        <f>Tabla12[[#This Row],[Precio '[$CLP'] IVA Inc]]/Tabla12[[#This Row],[N° Noches]]</f>
        <v>87392</v>
      </c>
      <c r="L26" s="4">
        <v>218.48</v>
      </c>
      <c r="N26" s="3">
        <f>IF(Tabla12[[#This Row],[Canal de Venta]]="Booking",800*Tabla12[[#This Row],[Precio USD]],Tabla12[[#This Row],[Precio CLP]])</f>
        <v>174784</v>
      </c>
      <c r="O26" s="3">
        <f>IF(Tabla12[[#This Row],[Canal de Venta]]="Venta Directa",0,IF(Tabla12[[#This Row],[Canal de Venta]]="Airbnb",Tabla12[[#This Row],[Precio '[$CLP'] IVA Inc]]*3.57%,(Tabla12[[#This Row],[Precio USD]]/1.19)*14%*950))</f>
        <v>24418.352941176472</v>
      </c>
      <c r="P26" s="3">
        <f>IF(Tabla12[[#This Row],[Año]]=2022,25000,0)</f>
        <v>25000</v>
      </c>
      <c r="Q26" s="3">
        <f>Tabla12[[#This Row],[Precio '[$CLP'] Neto]]*19%</f>
        <v>27906.689075630253</v>
      </c>
      <c r="R26" s="3">
        <f>Tabla12[[#This Row],[Precio '[$CLP'] IVA Inc]]/1.19</f>
        <v>146877.31092436975</v>
      </c>
      <c r="S26" s="1">
        <f>YEAR(Tabla12[[#This Row],[Fecha Entrada]])</f>
        <v>2022</v>
      </c>
      <c r="T26" s="1" t="s">
        <v>13</v>
      </c>
      <c r="U26" s="1" t="s">
        <v>398</v>
      </c>
    </row>
    <row r="27" spans="1:21" x14ac:dyDescent="0.35">
      <c r="A27" s="1" t="s">
        <v>124</v>
      </c>
      <c r="B27" s="1" t="s">
        <v>351</v>
      </c>
      <c r="C27" s="1">
        <v>930288437</v>
      </c>
      <c r="D27" s="1" t="s">
        <v>7</v>
      </c>
      <c r="E27" s="7">
        <v>44613</v>
      </c>
      <c r="F27" s="7">
        <v>44614</v>
      </c>
      <c r="G27" s="1">
        <v>1</v>
      </c>
      <c r="H27" s="1">
        <v>6</v>
      </c>
      <c r="I27" s="1" t="s">
        <v>2</v>
      </c>
      <c r="J27" s="1" t="s">
        <v>6</v>
      </c>
      <c r="K27" s="3">
        <f>Tabla12[[#This Row],[Precio '[$CLP'] IVA Inc]]/Tabla12[[#This Row],[N° Noches]]</f>
        <v>92248</v>
      </c>
      <c r="L27" s="4">
        <v>115.31</v>
      </c>
      <c r="N27" s="3">
        <f>IF(Tabla12[[#This Row],[Canal de Venta]]="Booking",800*Tabla12[[#This Row],[Precio USD]],Tabla12[[#This Row],[Precio CLP]])</f>
        <v>92248</v>
      </c>
      <c r="O27" s="3">
        <f>IF(Tabla12[[#This Row],[Canal de Venta]]="Venta Directa",0,IF(Tabla12[[#This Row],[Canal de Venta]]="Airbnb",Tabla12[[#This Row],[Precio '[$CLP'] IVA Inc]]*3.57%,(Tabla12[[#This Row],[Precio USD]]/1.19)*14%*950))</f>
        <v>12887.588235294119</v>
      </c>
      <c r="P27" s="3">
        <f>IF(Tabla12[[#This Row],[Año]]=2022,25000,0)</f>
        <v>25000</v>
      </c>
      <c r="Q27" s="3">
        <f>Tabla12[[#This Row],[Precio '[$CLP'] Neto]]*19%</f>
        <v>14728.672268907565</v>
      </c>
      <c r="R27" s="3">
        <f>Tabla12[[#This Row],[Precio '[$CLP'] IVA Inc]]/1.19</f>
        <v>77519.327731092446</v>
      </c>
      <c r="S27" s="1">
        <f>YEAR(Tabla12[[#This Row],[Fecha Entrada]])</f>
        <v>2022</v>
      </c>
      <c r="T27" s="1" t="s">
        <v>13</v>
      </c>
      <c r="U27" s="1" t="s">
        <v>398</v>
      </c>
    </row>
    <row r="28" spans="1:21" x14ac:dyDescent="0.35">
      <c r="A28" s="1" t="s">
        <v>124</v>
      </c>
      <c r="B28" s="1" t="s">
        <v>352</v>
      </c>
      <c r="C28" s="1">
        <v>920073732</v>
      </c>
      <c r="D28" s="1" t="s">
        <v>7</v>
      </c>
      <c r="E28" s="7">
        <v>44614</v>
      </c>
      <c r="F28" s="7">
        <v>44615</v>
      </c>
      <c r="G28" s="1">
        <v>1</v>
      </c>
      <c r="H28" s="1">
        <v>6</v>
      </c>
      <c r="I28" s="1" t="s">
        <v>2</v>
      </c>
      <c r="J28" s="1" t="s">
        <v>6</v>
      </c>
      <c r="K28" s="3">
        <f>Tabla12[[#This Row],[Precio '[$CLP'] IVA Inc]]/Tabla12[[#This Row],[N° Noches]]</f>
        <v>92248</v>
      </c>
      <c r="L28" s="4">
        <v>115.31</v>
      </c>
      <c r="N28" s="3">
        <f>IF(Tabla12[[#This Row],[Canal de Venta]]="Booking",800*Tabla12[[#This Row],[Precio USD]],Tabla12[[#This Row],[Precio CLP]])</f>
        <v>92248</v>
      </c>
      <c r="O28" s="3">
        <f>IF(Tabla12[[#This Row],[Canal de Venta]]="Venta Directa",0,IF(Tabla12[[#This Row],[Canal de Venta]]="Airbnb",Tabla12[[#This Row],[Precio '[$CLP'] IVA Inc]]*3.57%,(Tabla12[[#This Row],[Precio USD]]/1.19)*14%*950))</f>
        <v>12887.588235294119</v>
      </c>
      <c r="P28" s="3">
        <f>IF(Tabla12[[#This Row],[Año]]=2022,25000,0)</f>
        <v>25000</v>
      </c>
      <c r="Q28" s="3">
        <f>Tabla12[[#This Row],[Precio '[$CLP'] Neto]]*19%</f>
        <v>14728.672268907565</v>
      </c>
      <c r="R28" s="3">
        <f>Tabla12[[#This Row],[Precio '[$CLP'] IVA Inc]]/1.19</f>
        <v>77519.327731092446</v>
      </c>
      <c r="S28" s="1">
        <f>YEAR(Tabla12[[#This Row],[Fecha Entrada]])</f>
        <v>2022</v>
      </c>
      <c r="T28" s="1" t="s">
        <v>13</v>
      </c>
      <c r="U28" s="1" t="s">
        <v>398</v>
      </c>
    </row>
    <row r="29" spans="1:21" x14ac:dyDescent="0.35">
      <c r="A29" s="1" t="s">
        <v>124</v>
      </c>
      <c r="B29" s="1" t="s">
        <v>351</v>
      </c>
      <c r="C29" s="1">
        <v>930288437</v>
      </c>
      <c r="D29" s="1" t="s">
        <v>7</v>
      </c>
      <c r="E29" s="7">
        <v>44614</v>
      </c>
      <c r="F29" s="7">
        <v>44615</v>
      </c>
      <c r="G29" s="1">
        <v>1</v>
      </c>
      <c r="H29" s="1">
        <v>6</v>
      </c>
      <c r="I29" s="1" t="s">
        <v>2</v>
      </c>
      <c r="J29" s="1" t="s">
        <v>1</v>
      </c>
      <c r="K29" s="3">
        <f>Tabla12[[#This Row],[Precio '[$CLP'] IVA Inc]]/Tabla12[[#This Row],[N° Noches]]</f>
        <v>110000</v>
      </c>
      <c r="M29" s="3">
        <v>110000</v>
      </c>
      <c r="N29" s="3">
        <f>IF(Tabla12[[#This Row],[Canal de Venta]]="Booking",800*Tabla12[[#This Row],[Precio USD]],Tabla12[[#This Row],[Precio CLP]])</f>
        <v>110000</v>
      </c>
      <c r="O29" s="3">
        <f>IF(Tabla12[[#This Row],[Canal de Venta]]="Venta Directa",0,IF(Tabla12[[#This Row],[Canal de Venta]]="Airbnb",Tabla12[[#This Row],[Precio '[$CLP'] IVA Inc]]*3.57%,(Tabla12[[#This Row],[Precio USD]]/1.19)*14%*950))</f>
        <v>0</v>
      </c>
      <c r="P29" s="3">
        <f>IF(Tabla12[[#This Row],[Año]]=2022,25000,0)</f>
        <v>25000</v>
      </c>
      <c r="Q29" s="3">
        <f>Tabla12[[#This Row],[Precio '[$CLP'] Neto]]*19%</f>
        <v>17563.025210084033</v>
      </c>
      <c r="R29" s="3">
        <f>Tabla12[[#This Row],[Precio '[$CLP'] IVA Inc]]/1.19</f>
        <v>92436.97478991597</v>
      </c>
      <c r="S29" s="1">
        <f>YEAR(Tabla12[[#This Row],[Fecha Entrada]])</f>
        <v>2022</v>
      </c>
      <c r="T29" s="1" t="s">
        <v>13</v>
      </c>
      <c r="U29" s="1" t="s">
        <v>398</v>
      </c>
    </row>
    <row r="30" spans="1:21" x14ac:dyDescent="0.35">
      <c r="A30" s="1" t="s">
        <v>124</v>
      </c>
      <c r="B30" s="1" t="s">
        <v>350</v>
      </c>
      <c r="C30" s="1">
        <v>973772495</v>
      </c>
      <c r="D30" s="1" t="s">
        <v>7</v>
      </c>
      <c r="E30" s="7">
        <v>44616</v>
      </c>
      <c r="F30" s="7">
        <v>44617</v>
      </c>
      <c r="G30" s="1">
        <v>1</v>
      </c>
      <c r="H30" s="1">
        <v>6</v>
      </c>
      <c r="I30" s="1" t="s">
        <v>2</v>
      </c>
      <c r="J30" s="1" t="s">
        <v>6</v>
      </c>
      <c r="K30" s="3">
        <f>Tabla12[[#This Row],[Precio '[$CLP'] IVA Inc]]/Tabla12[[#This Row],[N° Noches]]</f>
        <v>87392</v>
      </c>
      <c r="L30" s="4">
        <v>109.24</v>
      </c>
      <c r="N30" s="3">
        <f>IF(Tabla12[[#This Row],[Canal de Venta]]="Booking",800*Tabla12[[#This Row],[Precio USD]],Tabla12[[#This Row],[Precio CLP]])</f>
        <v>87392</v>
      </c>
      <c r="O30" s="3">
        <f>IF(Tabla12[[#This Row],[Canal de Venta]]="Venta Directa",0,IF(Tabla12[[#This Row],[Canal de Venta]]="Airbnb",Tabla12[[#This Row],[Precio '[$CLP'] IVA Inc]]*3.57%,(Tabla12[[#This Row],[Precio USD]]/1.19)*14%*950))</f>
        <v>12209.176470588236</v>
      </c>
      <c r="P30" s="3">
        <f>IF(Tabla12[[#This Row],[Año]]=2022,25000,0)</f>
        <v>25000</v>
      </c>
      <c r="Q30" s="3">
        <f>Tabla12[[#This Row],[Precio '[$CLP'] Neto]]*19%</f>
        <v>13953.344537815126</v>
      </c>
      <c r="R30" s="3">
        <f>Tabla12[[#This Row],[Precio '[$CLP'] IVA Inc]]/1.19</f>
        <v>73438.655462184877</v>
      </c>
      <c r="S30" s="1">
        <f>YEAR(Tabla12[[#This Row],[Fecha Entrada]])</f>
        <v>2022</v>
      </c>
      <c r="T30" s="1" t="s">
        <v>13</v>
      </c>
      <c r="U30" s="1" t="s">
        <v>398</v>
      </c>
    </row>
    <row r="31" spans="1:21" x14ac:dyDescent="0.35">
      <c r="A31" s="1" t="s">
        <v>124</v>
      </c>
      <c r="B31" s="1" t="s">
        <v>349</v>
      </c>
      <c r="C31" s="1">
        <v>968180596</v>
      </c>
      <c r="D31" s="1" t="s">
        <v>7</v>
      </c>
      <c r="E31" s="7">
        <v>44616</v>
      </c>
      <c r="F31" s="7">
        <v>44620</v>
      </c>
      <c r="G31" s="1">
        <v>4</v>
      </c>
      <c r="H31" s="1">
        <v>6</v>
      </c>
      <c r="I31" s="1" t="s">
        <v>2</v>
      </c>
      <c r="J31" s="1" t="s">
        <v>1</v>
      </c>
      <c r="K31" s="3">
        <f>Tabla12[[#This Row],[Precio '[$CLP'] IVA Inc]]/Tabla12[[#This Row],[N° Noches]]</f>
        <v>120000</v>
      </c>
      <c r="M31" s="3">
        <v>480000</v>
      </c>
      <c r="N31" s="3">
        <f>IF(Tabla12[[#This Row],[Canal de Venta]]="Booking",800*Tabla12[[#This Row],[Precio USD]],Tabla12[[#This Row],[Precio CLP]])</f>
        <v>480000</v>
      </c>
      <c r="O31" s="3">
        <f>IF(Tabla12[[#This Row],[Canal de Venta]]="Venta Directa",0,IF(Tabla12[[#This Row],[Canal de Venta]]="Airbnb",Tabla12[[#This Row],[Precio '[$CLP'] IVA Inc]]*3.57%,(Tabla12[[#This Row],[Precio USD]]/1.19)*14%*950))</f>
        <v>0</v>
      </c>
      <c r="P31" s="3">
        <f>IF(Tabla12[[#This Row],[Año]]=2022,25000,0)</f>
        <v>25000</v>
      </c>
      <c r="Q31" s="3">
        <f>Tabla12[[#This Row],[Precio '[$CLP'] Neto]]*19%</f>
        <v>76638.655462184877</v>
      </c>
      <c r="R31" s="3">
        <f>Tabla12[[#This Row],[Precio '[$CLP'] IVA Inc]]/1.19</f>
        <v>403361.34453781514</v>
      </c>
      <c r="S31" s="1">
        <f>YEAR(Tabla12[[#This Row],[Fecha Entrada]])</f>
        <v>2022</v>
      </c>
      <c r="T31" s="1" t="s">
        <v>13</v>
      </c>
      <c r="U31" s="1" t="s">
        <v>398</v>
      </c>
    </row>
    <row r="32" spans="1:21" x14ac:dyDescent="0.35">
      <c r="A32" s="1" t="s">
        <v>124</v>
      </c>
      <c r="B32" s="1" t="s">
        <v>348</v>
      </c>
      <c r="C32" s="1">
        <v>994015304</v>
      </c>
      <c r="D32" s="1" t="s">
        <v>7</v>
      </c>
      <c r="E32" s="7">
        <v>44617</v>
      </c>
      <c r="F32" s="7">
        <v>44618</v>
      </c>
      <c r="G32" s="1">
        <v>1</v>
      </c>
      <c r="H32" s="1">
        <v>6</v>
      </c>
      <c r="I32" s="1" t="s">
        <v>2</v>
      </c>
      <c r="J32" s="1" t="s">
        <v>6</v>
      </c>
      <c r="K32" s="3">
        <f>Tabla12[[#This Row],[Precio '[$CLP'] IVA Inc]]/Tabla12[[#This Row],[N° Noches]]</f>
        <v>92248</v>
      </c>
      <c r="L32" s="4">
        <v>115.31</v>
      </c>
      <c r="N32" s="3">
        <f>IF(Tabla12[[#This Row],[Canal de Venta]]="Booking",800*Tabla12[[#This Row],[Precio USD]],Tabla12[[#This Row],[Precio CLP]])</f>
        <v>92248</v>
      </c>
      <c r="O32" s="3">
        <f>IF(Tabla12[[#This Row],[Canal de Venta]]="Venta Directa",0,IF(Tabla12[[#This Row],[Canal de Venta]]="Airbnb",Tabla12[[#This Row],[Precio '[$CLP'] IVA Inc]]*3.57%,(Tabla12[[#This Row],[Precio USD]]/1.19)*14%*950))</f>
        <v>12887.588235294119</v>
      </c>
      <c r="P32" s="3">
        <f>IF(Tabla12[[#This Row],[Año]]=2022,25000,0)</f>
        <v>25000</v>
      </c>
      <c r="Q32" s="3">
        <f>Tabla12[[#This Row],[Precio '[$CLP'] Neto]]*19%</f>
        <v>14728.672268907565</v>
      </c>
      <c r="R32" s="3">
        <f>Tabla12[[#This Row],[Precio '[$CLP'] IVA Inc]]/1.19</f>
        <v>77519.327731092446</v>
      </c>
      <c r="S32" s="1">
        <f>YEAR(Tabla12[[#This Row],[Fecha Entrada]])</f>
        <v>2022</v>
      </c>
      <c r="T32" s="1" t="s">
        <v>13</v>
      </c>
      <c r="U32" s="1" t="s">
        <v>398</v>
      </c>
    </row>
    <row r="33" spans="1:21" x14ac:dyDescent="0.35">
      <c r="A33" s="1" t="s">
        <v>124</v>
      </c>
      <c r="B33" s="1" t="s">
        <v>347</v>
      </c>
      <c r="C33" s="1">
        <v>932436414</v>
      </c>
      <c r="D33" s="1" t="s">
        <v>7</v>
      </c>
      <c r="E33" s="7">
        <v>44617</v>
      </c>
      <c r="F33" s="7">
        <v>44619</v>
      </c>
      <c r="G33" s="1">
        <v>2</v>
      </c>
      <c r="H33" s="1">
        <v>6</v>
      </c>
      <c r="J33" s="1" t="s">
        <v>1</v>
      </c>
      <c r="K33" s="3">
        <f>Tabla12[[#This Row],[Precio '[$CLP'] IVA Inc]]/Tabla12[[#This Row],[N° Noches]]</f>
        <v>85000</v>
      </c>
      <c r="M33" s="3">
        <v>170000</v>
      </c>
      <c r="N33" s="3">
        <f>IF(Tabla12[[#This Row],[Canal de Venta]]="Booking",800*Tabla12[[#This Row],[Precio USD]],Tabla12[[#This Row],[Precio CLP]])</f>
        <v>170000</v>
      </c>
      <c r="O33" s="3">
        <f>IF(Tabla12[[#This Row],[Canal de Venta]]="Venta Directa",0,IF(Tabla12[[#This Row],[Canal de Venta]]="Airbnb",Tabla12[[#This Row],[Precio '[$CLP'] IVA Inc]]*3.57%,(Tabla12[[#This Row],[Precio USD]]/1.19)*14%*950))</f>
        <v>0</v>
      </c>
      <c r="P33" s="3">
        <f>IF(Tabla12[[#This Row],[Año]]=2022,25000,0)</f>
        <v>25000</v>
      </c>
      <c r="Q33" s="3">
        <f>Tabla12[[#This Row],[Precio '[$CLP'] Neto]]*19%</f>
        <v>27142.857142857145</v>
      </c>
      <c r="R33" s="3">
        <f>Tabla12[[#This Row],[Precio '[$CLP'] IVA Inc]]/1.19</f>
        <v>142857.14285714287</v>
      </c>
      <c r="S33" s="1">
        <f>YEAR(Tabla12[[#This Row],[Fecha Entrada]])</f>
        <v>2022</v>
      </c>
      <c r="T33" s="1" t="s">
        <v>13</v>
      </c>
      <c r="U33" s="1" t="s">
        <v>398</v>
      </c>
    </row>
    <row r="34" spans="1:21" x14ac:dyDescent="0.35">
      <c r="A34" s="1" t="s">
        <v>124</v>
      </c>
      <c r="B34" s="1" t="s">
        <v>346</v>
      </c>
      <c r="C34" s="1">
        <v>959378166</v>
      </c>
      <c r="D34" s="1" t="s">
        <v>7</v>
      </c>
      <c r="E34" s="7">
        <v>44619</v>
      </c>
      <c r="F34" s="7">
        <v>44621</v>
      </c>
      <c r="G34" s="1">
        <v>2</v>
      </c>
      <c r="H34" s="1">
        <v>6</v>
      </c>
      <c r="J34" s="1" t="s">
        <v>6</v>
      </c>
      <c r="K34" s="3">
        <f>Tabla12[[#This Row],[Precio '[$CLP'] IVA Inc]]/Tabla12[[#This Row],[N° Noches]]</f>
        <v>97104</v>
      </c>
      <c r="L34" s="4">
        <v>242.76</v>
      </c>
      <c r="N34" s="3">
        <f>IF(Tabla12[[#This Row],[Canal de Venta]]="Booking",800*Tabla12[[#This Row],[Precio USD]],Tabla12[[#This Row],[Precio CLP]])</f>
        <v>194208</v>
      </c>
      <c r="O34" s="3">
        <f>IF(Tabla12[[#This Row],[Canal de Venta]]="Venta Directa",0,IF(Tabla12[[#This Row],[Canal de Venta]]="Airbnb",Tabla12[[#This Row],[Precio '[$CLP'] IVA Inc]]*3.57%,(Tabla12[[#This Row],[Precio USD]]/1.19)*14%*950))</f>
        <v>27132.000000000004</v>
      </c>
      <c r="P34" s="3">
        <f>IF(Tabla12[[#This Row],[Año]]=2022,25000,0)</f>
        <v>25000</v>
      </c>
      <c r="Q34" s="3">
        <f>Tabla12[[#This Row],[Precio '[$CLP'] Neto]]*19%</f>
        <v>31008</v>
      </c>
      <c r="R34" s="3">
        <f>Tabla12[[#This Row],[Precio '[$CLP'] IVA Inc]]/1.19</f>
        <v>163200</v>
      </c>
      <c r="S34" s="1">
        <f>YEAR(Tabla12[[#This Row],[Fecha Entrada]])</f>
        <v>2022</v>
      </c>
      <c r="T34" s="1" t="s">
        <v>13</v>
      </c>
      <c r="U34" s="1" t="s">
        <v>398</v>
      </c>
    </row>
    <row r="35" spans="1:21" x14ac:dyDescent="0.35">
      <c r="A35" s="1" t="s">
        <v>112</v>
      </c>
      <c r="B35" s="1" t="s">
        <v>346</v>
      </c>
      <c r="C35" s="1">
        <v>959378166</v>
      </c>
      <c r="D35" s="1" t="s">
        <v>7</v>
      </c>
      <c r="E35" s="7">
        <v>44621</v>
      </c>
      <c r="F35" s="7">
        <v>44622</v>
      </c>
      <c r="G35" s="1">
        <v>1</v>
      </c>
      <c r="H35" s="1">
        <v>7</v>
      </c>
      <c r="I35" s="1" t="s">
        <v>2</v>
      </c>
      <c r="J35" s="1" t="s">
        <v>1</v>
      </c>
      <c r="K35" s="3">
        <f>Tabla12[[#This Row],[Precio '[$CLP'] IVA Inc]]/Tabla12[[#This Row],[N° Noches]]</f>
        <v>85000</v>
      </c>
      <c r="M35" s="3">
        <v>85000</v>
      </c>
      <c r="N35" s="3">
        <f>IF(Tabla12[[#This Row],[Canal de Venta]]="Booking",800*Tabla12[[#This Row],[Precio USD]],Tabla12[[#This Row],[Precio CLP]])</f>
        <v>85000</v>
      </c>
      <c r="O35" s="3">
        <f>IF(Tabla12[[#This Row],[Canal de Venta]]="Venta Directa",0,IF(Tabla12[[#This Row],[Canal de Venta]]="Airbnb",Tabla12[[#This Row],[Precio '[$CLP'] IVA Inc]]*3.57%,(Tabla12[[#This Row],[Precio USD]]/1.19)*14%*950))</f>
        <v>0</v>
      </c>
      <c r="P35" s="3">
        <f>IF(Tabla12[[#This Row],[Año]]=2022,25000,0)</f>
        <v>25000</v>
      </c>
      <c r="Q35" s="3">
        <f>Tabla12[[#This Row],[Precio '[$CLP'] Neto]]*19%</f>
        <v>13571.428571428572</v>
      </c>
      <c r="R35" s="3">
        <f>Tabla12[[#This Row],[Precio '[$CLP'] IVA Inc]]/1.19</f>
        <v>71428.571428571435</v>
      </c>
      <c r="S35" s="1">
        <f>YEAR(Tabla12[[#This Row],[Fecha Entrada]])</f>
        <v>2022</v>
      </c>
      <c r="T35" s="1" t="s">
        <v>13</v>
      </c>
      <c r="U35" s="1" t="s">
        <v>398</v>
      </c>
    </row>
    <row r="36" spans="1:21" x14ac:dyDescent="0.35">
      <c r="A36" s="1" t="s">
        <v>112</v>
      </c>
      <c r="B36" s="1" t="s">
        <v>345</v>
      </c>
      <c r="C36" s="1">
        <v>971381559</v>
      </c>
      <c r="D36" s="1" t="s">
        <v>7</v>
      </c>
      <c r="E36" s="7">
        <v>44622</v>
      </c>
      <c r="F36" s="7">
        <v>44625</v>
      </c>
      <c r="G36" s="1">
        <v>3</v>
      </c>
      <c r="H36" s="1">
        <v>7</v>
      </c>
      <c r="I36" s="1" t="s">
        <v>2</v>
      </c>
      <c r="J36" s="1" t="s">
        <v>1</v>
      </c>
      <c r="K36" s="3">
        <f>Tabla12[[#This Row],[Precio '[$CLP'] IVA Inc]]/Tabla12[[#This Row],[N° Noches]]</f>
        <v>100000</v>
      </c>
      <c r="M36" s="3">
        <v>300000</v>
      </c>
      <c r="N36" s="3">
        <f>IF(Tabla12[[#This Row],[Canal de Venta]]="Booking",800*Tabla12[[#This Row],[Precio USD]],Tabla12[[#This Row],[Precio CLP]])</f>
        <v>300000</v>
      </c>
      <c r="O36" s="3">
        <f>IF(Tabla12[[#This Row],[Canal de Venta]]="Venta Directa",0,IF(Tabla12[[#This Row],[Canal de Venta]]="Airbnb",Tabla12[[#This Row],[Precio '[$CLP'] IVA Inc]]*3.57%,(Tabla12[[#This Row],[Precio USD]]/1.19)*14%*950))</f>
        <v>0</v>
      </c>
      <c r="P36" s="3">
        <f>IF(Tabla12[[#This Row],[Año]]=2022,25000,0)</f>
        <v>25000</v>
      </c>
      <c r="Q36" s="3">
        <f>Tabla12[[#This Row],[Precio '[$CLP'] Neto]]*19%</f>
        <v>47899.159663865546</v>
      </c>
      <c r="R36" s="3">
        <f>Tabla12[[#This Row],[Precio '[$CLP'] IVA Inc]]/1.19</f>
        <v>252100.84033613445</v>
      </c>
      <c r="S36" s="1">
        <f>YEAR(Tabla12[[#This Row],[Fecha Entrada]])</f>
        <v>2022</v>
      </c>
      <c r="T36" s="1" t="s">
        <v>13</v>
      </c>
      <c r="U36" s="1" t="s">
        <v>398</v>
      </c>
    </row>
    <row r="37" spans="1:21" x14ac:dyDescent="0.35">
      <c r="A37" s="1" t="s">
        <v>112</v>
      </c>
      <c r="B37" s="1" t="s">
        <v>344</v>
      </c>
      <c r="C37" s="1">
        <v>978740478</v>
      </c>
      <c r="D37" s="1" t="s">
        <v>7</v>
      </c>
      <c r="E37" s="7">
        <v>44624</v>
      </c>
      <c r="F37" s="7">
        <v>44626</v>
      </c>
      <c r="G37" s="1">
        <v>2</v>
      </c>
      <c r="H37" s="1">
        <v>7</v>
      </c>
      <c r="I37" s="1" t="s">
        <v>2</v>
      </c>
      <c r="J37" s="1" t="s">
        <v>6</v>
      </c>
      <c r="K37" s="3">
        <f>Tabla12[[#This Row],[Precio '[$CLP'] IVA Inc]]/Tabla12[[#This Row],[N° Noches]]</f>
        <v>87392</v>
      </c>
      <c r="L37" s="4">
        <v>218.48</v>
      </c>
      <c r="N37" s="3">
        <f>IF(Tabla12[[#This Row],[Canal de Venta]]="Booking",800*Tabla12[[#This Row],[Precio USD]],Tabla12[[#This Row],[Precio CLP]])</f>
        <v>174784</v>
      </c>
      <c r="O37" s="3">
        <f>IF(Tabla12[[#This Row],[Canal de Venta]]="Venta Directa",0,IF(Tabla12[[#This Row],[Canal de Venta]]="Airbnb",Tabla12[[#This Row],[Precio '[$CLP'] IVA Inc]]*3.57%,(Tabla12[[#This Row],[Precio USD]]/1.19)*14%*950))</f>
        <v>24418.352941176472</v>
      </c>
      <c r="P37" s="3">
        <f>IF(Tabla12[[#This Row],[Año]]=2022,25000,0)</f>
        <v>25000</v>
      </c>
      <c r="Q37" s="3">
        <f>Tabla12[[#This Row],[Precio '[$CLP'] Neto]]*19%</f>
        <v>27906.689075630253</v>
      </c>
      <c r="R37" s="3">
        <f>Tabla12[[#This Row],[Precio '[$CLP'] IVA Inc]]/1.19</f>
        <v>146877.31092436975</v>
      </c>
      <c r="S37" s="1">
        <f>YEAR(Tabla12[[#This Row],[Fecha Entrada]])</f>
        <v>2022</v>
      </c>
      <c r="T37" s="1" t="s">
        <v>13</v>
      </c>
      <c r="U37" s="1" t="s">
        <v>398</v>
      </c>
    </row>
    <row r="38" spans="1:21" x14ac:dyDescent="0.35">
      <c r="A38" s="1" t="s">
        <v>112</v>
      </c>
      <c r="B38" s="1" t="s">
        <v>343</v>
      </c>
      <c r="C38" s="1">
        <v>992979394</v>
      </c>
      <c r="D38" s="1" t="s">
        <v>7</v>
      </c>
      <c r="E38" s="7">
        <v>44631</v>
      </c>
      <c r="F38" s="7">
        <v>44632</v>
      </c>
      <c r="G38" s="1">
        <v>1</v>
      </c>
      <c r="H38" s="1">
        <v>6</v>
      </c>
      <c r="I38" s="1" t="s">
        <v>2</v>
      </c>
      <c r="J38" s="1" t="s">
        <v>9</v>
      </c>
      <c r="K38" s="3">
        <f>Tabla12[[#This Row],[Precio '[$CLP'] IVA Inc]]/Tabla12[[#This Row],[N° Noches]]</f>
        <v>85000</v>
      </c>
      <c r="M38" s="3">
        <v>85000</v>
      </c>
      <c r="N38" s="3">
        <f>IF(Tabla12[[#This Row],[Canal de Venta]]="Booking",800*Tabla12[[#This Row],[Precio USD]],Tabla12[[#This Row],[Precio CLP]])</f>
        <v>85000</v>
      </c>
      <c r="O38" s="3">
        <f>IF(Tabla12[[#This Row],[Canal de Venta]]="Venta Directa",0,IF(Tabla12[[#This Row],[Canal de Venta]]="Airbnb",Tabla12[[#This Row],[Precio '[$CLP'] IVA Inc]]*3.57%,(Tabla12[[#This Row],[Precio USD]]/1.19)*14%*950))</f>
        <v>3034.4999999999995</v>
      </c>
      <c r="P38" s="3">
        <f>IF(Tabla12[[#This Row],[Año]]=2022,25000,0)</f>
        <v>25000</v>
      </c>
      <c r="Q38" s="3">
        <f>Tabla12[[#This Row],[Precio '[$CLP'] Neto]]*19%</f>
        <v>13571.428571428572</v>
      </c>
      <c r="R38" s="3">
        <f>Tabla12[[#This Row],[Precio '[$CLP'] IVA Inc]]/1.19</f>
        <v>71428.571428571435</v>
      </c>
      <c r="S38" s="1">
        <f>YEAR(Tabla12[[#This Row],[Fecha Entrada]])</f>
        <v>2022</v>
      </c>
      <c r="T38" s="1" t="s">
        <v>13</v>
      </c>
      <c r="U38" s="1" t="s">
        <v>398</v>
      </c>
    </row>
    <row r="39" spans="1:21" x14ac:dyDescent="0.35">
      <c r="A39" s="1" t="s">
        <v>112</v>
      </c>
      <c r="B39" s="1" t="s">
        <v>268</v>
      </c>
      <c r="C39" s="1">
        <v>993459138</v>
      </c>
      <c r="D39" s="1" t="s">
        <v>7</v>
      </c>
      <c r="E39" s="7">
        <v>44646</v>
      </c>
      <c r="F39" s="7">
        <v>44647</v>
      </c>
      <c r="G39" s="1">
        <v>1</v>
      </c>
      <c r="H39" s="1">
        <v>6</v>
      </c>
      <c r="I39" s="1" t="s">
        <v>2</v>
      </c>
      <c r="J39" s="1" t="s">
        <v>6</v>
      </c>
      <c r="K39" s="3">
        <f>Tabla12[[#This Row],[Precio '[$CLP'] IVA Inc]]/Tabla12[[#This Row],[N° Noches]]</f>
        <v>88536</v>
      </c>
      <c r="L39" s="4">
        <v>110.67</v>
      </c>
      <c r="N39" s="3">
        <f>IF(Tabla12[[#This Row],[Canal de Venta]]="Booking",800*Tabla12[[#This Row],[Precio USD]],Tabla12[[#This Row],[Precio CLP]])</f>
        <v>88536</v>
      </c>
      <c r="O39" s="3">
        <f>IF(Tabla12[[#This Row],[Canal de Venta]]="Venta Directa",0,IF(Tabla12[[#This Row],[Canal de Venta]]="Airbnb",Tabla12[[#This Row],[Precio '[$CLP'] IVA Inc]]*3.57%,(Tabla12[[#This Row],[Precio USD]]/1.19)*14%*950))</f>
        <v>12369.000000000002</v>
      </c>
      <c r="P39" s="3">
        <f>IF(Tabla12[[#This Row],[Año]]=2022,25000,0)</f>
        <v>25000</v>
      </c>
      <c r="Q39" s="3">
        <f>Tabla12[[#This Row],[Precio '[$CLP'] Neto]]*19%</f>
        <v>14136</v>
      </c>
      <c r="R39" s="3">
        <f>Tabla12[[#This Row],[Precio '[$CLP'] IVA Inc]]/1.19</f>
        <v>74400</v>
      </c>
      <c r="S39" s="1">
        <f>YEAR(Tabla12[[#This Row],[Fecha Entrada]])</f>
        <v>2022</v>
      </c>
      <c r="T39" s="1" t="s">
        <v>13</v>
      </c>
      <c r="U39" s="1" t="s">
        <v>398</v>
      </c>
    </row>
    <row r="40" spans="1:21" x14ac:dyDescent="0.35">
      <c r="A40" s="1" t="s">
        <v>95</v>
      </c>
      <c r="B40" s="1" t="s">
        <v>342</v>
      </c>
      <c r="C40" s="1">
        <v>974602508</v>
      </c>
      <c r="D40" s="1" t="s">
        <v>7</v>
      </c>
      <c r="E40" s="7">
        <v>44652</v>
      </c>
      <c r="F40" s="7">
        <v>44654</v>
      </c>
      <c r="G40" s="1">
        <v>2</v>
      </c>
      <c r="H40" s="1">
        <v>5</v>
      </c>
      <c r="I40" s="1" t="s">
        <v>2</v>
      </c>
      <c r="J40" s="1" t="s">
        <v>6</v>
      </c>
      <c r="K40" s="3">
        <f>Tabla12[[#This Row],[Precio '[$CLP'] IVA Inc]]/Tabla12[[#This Row],[N° Noches]]</f>
        <v>78064</v>
      </c>
      <c r="L40" s="4">
        <v>195.16</v>
      </c>
      <c r="N40" s="3">
        <f>IF(Tabla12[[#This Row],[Canal de Venta]]="Booking",800*Tabla12[[#This Row],[Precio USD]],Tabla12[[#This Row],[Precio CLP]])</f>
        <v>156128</v>
      </c>
      <c r="O40" s="3">
        <f>IF(Tabla12[[#This Row],[Canal de Venta]]="Venta Directa",0,IF(Tabla12[[#This Row],[Canal de Venta]]="Airbnb",Tabla12[[#This Row],[Precio '[$CLP'] IVA Inc]]*3.57%,(Tabla12[[#This Row],[Precio USD]]/1.19)*14%*950))</f>
        <v>21812</v>
      </c>
      <c r="P40" s="3">
        <f>IF(Tabla12[[#This Row],[Año]]=2022,25000,0)</f>
        <v>25000</v>
      </c>
      <c r="Q40" s="3">
        <f>Tabla12[[#This Row],[Precio '[$CLP'] Neto]]*19%</f>
        <v>24928</v>
      </c>
      <c r="R40" s="3">
        <f>Tabla12[[#This Row],[Precio '[$CLP'] IVA Inc]]/1.19</f>
        <v>131200</v>
      </c>
      <c r="S40" s="1">
        <f>YEAR(Tabla12[[#This Row],[Fecha Entrada]])</f>
        <v>2022</v>
      </c>
      <c r="T40" s="1" t="s">
        <v>13</v>
      </c>
      <c r="U40" s="1" t="s">
        <v>398</v>
      </c>
    </row>
    <row r="41" spans="1:21" x14ac:dyDescent="0.35">
      <c r="A41" s="1" t="s">
        <v>95</v>
      </c>
      <c r="B41" s="1" t="s">
        <v>341</v>
      </c>
      <c r="C41" s="1">
        <v>962111352</v>
      </c>
      <c r="D41" s="1" t="s">
        <v>7</v>
      </c>
      <c r="E41" s="7">
        <v>44659</v>
      </c>
      <c r="F41" s="7">
        <v>44661</v>
      </c>
      <c r="G41" s="1">
        <v>2</v>
      </c>
      <c r="H41" s="1">
        <v>5</v>
      </c>
      <c r="I41" s="1" t="s">
        <v>2</v>
      </c>
      <c r="J41" s="1" t="s">
        <v>6</v>
      </c>
      <c r="K41" s="3">
        <f>Tabla12[[#This Row],[Precio '[$CLP'] IVA Inc]]/Tabla12[[#This Row],[N° Noches]]</f>
        <v>87584</v>
      </c>
      <c r="L41" s="4">
        <v>218.96</v>
      </c>
      <c r="N41" s="3">
        <f>IF(Tabla12[[#This Row],[Canal de Venta]]="Booking",800*Tabla12[[#This Row],[Precio USD]],Tabla12[[#This Row],[Precio CLP]])</f>
        <v>175168</v>
      </c>
      <c r="O41" s="3">
        <f>IF(Tabla12[[#This Row],[Canal de Venta]]="Venta Directa",0,IF(Tabla12[[#This Row],[Canal de Venta]]="Airbnb",Tabla12[[#This Row],[Precio '[$CLP'] IVA Inc]]*3.57%,(Tabla12[[#This Row],[Precio USD]]/1.19)*14%*950))</f>
        <v>24472.000000000004</v>
      </c>
      <c r="P41" s="3">
        <f>IF(Tabla12[[#This Row],[Año]]=2022,25000,0)</f>
        <v>25000</v>
      </c>
      <c r="Q41" s="3">
        <f>Tabla12[[#This Row],[Precio '[$CLP'] Neto]]*19%</f>
        <v>27968</v>
      </c>
      <c r="R41" s="3">
        <f>Tabla12[[#This Row],[Precio '[$CLP'] IVA Inc]]/1.19</f>
        <v>147200</v>
      </c>
      <c r="S41" s="1">
        <f>YEAR(Tabla12[[#This Row],[Fecha Entrada]])</f>
        <v>2022</v>
      </c>
      <c r="T41" s="1" t="s">
        <v>13</v>
      </c>
      <c r="U41" s="1" t="s">
        <v>398</v>
      </c>
    </row>
    <row r="42" spans="1:21" x14ac:dyDescent="0.35">
      <c r="A42" s="1" t="s">
        <v>95</v>
      </c>
      <c r="B42" s="1" t="s">
        <v>340</v>
      </c>
      <c r="C42" s="1">
        <v>951356151</v>
      </c>
      <c r="D42" s="1" t="s">
        <v>7</v>
      </c>
      <c r="E42" s="7">
        <v>44665</v>
      </c>
      <c r="F42" s="7">
        <v>44668</v>
      </c>
      <c r="G42" s="1">
        <v>3</v>
      </c>
      <c r="H42" s="1">
        <v>5</v>
      </c>
      <c r="I42" s="1" t="s">
        <v>2</v>
      </c>
      <c r="J42" s="1" t="s">
        <v>6</v>
      </c>
      <c r="K42" s="3">
        <f>Tabla12[[#This Row],[Precio '[$CLP'] IVA Inc]]/Tabla12[[#This Row],[N° Noches]]</f>
        <v>83538.666666666672</v>
      </c>
      <c r="L42" s="4">
        <v>313.27</v>
      </c>
      <c r="N42" s="3">
        <f>IF(Tabla12[[#This Row],[Canal de Venta]]="Booking",800*Tabla12[[#This Row],[Precio USD]],Tabla12[[#This Row],[Precio CLP]])</f>
        <v>250616</v>
      </c>
      <c r="O42" s="3">
        <f>IF(Tabla12[[#This Row],[Canal de Venta]]="Venta Directa",0,IF(Tabla12[[#This Row],[Canal de Venta]]="Airbnb",Tabla12[[#This Row],[Precio '[$CLP'] IVA Inc]]*3.57%,(Tabla12[[#This Row],[Precio USD]]/1.19)*14%*950))</f>
        <v>35012.529411764706</v>
      </c>
      <c r="P42" s="3">
        <f>IF(Tabla12[[#This Row],[Año]]=2022,25000,0)</f>
        <v>25000</v>
      </c>
      <c r="Q42" s="3">
        <f>Tabla12[[#This Row],[Precio '[$CLP'] Neto]]*19%</f>
        <v>40014.319327731093</v>
      </c>
      <c r="R42" s="3">
        <f>Tabla12[[#This Row],[Precio '[$CLP'] IVA Inc]]/1.19</f>
        <v>210601.68067226891</v>
      </c>
      <c r="S42" s="1">
        <f>YEAR(Tabla12[[#This Row],[Fecha Entrada]])</f>
        <v>2022</v>
      </c>
      <c r="T42" s="1" t="s">
        <v>13</v>
      </c>
      <c r="U42" s="1" t="s">
        <v>398</v>
      </c>
    </row>
    <row r="43" spans="1:21" x14ac:dyDescent="0.35">
      <c r="A43" s="1" t="s">
        <v>95</v>
      </c>
      <c r="B43" s="1" t="s">
        <v>339</v>
      </c>
      <c r="C43" s="1">
        <v>933895379</v>
      </c>
      <c r="D43" s="1" t="s">
        <v>7</v>
      </c>
      <c r="E43" s="7">
        <v>44672</v>
      </c>
      <c r="F43" s="7">
        <v>44675</v>
      </c>
      <c r="G43" s="1">
        <v>3</v>
      </c>
      <c r="H43" s="1">
        <v>5</v>
      </c>
      <c r="I43" s="1" t="s">
        <v>2</v>
      </c>
      <c r="J43" s="1" t="s">
        <v>1</v>
      </c>
      <c r="K43" s="3">
        <f>Tabla12[[#This Row],[Precio '[$CLP'] IVA Inc]]/Tabla12[[#This Row],[N° Noches]]</f>
        <v>70000</v>
      </c>
      <c r="M43" s="3">
        <v>210000</v>
      </c>
      <c r="N43" s="3">
        <f>IF(Tabla12[[#This Row],[Canal de Venta]]="Booking",800*Tabla12[[#This Row],[Precio USD]],Tabla12[[#This Row],[Precio CLP]])</f>
        <v>210000</v>
      </c>
      <c r="O43" s="3">
        <f>IF(Tabla12[[#This Row],[Canal de Venta]]="Venta Directa",0,IF(Tabla12[[#This Row],[Canal de Venta]]="Airbnb",Tabla12[[#This Row],[Precio '[$CLP'] IVA Inc]]*3.57%,(Tabla12[[#This Row],[Precio USD]]/1.19)*14%*950))</f>
        <v>0</v>
      </c>
      <c r="P43" s="3">
        <f>IF(Tabla12[[#This Row],[Año]]=2022,25000,0)</f>
        <v>25000</v>
      </c>
      <c r="Q43" s="3">
        <f>Tabla12[[#This Row],[Precio '[$CLP'] Neto]]*19%</f>
        <v>33529.411764705881</v>
      </c>
      <c r="R43" s="3">
        <f>Tabla12[[#This Row],[Precio '[$CLP'] IVA Inc]]/1.19</f>
        <v>176470.58823529413</v>
      </c>
      <c r="S43" s="1">
        <f>YEAR(Tabla12[[#This Row],[Fecha Entrada]])</f>
        <v>2022</v>
      </c>
      <c r="T43" s="1" t="s">
        <v>13</v>
      </c>
      <c r="U43" s="1" t="s">
        <v>398</v>
      </c>
    </row>
    <row r="44" spans="1:21" x14ac:dyDescent="0.35">
      <c r="A44" s="1" t="s">
        <v>95</v>
      </c>
      <c r="B44" s="1" t="s">
        <v>338</v>
      </c>
      <c r="C44" s="1">
        <v>965809009</v>
      </c>
      <c r="D44" s="1" t="s">
        <v>7</v>
      </c>
      <c r="E44" s="7">
        <v>44676</v>
      </c>
      <c r="F44" s="7">
        <v>44678</v>
      </c>
      <c r="G44" s="1">
        <v>2</v>
      </c>
      <c r="H44" s="1">
        <v>5</v>
      </c>
      <c r="I44" s="1" t="s">
        <v>2</v>
      </c>
      <c r="J44" s="1" t="s">
        <v>6</v>
      </c>
      <c r="K44" s="3">
        <f>Tabla12[[#This Row],[Precio '[$CLP'] IVA Inc]]/Tabla12[[#This Row],[N° Noches]]</f>
        <v>87584</v>
      </c>
      <c r="L44" s="4">
        <v>218.96</v>
      </c>
      <c r="N44" s="3">
        <f>IF(Tabla12[[#This Row],[Canal de Venta]]="Booking",800*Tabla12[[#This Row],[Precio USD]],Tabla12[[#This Row],[Precio CLP]])</f>
        <v>175168</v>
      </c>
      <c r="O44" s="3">
        <f>IF(Tabla12[[#This Row],[Canal de Venta]]="Venta Directa",0,IF(Tabla12[[#This Row],[Canal de Venta]]="Airbnb",Tabla12[[#This Row],[Precio '[$CLP'] IVA Inc]]*3.57%,(Tabla12[[#This Row],[Precio USD]]/1.19)*14%*950))</f>
        <v>24472.000000000004</v>
      </c>
      <c r="P44" s="3">
        <f>IF(Tabla12[[#This Row],[Año]]=2022,25000,0)</f>
        <v>25000</v>
      </c>
      <c r="Q44" s="3">
        <f>Tabla12[[#This Row],[Precio '[$CLP'] Neto]]*19%</f>
        <v>27968</v>
      </c>
      <c r="R44" s="3">
        <f>Tabla12[[#This Row],[Precio '[$CLP'] IVA Inc]]/1.19</f>
        <v>147200</v>
      </c>
      <c r="S44" s="1">
        <f>YEAR(Tabla12[[#This Row],[Fecha Entrada]])</f>
        <v>2022</v>
      </c>
      <c r="T44" s="1" t="s">
        <v>13</v>
      </c>
      <c r="U44" s="1" t="s">
        <v>398</v>
      </c>
    </row>
    <row r="45" spans="1:21" x14ac:dyDescent="0.35">
      <c r="A45" s="1" t="s">
        <v>95</v>
      </c>
      <c r="B45" s="1" t="s">
        <v>248</v>
      </c>
      <c r="C45" s="1">
        <v>954220783</v>
      </c>
      <c r="D45" s="1" t="s">
        <v>7</v>
      </c>
      <c r="E45" s="7">
        <v>44680</v>
      </c>
      <c r="F45" s="7">
        <v>44681</v>
      </c>
      <c r="G45" s="1">
        <v>1</v>
      </c>
      <c r="H45" s="1">
        <v>5</v>
      </c>
      <c r="I45" s="1" t="s">
        <v>2</v>
      </c>
      <c r="J45" s="1" t="s">
        <v>6</v>
      </c>
      <c r="K45" s="3">
        <f>Tabla12[[#This Row],[Precio '[$CLP'] IVA Inc]]/Tabla12[[#This Row],[N° Noches]]</f>
        <v>87584</v>
      </c>
      <c r="L45" s="4">
        <v>109.48</v>
      </c>
      <c r="N45" s="3">
        <f>IF(Tabla12[[#This Row],[Canal de Venta]]="Booking",800*Tabla12[[#This Row],[Precio USD]],Tabla12[[#This Row],[Precio CLP]])</f>
        <v>87584</v>
      </c>
      <c r="O45" s="3">
        <f>IF(Tabla12[[#This Row],[Canal de Venta]]="Venta Directa",0,IF(Tabla12[[#This Row],[Canal de Venta]]="Airbnb",Tabla12[[#This Row],[Precio '[$CLP'] IVA Inc]]*3.57%,(Tabla12[[#This Row],[Precio USD]]/1.19)*14%*950))</f>
        <v>12236.000000000002</v>
      </c>
      <c r="P45" s="3">
        <f>IF(Tabla12[[#This Row],[Año]]=2022,25000,0)</f>
        <v>25000</v>
      </c>
      <c r="Q45" s="3">
        <f>Tabla12[[#This Row],[Precio '[$CLP'] Neto]]*19%</f>
        <v>13984</v>
      </c>
      <c r="R45" s="3">
        <f>Tabla12[[#This Row],[Precio '[$CLP'] IVA Inc]]/1.19</f>
        <v>73600</v>
      </c>
      <c r="S45" s="1">
        <f>YEAR(Tabla12[[#This Row],[Fecha Entrada]])</f>
        <v>2022</v>
      </c>
      <c r="T45" s="1" t="s">
        <v>13</v>
      </c>
      <c r="U45" s="1" t="s">
        <v>398</v>
      </c>
    </row>
    <row r="46" spans="1:21" x14ac:dyDescent="0.35">
      <c r="A46" s="1" t="s">
        <v>95</v>
      </c>
      <c r="B46" s="1" t="s">
        <v>248</v>
      </c>
      <c r="C46" s="1">
        <v>954220783</v>
      </c>
      <c r="D46" s="1" t="s">
        <v>7</v>
      </c>
      <c r="E46" s="7">
        <v>44680</v>
      </c>
      <c r="F46" s="7">
        <v>44681</v>
      </c>
      <c r="G46" s="1">
        <v>1</v>
      </c>
      <c r="H46" s="1">
        <v>5</v>
      </c>
      <c r="I46" s="1" t="s">
        <v>2</v>
      </c>
      <c r="J46" s="1" t="s">
        <v>1</v>
      </c>
      <c r="K46" s="3">
        <f>Tabla12[[#This Row],[Precio '[$CLP'] IVA Inc]]/Tabla12[[#This Row],[N° Noches]]</f>
        <v>75000</v>
      </c>
      <c r="M46" s="3">
        <v>75000</v>
      </c>
      <c r="N46" s="3">
        <f>IF(Tabla12[[#This Row],[Canal de Venta]]="Booking",800*Tabla12[[#This Row],[Precio USD]],Tabla12[[#This Row],[Precio CLP]])</f>
        <v>75000</v>
      </c>
      <c r="O46" s="3">
        <f>IF(Tabla12[[#This Row],[Canal de Venta]]="Venta Directa",0,IF(Tabla12[[#This Row],[Canal de Venta]]="Airbnb",Tabla12[[#This Row],[Precio '[$CLP'] IVA Inc]]*3.57%,(Tabla12[[#This Row],[Precio USD]]/1.19)*14%*950))</f>
        <v>0</v>
      </c>
      <c r="P46" s="3">
        <f>IF(Tabla12[[#This Row],[Año]]=2022,25000,0)</f>
        <v>25000</v>
      </c>
      <c r="Q46" s="3">
        <f>Tabla12[[#This Row],[Precio '[$CLP'] Neto]]*19%</f>
        <v>11974.789915966387</v>
      </c>
      <c r="R46" s="3">
        <f>Tabla12[[#This Row],[Precio '[$CLP'] IVA Inc]]/1.19</f>
        <v>63025.210084033613</v>
      </c>
      <c r="S46" s="1">
        <f>YEAR(Tabla12[[#This Row],[Fecha Entrada]])</f>
        <v>2022</v>
      </c>
      <c r="T46" s="1" t="s">
        <v>13</v>
      </c>
      <c r="U46" s="1" t="s">
        <v>398</v>
      </c>
    </row>
    <row r="47" spans="1:21" x14ac:dyDescent="0.35">
      <c r="A47" s="1" t="s">
        <v>72</v>
      </c>
      <c r="B47" s="1" t="s">
        <v>337</v>
      </c>
      <c r="C47" s="1">
        <v>989003300</v>
      </c>
      <c r="D47" s="1" t="s">
        <v>7</v>
      </c>
      <c r="E47" s="7">
        <v>44684</v>
      </c>
      <c r="F47" s="7">
        <v>44687</v>
      </c>
      <c r="G47" s="1">
        <v>3</v>
      </c>
      <c r="H47" s="1">
        <v>1</v>
      </c>
      <c r="I47" s="1" t="s">
        <v>2</v>
      </c>
      <c r="J47" s="1" t="s">
        <v>6</v>
      </c>
      <c r="K47" s="3">
        <f>Tabla12[[#This Row],[Precio '[$CLP'] IVA Inc]]/Tabla12[[#This Row],[N° Noches]]</f>
        <v>90440</v>
      </c>
      <c r="L47" s="4">
        <v>339.15</v>
      </c>
      <c r="N47" s="3">
        <f>IF(Tabla12[[#This Row],[Canal de Venta]]="Booking",800*Tabla12[[#This Row],[Precio USD]],Tabla12[[#This Row],[Precio CLP]])</f>
        <v>271320</v>
      </c>
      <c r="O47" s="3">
        <f>IF(Tabla12[[#This Row],[Canal de Venta]]="Venta Directa",0,IF(Tabla12[[#This Row],[Canal de Venta]]="Airbnb",Tabla12[[#This Row],[Precio '[$CLP'] IVA Inc]]*3.57%,(Tabla12[[#This Row],[Precio USD]]/1.19)*14%*950))</f>
        <v>37905.000000000007</v>
      </c>
      <c r="P47" s="3">
        <f>IF(Tabla12[[#This Row],[Año]]=2022,25000,0)</f>
        <v>25000</v>
      </c>
      <c r="Q47" s="3">
        <f>Tabla12[[#This Row],[Precio '[$CLP'] Neto]]*19%</f>
        <v>43320</v>
      </c>
      <c r="R47" s="3">
        <f>Tabla12[[#This Row],[Precio '[$CLP'] IVA Inc]]/1.19</f>
        <v>228000</v>
      </c>
      <c r="S47" s="1">
        <f>YEAR(Tabla12[[#This Row],[Fecha Entrada]])</f>
        <v>2022</v>
      </c>
      <c r="T47" s="1" t="s">
        <v>13</v>
      </c>
      <c r="U47" s="1" t="s">
        <v>398</v>
      </c>
    </row>
    <row r="48" spans="1:21" x14ac:dyDescent="0.35">
      <c r="A48" s="1" t="s">
        <v>72</v>
      </c>
      <c r="B48" s="1" t="s">
        <v>336</v>
      </c>
      <c r="C48" s="1">
        <v>982592119</v>
      </c>
      <c r="D48" s="1" t="s">
        <v>7</v>
      </c>
      <c r="E48" s="7">
        <v>44688</v>
      </c>
      <c r="F48" s="7">
        <v>44689</v>
      </c>
      <c r="G48" s="1">
        <v>1</v>
      </c>
      <c r="H48" s="1">
        <v>5</v>
      </c>
      <c r="I48" s="1" t="s">
        <v>2</v>
      </c>
      <c r="J48" s="1" t="s">
        <v>9</v>
      </c>
      <c r="K48" s="3">
        <f>Tabla12[[#This Row],[Precio '[$CLP'] IVA Inc]]/Tabla12[[#This Row],[N° Noches]]</f>
        <v>75000</v>
      </c>
      <c r="M48" s="3">
        <v>75000</v>
      </c>
      <c r="N48" s="3">
        <f>IF(Tabla12[[#This Row],[Canal de Venta]]="Booking",800*Tabla12[[#This Row],[Precio USD]],Tabla12[[#This Row],[Precio CLP]])</f>
        <v>75000</v>
      </c>
      <c r="O48" s="3">
        <f>IF(Tabla12[[#This Row],[Canal de Venta]]="Venta Directa",0,IF(Tabla12[[#This Row],[Canal de Venta]]="Airbnb",Tabla12[[#This Row],[Precio '[$CLP'] IVA Inc]]*3.57%,(Tabla12[[#This Row],[Precio USD]]/1.19)*14%*950))</f>
        <v>2677.4999999999995</v>
      </c>
      <c r="P48" s="3">
        <f>IF(Tabla12[[#This Row],[Año]]=2022,25000,0)</f>
        <v>25000</v>
      </c>
      <c r="Q48" s="3">
        <f>Tabla12[[#This Row],[Precio '[$CLP'] Neto]]*19%</f>
        <v>11974.789915966387</v>
      </c>
      <c r="R48" s="3">
        <f>Tabla12[[#This Row],[Precio '[$CLP'] IVA Inc]]/1.19</f>
        <v>63025.210084033613</v>
      </c>
      <c r="S48" s="1">
        <f>YEAR(Tabla12[[#This Row],[Fecha Entrada]])</f>
        <v>2022</v>
      </c>
      <c r="T48" s="1" t="s">
        <v>13</v>
      </c>
      <c r="U48" s="1" t="s">
        <v>398</v>
      </c>
    </row>
    <row r="49" spans="1:21" x14ac:dyDescent="0.35">
      <c r="A49" s="1" t="s">
        <v>72</v>
      </c>
      <c r="B49" s="1" t="s">
        <v>335</v>
      </c>
      <c r="C49" s="1">
        <v>982606533</v>
      </c>
      <c r="D49" s="1" t="s">
        <v>7</v>
      </c>
      <c r="E49" s="7">
        <v>44694</v>
      </c>
      <c r="F49" s="7">
        <v>44696</v>
      </c>
      <c r="G49" s="1">
        <v>2</v>
      </c>
      <c r="H49" s="1">
        <v>5</v>
      </c>
      <c r="I49" s="1" t="s">
        <v>2</v>
      </c>
      <c r="J49" s="1" t="s">
        <v>6</v>
      </c>
      <c r="K49" s="3">
        <f>Tabla12[[#This Row],[Precio '[$CLP'] IVA Inc]]/Tabla12[[#This Row],[N° Noches]]</f>
        <v>93296</v>
      </c>
      <c r="L49" s="4">
        <v>233.24</v>
      </c>
      <c r="N49" s="3">
        <f>IF(Tabla12[[#This Row],[Canal de Venta]]="Booking",800*Tabla12[[#This Row],[Precio USD]],Tabla12[[#This Row],[Precio CLP]])</f>
        <v>186592</v>
      </c>
      <c r="O49" s="3">
        <f>IF(Tabla12[[#This Row],[Canal de Venta]]="Venta Directa",0,IF(Tabla12[[#This Row],[Canal de Venta]]="Airbnb",Tabla12[[#This Row],[Precio '[$CLP'] IVA Inc]]*3.57%,(Tabla12[[#This Row],[Precio USD]]/1.19)*14%*950))</f>
        <v>26068.000000000004</v>
      </c>
      <c r="P49" s="3">
        <f>IF(Tabla12[[#This Row],[Año]]=2022,25000,0)</f>
        <v>25000</v>
      </c>
      <c r="Q49" s="3">
        <f>Tabla12[[#This Row],[Precio '[$CLP'] Neto]]*19%</f>
        <v>29792</v>
      </c>
      <c r="R49" s="3">
        <f>Tabla12[[#This Row],[Precio '[$CLP'] IVA Inc]]/1.19</f>
        <v>156800</v>
      </c>
      <c r="S49" s="1">
        <f>YEAR(Tabla12[[#This Row],[Fecha Entrada]])</f>
        <v>2022</v>
      </c>
      <c r="T49" s="1" t="s">
        <v>13</v>
      </c>
      <c r="U49" s="1" t="s">
        <v>398</v>
      </c>
    </row>
    <row r="50" spans="1:21" x14ac:dyDescent="0.35">
      <c r="A50" s="1" t="s">
        <v>72</v>
      </c>
      <c r="B50" s="1" t="s">
        <v>334</v>
      </c>
      <c r="C50" s="1">
        <v>982606533</v>
      </c>
      <c r="D50" s="1" t="s">
        <v>7</v>
      </c>
      <c r="E50" s="7">
        <v>44700</v>
      </c>
      <c r="F50" s="7">
        <v>44703</v>
      </c>
      <c r="G50" s="1">
        <v>3</v>
      </c>
      <c r="H50" s="1">
        <v>8</v>
      </c>
      <c r="I50" s="1" t="s">
        <v>2</v>
      </c>
      <c r="J50" s="1" t="s">
        <v>1</v>
      </c>
      <c r="K50" s="3">
        <f>Tabla12[[#This Row],[Precio '[$CLP'] IVA Inc]]/Tabla12[[#This Row],[N° Noches]]</f>
        <v>80000</v>
      </c>
      <c r="M50" s="3">
        <v>240000</v>
      </c>
      <c r="N50" s="3">
        <f>IF(Tabla12[[#This Row],[Canal de Venta]]="Booking",800*Tabla12[[#This Row],[Precio USD]],Tabla12[[#This Row],[Precio CLP]])</f>
        <v>240000</v>
      </c>
      <c r="O50" s="3">
        <f>IF(Tabla12[[#This Row],[Canal de Venta]]="Venta Directa",0,IF(Tabla12[[#This Row],[Canal de Venta]]="Airbnb",Tabla12[[#This Row],[Precio '[$CLP'] IVA Inc]]*3.57%,(Tabla12[[#This Row],[Precio USD]]/1.19)*14%*950))</f>
        <v>0</v>
      </c>
      <c r="P50" s="3">
        <f>IF(Tabla12[[#This Row],[Año]]=2022,25000,0)</f>
        <v>25000</v>
      </c>
      <c r="Q50" s="3">
        <f>Tabla12[[#This Row],[Precio '[$CLP'] Neto]]*19%</f>
        <v>38319.327731092439</v>
      </c>
      <c r="R50" s="3">
        <f>Tabla12[[#This Row],[Precio '[$CLP'] IVA Inc]]/1.19</f>
        <v>201680.67226890757</v>
      </c>
      <c r="S50" s="1">
        <f>YEAR(Tabla12[[#This Row],[Fecha Entrada]])</f>
        <v>2022</v>
      </c>
      <c r="T50" s="1" t="s">
        <v>13</v>
      </c>
      <c r="U50" s="1" t="s">
        <v>398</v>
      </c>
    </row>
    <row r="51" spans="1:21" x14ac:dyDescent="0.35">
      <c r="A51" s="1" t="s">
        <v>72</v>
      </c>
      <c r="B51" s="1" t="s">
        <v>333</v>
      </c>
      <c r="C51" s="1">
        <v>990013912</v>
      </c>
      <c r="D51" s="1" t="s">
        <v>7</v>
      </c>
      <c r="E51" s="7">
        <v>44707</v>
      </c>
      <c r="F51" s="7">
        <v>44709</v>
      </c>
      <c r="G51" s="1">
        <v>2</v>
      </c>
      <c r="H51" s="1">
        <v>7</v>
      </c>
      <c r="I51" s="1" t="s">
        <v>2</v>
      </c>
      <c r="J51" s="1" t="s">
        <v>6</v>
      </c>
      <c r="K51" s="3">
        <f>Tabla12[[#This Row],[Precio '[$CLP'] IVA Inc]]/Tabla12[[#This Row],[N° Noches]]</f>
        <v>112335.99999999999</v>
      </c>
      <c r="L51" s="4">
        <v>280.83999999999997</v>
      </c>
      <c r="N51" s="3">
        <f>IF(Tabla12[[#This Row],[Canal de Venta]]="Booking",800*Tabla12[[#This Row],[Precio USD]],Tabla12[[#This Row],[Precio CLP]])</f>
        <v>224671.99999999997</v>
      </c>
      <c r="O51" s="3">
        <f>IF(Tabla12[[#This Row],[Canal de Venta]]="Venta Directa",0,IF(Tabla12[[#This Row],[Canal de Venta]]="Airbnb",Tabla12[[#This Row],[Precio '[$CLP'] IVA Inc]]*3.57%,(Tabla12[[#This Row],[Precio USD]]/1.19)*14%*950))</f>
        <v>31388.000000000007</v>
      </c>
      <c r="P51" s="3">
        <f>IF(Tabla12[[#This Row],[Año]]=2022,25000,0)</f>
        <v>25000</v>
      </c>
      <c r="Q51" s="3">
        <f>Tabla12[[#This Row],[Precio '[$CLP'] Neto]]*19%</f>
        <v>35871.999999999993</v>
      </c>
      <c r="R51" s="3">
        <f>Tabla12[[#This Row],[Precio '[$CLP'] IVA Inc]]/1.19</f>
        <v>188799.99999999997</v>
      </c>
      <c r="S51" s="1">
        <f>YEAR(Tabla12[[#This Row],[Fecha Entrada]])</f>
        <v>2022</v>
      </c>
      <c r="T51" s="1" t="s">
        <v>13</v>
      </c>
      <c r="U51" s="1" t="s">
        <v>398</v>
      </c>
    </row>
    <row r="52" spans="1:21" x14ac:dyDescent="0.35">
      <c r="A52" s="1" t="s">
        <v>72</v>
      </c>
      <c r="B52" s="1" t="s">
        <v>332</v>
      </c>
      <c r="D52" s="1" t="s">
        <v>7</v>
      </c>
      <c r="E52" s="7">
        <v>44709</v>
      </c>
      <c r="F52" s="7">
        <v>44710</v>
      </c>
      <c r="G52" s="1">
        <v>1</v>
      </c>
      <c r="H52" s="1">
        <v>5</v>
      </c>
      <c r="I52" s="1" t="s">
        <v>2</v>
      </c>
      <c r="J52" s="1" t="s">
        <v>1</v>
      </c>
      <c r="K52" s="3">
        <f>Tabla12[[#This Row],[Precio '[$CLP'] IVA Inc]]/Tabla12[[#This Row],[N° Noches]]</f>
        <v>95000</v>
      </c>
      <c r="M52" s="3">
        <v>95000</v>
      </c>
      <c r="N52" s="3">
        <f>IF(Tabla12[[#This Row],[Canal de Venta]]="Booking",800*Tabla12[[#This Row],[Precio USD]],Tabla12[[#This Row],[Precio CLP]])</f>
        <v>95000</v>
      </c>
      <c r="O52" s="3">
        <f>IF(Tabla12[[#This Row],[Canal de Venta]]="Venta Directa",0,IF(Tabla12[[#This Row],[Canal de Venta]]="Airbnb",Tabla12[[#This Row],[Precio '[$CLP'] IVA Inc]]*3.57%,(Tabla12[[#This Row],[Precio USD]]/1.19)*14%*950))</f>
        <v>0</v>
      </c>
      <c r="P52" s="3">
        <f>IF(Tabla12[[#This Row],[Año]]=2022,25000,0)</f>
        <v>25000</v>
      </c>
      <c r="Q52" s="3">
        <f>Tabla12[[#This Row],[Precio '[$CLP'] Neto]]*19%</f>
        <v>15168.067226890758</v>
      </c>
      <c r="R52" s="3">
        <f>Tabla12[[#This Row],[Precio '[$CLP'] IVA Inc]]/1.19</f>
        <v>79831.932773109249</v>
      </c>
      <c r="S52" s="1">
        <f>YEAR(Tabla12[[#This Row],[Fecha Entrada]])</f>
        <v>2022</v>
      </c>
      <c r="T52" s="1" t="s">
        <v>13</v>
      </c>
      <c r="U52" s="1" t="s">
        <v>398</v>
      </c>
    </row>
    <row r="53" spans="1:21" x14ac:dyDescent="0.35">
      <c r="A53" s="1" t="s">
        <v>52</v>
      </c>
      <c r="B53" s="1" t="s">
        <v>331</v>
      </c>
      <c r="C53" s="1">
        <v>972427564</v>
      </c>
      <c r="D53" s="1" t="s">
        <v>7</v>
      </c>
      <c r="E53" s="7">
        <v>44715</v>
      </c>
      <c r="F53" s="7">
        <v>44717</v>
      </c>
      <c r="G53" s="1">
        <v>2</v>
      </c>
      <c r="H53" s="1">
        <v>2</v>
      </c>
      <c r="I53" s="1" t="s">
        <v>91</v>
      </c>
      <c r="J53" s="1" t="s">
        <v>6</v>
      </c>
      <c r="K53" s="3">
        <f>Tabla12[[#This Row],[Precio '[$CLP'] IVA Inc]]/Tabla12[[#This Row],[N° Noches]]</f>
        <v>133280</v>
      </c>
      <c r="L53" s="4">
        <v>333.2</v>
      </c>
      <c r="N53" s="3">
        <f>IF(Tabla12[[#This Row],[Canal de Venta]]="Booking",800*Tabla12[[#This Row],[Precio USD]],Tabla12[[#This Row],[Precio CLP]])</f>
        <v>266560</v>
      </c>
      <c r="O53" s="3">
        <f>IF(Tabla12[[#This Row],[Canal de Venta]]="Venta Directa",0,IF(Tabla12[[#This Row],[Canal de Venta]]="Airbnb",Tabla12[[#This Row],[Precio '[$CLP'] IVA Inc]]*3.57%,(Tabla12[[#This Row],[Precio USD]]/1.19)*14%*950))</f>
        <v>37240</v>
      </c>
      <c r="P53" s="3">
        <f>IF(Tabla12[[#This Row],[Año]]=2022,25000,0)</f>
        <v>25000</v>
      </c>
      <c r="Q53" s="3">
        <f>Tabla12[[#This Row],[Precio '[$CLP'] Neto]]*19%</f>
        <v>42560</v>
      </c>
      <c r="R53" s="3">
        <f>Tabla12[[#This Row],[Precio '[$CLP'] IVA Inc]]/1.19</f>
        <v>224000</v>
      </c>
      <c r="S53" s="1">
        <f>YEAR(Tabla12[[#This Row],[Fecha Entrada]])</f>
        <v>2022</v>
      </c>
      <c r="T53" s="1" t="s">
        <v>13</v>
      </c>
      <c r="U53" s="1" t="s">
        <v>398</v>
      </c>
    </row>
    <row r="54" spans="1:21" x14ac:dyDescent="0.35">
      <c r="A54" s="1" t="s">
        <v>52</v>
      </c>
      <c r="B54" s="1" t="s">
        <v>330</v>
      </c>
      <c r="C54" s="1">
        <v>957294339</v>
      </c>
      <c r="D54" s="1" t="s">
        <v>7</v>
      </c>
      <c r="E54" s="7">
        <v>44722</v>
      </c>
      <c r="F54" s="7">
        <v>44724</v>
      </c>
      <c r="G54" s="1">
        <v>2</v>
      </c>
      <c r="H54" s="1">
        <v>5</v>
      </c>
      <c r="I54" s="1" t="s">
        <v>2</v>
      </c>
      <c r="J54" s="1" t="s">
        <v>6</v>
      </c>
      <c r="K54" s="3">
        <f>Tabla12[[#This Row],[Precio '[$CLP'] IVA Inc]]/Tabla12[[#This Row],[N° Noches]]</f>
        <v>114240.00000000001</v>
      </c>
      <c r="L54" s="4">
        <v>285.60000000000002</v>
      </c>
      <c r="N54" s="3">
        <f>IF(Tabla12[[#This Row],[Canal de Venta]]="Booking",800*Tabla12[[#This Row],[Precio USD]],Tabla12[[#This Row],[Precio CLP]])</f>
        <v>228480.00000000003</v>
      </c>
      <c r="O54" s="3">
        <f>IF(Tabla12[[#This Row],[Canal de Venta]]="Venta Directa",0,IF(Tabla12[[#This Row],[Canal de Venta]]="Airbnb",Tabla12[[#This Row],[Precio '[$CLP'] IVA Inc]]*3.57%,(Tabla12[[#This Row],[Precio USD]]/1.19)*14%*950))</f>
        <v>31920.000000000007</v>
      </c>
      <c r="P54" s="3">
        <f>IF(Tabla12[[#This Row],[Año]]=2022,25000,0)</f>
        <v>25000</v>
      </c>
      <c r="Q54" s="3">
        <f>Tabla12[[#This Row],[Precio '[$CLP'] Neto]]*19%</f>
        <v>36480.000000000007</v>
      </c>
      <c r="R54" s="3">
        <f>Tabla12[[#This Row],[Precio '[$CLP'] IVA Inc]]/1.19</f>
        <v>192000.00000000003</v>
      </c>
      <c r="S54" s="1">
        <f>YEAR(Tabla12[[#This Row],[Fecha Entrada]])</f>
        <v>2022</v>
      </c>
      <c r="T54" s="1" t="s">
        <v>13</v>
      </c>
      <c r="U54" s="1" t="s">
        <v>398</v>
      </c>
    </row>
    <row r="55" spans="1:21" x14ac:dyDescent="0.35">
      <c r="A55" s="1" t="s">
        <v>52</v>
      </c>
      <c r="B55" s="1" t="s">
        <v>329</v>
      </c>
      <c r="C55" s="1">
        <v>940295647</v>
      </c>
      <c r="D55" s="1" t="s">
        <v>7</v>
      </c>
      <c r="E55" s="7">
        <v>44731</v>
      </c>
      <c r="F55" s="7">
        <v>44732</v>
      </c>
      <c r="G55" s="1">
        <v>1</v>
      </c>
      <c r="H55" s="1">
        <v>7</v>
      </c>
      <c r="I55" s="1" t="s">
        <v>91</v>
      </c>
      <c r="J55" s="1" t="s">
        <v>9</v>
      </c>
      <c r="K55" s="3">
        <f>Tabla12[[#This Row],[Precio '[$CLP'] IVA Inc]]/Tabla12[[#This Row],[N° Noches]]</f>
        <v>130000</v>
      </c>
      <c r="M55" s="3">
        <v>130000</v>
      </c>
      <c r="N55" s="3">
        <f>IF(Tabla12[[#This Row],[Canal de Venta]]="Booking",800*Tabla12[[#This Row],[Precio USD]],Tabla12[[#This Row],[Precio CLP]])</f>
        <v>130000</v>
      </c>
      <c r="O55" s="3">
        <f>IF(Tabla12[[#This Row],[Canal de Venta]]="Venta Directa",0,IF(Tabla12[[#This Row],[Canal de Venta]]="Airbnb",Tabla12[[#This Row],[Precio '[$CLP'] IVA Inc]]*3.57%,(Tabla12[[#This Row],[Precio USD]]/1.19)*14%*950))</f>
        <v>4640.9999999999991</v>
      </c>
      <c r="P55" s="3">
        <f>IF(Tabla12[[#This Row],[Año]]=2022,25000,0)</f>
        <v>25000</v>
      </c>
      <c r="Q55" s="3">
        <f>Tabla12[[#This Row],[Precio '[$CLP'] Neto]]*19%</f>
        <v>20756.302521008405</v>
      </c>
      <c r="R55" s="3">
        <f>Tabla12[[#This Row],[Precio '[$CLP'] IVA Inc]]/1.19</f>
        <v>109243.6974789916</v>
      </c>
      <c r="S55" s="1">
        <f>YEAR(Tabla12[[#This Row],[Fecha Entrada]])</f>
        <v>2022</v>
      </c>
      <c r="T55" s="1" t="s">
        <v>13</v>
      </c>
      <c r="U55" s="1" t="s">
        <v>398</v>
      </c>
    </row>
    <row r="56" spans="1:21" x14ac:dyDescent="0.35">
      <c r="A56" s="1" t="s">
        <v>52</v>
      </c>
      <c r="B56" s="1" t="s">
        <v>328</v>
      </c>
      <c r="C56" s="1">
        <v>963086912</v>
      </c>
      <c r="D56" s="1" t="s">
        <v>7</v>
      </c>
      <c r="E56" s="7">
        <v>44736</v>
      </c>
      <c r="F56" s="7">
        <v>44739</v>
      </c>
      <c r="G56" s="1">
        <v>3</v>
      </c>
      <c r="H56" s="1">
        <v>6</v>
      </c>
      <c r="I56" s="1" t="s">
        <v>2</v>
      </c>
      <c r="J56" s="1" t="s">
        <v>6</v>
      </c>
      <c r="K56" s="3">
        <f>Tabla12[[#This Row],[Precio '[$CLP'] IVA Inc]]/Tabla12[[#This Row],[N° Noches]]</f>
        <v>140896</v>
      </c>
      <c r="L56" s="4">
        <v>528.36</v>
      </c>
      <c r="N56" s="3">
        <f>IF(Tabla12[[#This Row],[Canal de Venta]]="Booking",800*Tabla12[[#This Row],[Precio USD]],Tabla12[[#This Row],[Precio CLP]])</f>
        <v>422688</v>
      </c>
      <c r="O56" s="3">
        <f>IF(Tabla12[[#This Row],[Canal de Venta]]="Venta Directa",0,IF(Tabla12[[#This Row],[Canal de Venta]]="Airbnb",Tabla12[[#This Row],[Precio '[$CLP'] IVA Inc]]*3.57%,(Tabla12[[#This Row],[Precio USD]]/1.19)*14%*950))</f>
        <v>59052.000000000007</v>
      </c>
      <c r="P56" s="3">
        <f>IF(Tabla12[[#This Row],[Año]]=2022,25000,0)</f>
        <v>25000</v>
      </c>
      <c r="Q56" s="3">
        <f>Tabla12[[#This Row],[Precio '[$CLP'] Neto]]*19%</f>
        <v>67488</v>
      </c>
      <c r="R56" s="3">
        <f>Tabla12[[#This Row],[Precio '[$CLP'] IVA Inc]]/1.19</f>
        <v>355200</v>
      </c>
      <c r="S56" s="1">
        <f>YEAR(Tabla12[[#This Row],[Fecha Entrada]])</f>
        <v>2022</v>
      </c>
      <c r="T56" s="1" t="s">
        <v>13</v>
      </c>
      <c r="U56" s="1" t="s">
        <v>398</v>
      </c>
    </row>
    <row r="57" spans="1:21" x14ac:dyDescent="0.35">
      <c r="A57" s="1" t="s">
        <v>30</v>
      </c>
      <c r="B57" s="1" t="s">
        <v>327</v>
      </c>
      <c r="C57" s="1">
        <v>957589448</v>
      </c>
      <c r="D57" s="1" t="s">
        <v>7</v>
      </c>
      <c r="E57" s="7">
        <v>44743</v>
      </c>
      <c r="F57" s="7">
        <v>44745</v>
      </c>
      <c r="G57" s="1">
        <v>2</v>
      </c>
      <c r="H57" s="1">
        <v>7</v>
      </c>
      <c r="I57" s="1" t="s">
        <v>2</v>
      </c>
      <c r="J57" s="1" t="s">
        <v>6</v>
      </c>
      <c r="K57" s="3">
        <f>Tabla12[[#This Row],[Precio '[$CLP'] IVA Inc]]/Tabla12[[#This Row],[N° Noches]]</f>
        <v>214200</v>
      </c>
      <c r="L57" s="4">
        <v>535.5</v>
      </c>
      <c r="N57" s="3">
        <f>IF(Tabla12[[#This Row],[Canal de Venta]]="Booking",800*Tabla12[[#This Row],[Precio USD]],Tabla12[[#This Row],[Precio CLP]])</f>
        <v>428400</v>
      </c>
      <c r="O57" s="3">
        <f>IF(Tabla12[[#This Row],[Canal de Venta]]="Venta Directa",0,IF(Tabla12[[#This Row],[Canal de Venta]]="Airbnb",Tabla12[[#This Row],[Precio '[$CLP'] IVA Inc]]*3.57%,(Tabla12[[#This Row],[Precio USD]]/1.19)*14%*950))</f>
        <v>59850.000000000007</v>
      </c>
      <c r="P57" s="3">
        <f>IF(Tabla12[[#This Row],[Año]]=2022,25000,0)</f>
        <v>25000</v>
      </c>
      <c r="Q57" s="3">
        <f>Tabla12[[#This Row],[Precio '[$CLP'] Neto]]*19%</f>
        <v>68400</v>
      </c>
      <c r="R57" s="3">
        <f>Tabla12[[#This Row],[Precio '[$CLP'] IVA Inc]]/1.19</f>
        <v>360000</v>
      </c>
      <c r="S57" s="1">
        <f>YEAR(Tabla12[[#This Row],[Fecha Entrada]])</f>
        <v>2022</v>
      </c>
      <c r="T57" s="1" t="s">
        <v>13</v>
      </c>
      <c r="U57" s="1" t="s">
        <v>398</v>
      </c>
    </row>
    <row r="58" spans="1:21" x14ac:dyDescent="0.35">
      <c r="A58" s="1" t="s">
        <v>30</v>
      </c>
      <c r="B58" s="1" t="s">
        <v>326</v>
      </c>
      <c r="C58" s="1">
        <v>982567025</v>
      </c>
      <c r="D58" s="1" t="s">
        <v>7</v>
      </c>
      <c r="E58" s="7">
        <v>44745</v>
      </c>
      <c r="F58" s="7">
        <v>44748</v>
      </c>
      <c r="G58" s="1">
        <v>3</v>
      </c>
      <c r="H58" s="1">
        <v>5</v>
      </c>
      <c r="I58" s="1" t="s">
        <v>2</v>
      </c>
      <c r="J58" s="1" t="s">
        <v>6</v>
      </c>
      <c r="K58" s="3">
        <f>Tabla12[[#This Row],[Precio '[$CLP'] IVA Inc]]/Tabla12[[#This Row],[N° Noches]]</f>
        <v>165647.99999999997</v>
      </c>
      <c r="L58" s="4">
        <v>621.17999999999995</v>
      </c>
      <c r="N58" s="3">
        <f>IF(Tabla12[[#This Row],[Canal de Venta]]="Booking",800*Tabla12[[#This Row],[Precio USD]],Tabla12[[#This Row],[Precio CLP]])</f>
        <v>496943.99999999994</v>
      </c>
      <c r="O58" s="3">
        <f>IF(Tabla12[[#This Row],[Canal de Venta]]="Venta Directa",0,IF(Tabla12[[#This Row],[Canal de Venta]]="Airbnb",Tabla12[[#This Row],[Precio '[$CLP'] IVA Inc]]*3.57%,(Tabla12[[#This Row],[Precio USD]]/1.19)*14%*950))</f>
        <v>69426.000000000015</v>
      </c>
      <c r="P58" s="3">
        <f>IF(Tabla12[[#This Row],[Año]]=2022,25000,0)</f>
        <v>25000</v>
      </c>
      <c r="Q58" s="3">
        <f>Tabla12[[#This Row],[Precio '[$CLP'] Neto]]*19%</f>
        <v>79343.999999999985</v>
      </c>
      <c r="R58" s="3">
        <f>Tabla12[[#This Row],[Precio '[$CLP'] IVA Inc]]/1.19</f>
        <v>417599.99999999994</v>
      </c>
      <c r="S58" s="1">
        <f>YEAR(Tabla12[[#This Row],[Fecha Entrada]])</f>
        <v>2022</v>
      </c>
      <c r="T58" s="1" t="s">
        <v>13</v>
      </c>
      <c r="U58" s="1" t="s">
        <v>398</v>
      </c>
    </row>
    <row r="59" spans="1:21" x14ac:dyDescent="0.35">
      <c r="A59" s="1" t="s">
        <v>30</v>
      </c>
      <c r="B59" s="1" t="s">
        <v>325</v>
      </c>
      <c r="D59" s="1" t="s">
        <v>7</v>
      </c>
      <c r="E59" s="7">
        <v>44748</v>
      </c>
      <c r="F59" s="7">
        <v>44750</v>
      </c>
      <c r="G59" s="1">
        <v>3</v>
      </c>
      <c r="H59" s="1">
        <v>5</v>
      </c>
      <c r="I59" s="1" t="s">
        <v>2</v>
      </c>
      <c r="J59" s="1" t="s">
        <v>1</v>
      </c>
      <c r="K59" s="3">
        <f>Tabla12[[#This Row],[Precio '[$CLP'] IVA Inc]]/Tabla12[[#This Row],[N° Noches]]</f>
        <v>120000</v>
      </c>
      <c r="M59" s="3">
        <v>360000</v>
      </c>
      <c r="N59" s="3">
        <f>IF(Tabla12[[#This Row],[Canal de Venta]]="Booking",800*Tabla12[[#This Row],[Precio USD]],Tabla12[[#This Row],[Precio CLP]])</f>
        <v>360000</v>
      </c>
      <c r="O59" s="3">
        <f>IF(Tabla12[[#This Row],[Canal de Venta]]="Venta Directa",0,IF(Tabla12[[#This Row],[Canal de Venta]]="Airbnb",Tabla12[[#This Row],[Precio '[$CLP'] IVA Inc]]*3.57%,(Tabla12[[#This Row],[Precio USD]]/1.19)*14%*950))</f>
        <v>0</v>
      </c>
      <c r="P59" s="3">
        <f>IF(Tabla12[[#This Row],[Año]]=2022,25000,0)</f>
        <v>25000</v>
      </c>
      <c r="Q59" s="3">
        <f>Tabla12[[#This Row],[Precio '[$CLP'] Neto]]*19%</f>
        <v>57478.991596638662</v>
      </c>
      <c r="R59" s="3">
        <f>Tabla12[[#This Row],[Precio '[$CLP'] IVA Inc]]/1.19</f>
        <v>302521.00840336137</v>
      </c>
      <c r="S59" s="1">
        <f>YEAR(Tabla12[[#This Row],[Fecha Entrada]])</f>
        <v>2022</v>
      </c>
      <c r="T59" s="1" t="s">
        <v>13</v>
      </c>
      <c r="U59" s="1" t="s">
        <v>398</v>
      </c>
    </row>
    <row r="60" spans="1:21" x14ac:dyDescent="0.35">
      <c r="A60" s="1" t="s">
        <v>30</v>
      </c>
      <c r="B60" s="1" t="s">
        <v>324</v>
      </c>
      <c r="C60" s="1">
        <v>988033774</v>
      </c>
      <c r="D60" s="1" t="s">
        <v>7</v>
      </c>
      <c r="E60" s="7">
        <v>44752</v>
      </c>
      <c r="F60" s="7">
        <v>44755</v>
      </c>
      <c r="G60" s="1">
        <v>3</v>
      </c>
      <c r="H60" s="1">
        <v>5</v>
      </c>
      <c r="I60" s="1" t="s">
        <v>2</v>
      </c>
      <c r="J60" s="1" t="s">
        <v>6</v>
      </c>
      <c r="K60" s="3">
        <f>Tabla12[[#This Row],[Precio '[$CLP'] IVA Inc]]/Tabla12[[#This Row],[N° Noches]]</f>
        <v>270368</v>
      </c>
      <c r="L60" s="4">
        <v>1013.88</v>
      </c>
      <c r="N60" s="3">
        <f>IF(Tabla12[[#This Row],[Canal de Venta]]="Booking",800*Tabla12[[#This Row],[Precio USD]],Tabla12[[#This Row],[Precio CLP]])</f>
        <v>811104</v>
      </c>
      <c r="O60" s="3">
        <f>IF(Tabla12[[#This Row],[Canal de Venta]]="Venta Directa",0,IF(Tabla12[[#This Row],[Canal de Venta]]="Airbnb",Tabla12[[#This Row],[Precio '[$CLP'] IVA Inc]]*3.57%,(Tabla12[[#This Row],[Precio USD]]/1.19)*14%*950))</f>
        <v>113316.00000000001</v>
      </c>
      <c r="P60" s="3">
        <f>IF(Tabla12[[#This Row],[Año]]=2022,25000,0)</f>
        <v>25000</v>
      </c>
      <c r="Q60" s="3">
        <f>Tabla12[[#This Row],[Precio '[$CLP'] Neto]]*19%</f>
        <v>129504</v>
      </c>
      <c r="R60" s="3">
        <f>Tabla12[[#This Row],[Precio '[$CLP'] IVA Inc]]/1.19</f>
        <v>681600</v>
      </c>
      <c r="S60" s="1">
        <f>YEAR(Tabla12[[#This Row],[Fecha Entrada]])</f>
        <v>2022</v>
      </c>
      <c r="T60" s="1" t="s">
        <v>13</v>
      </c>
      <c r="U60" s="1" t="s">
        <v>398</v>
      </c>
    </row>
    <row r="61" spans="1:21" x14ac:dyDescent="0.35">
      <c r="A61" s="1" t="s">
        <v>30</v>
      </c>
      <c r="B61" s="1" t="s">
        <v>323</v>
      </c>
      <c r="C61" s="1">
        <v>962610461</v>
      </c>
      <c r="D61" s="1" t="s">
        <v>7</v>
      </c>
      <c r="E61" s="7">
        <v>44755</v>
      </c>
      <c r="F61" s="7">
        <v>44757</v>
      </c>
      <c r="G61" s="1">
        <v>2</v>
      </c>
      <c r="H61" s="1">
        <v>6</v>
      </c>
      <c r="I61" s="1" t="s">
        <v>2</v>
      </c>
      <c r="J61" s="1" t="s">
        <v>1</v>
      </c>
      <c r="K61" s="3">
        <f>Tabla12[[#This Row],[Precio '[$CLP'] IVA Inc]]/Tabla12[[#This Row],[N° Noches]]</f>
        <v>180000</v>
      </c>
      <c r="M61" s="3">
        <v>360000</v>
      </c>
      <c r="N61" s="3">
        <f>IF(Tabla12[[#This Row],[Canal de Venta]]="Booking",800*Tabla12[[#This Row],[Precio USD]],Tabla12[[#This Row],[Precio CLP]])</f>
        <v>360000</v>
      </c>
      <c r="O61" s="3">
        <f>IF(Tabla12[[#This Row],[Canal de Venta]]="Venta Directa",0,IF(Tabla12[[#This Row],[Canal de Venta]]="Airbnb",Tabla12[[#This Row],[Precio '[$CLP'] IVA Inc]]*3.57%,(Tabla12[[#This Row],[Precio USD]]/1.19)*14%*950))</f>
        <v>0</v>
      </c>
      <c r="P61" s="3">
        <f>IF(Tabla12[[#This Row],[Año]]=2022,25000,0)</f>
        <v>25000</v>
      </c>
      <c r="Q61" s="3">
        <f>Tabla12[[#This Row],[Precio '[$CLP'] Neto]]*19%</f>
        <v>57478.991596638662</v>
      </c>
      <c r="R61" s="3">
        <f>Tabla12[[#This Row],[Precio '[$CLP'] IVA Inc]]/1.19</f>
        <v>302521.00840336137</v>
      </c>
      <c r="S61" s="1">
        <f>YEAR(Tabla12[[#This Row],[Fecha Entrada]])</f>
        <v>2022</v>
      </c>
      <c r="T61" s="1" t="s">
        <v>13</v>
      </c>
      <c r="U61" s="1" t="s">
        <v>398</v>
      </c>
    </row>
    <row r="62" spans="1:21" x14ac:dyDescent="0.35">
      <c r="A62" s="1" t="s">
        <v>30</v>
      </c>
      <c r="B62" s="1" t="s">
        <v>322</v>
      </c>
      <c r="C62" s="1">
        <v>988439633</v>
      </c>
      <c r="D62" s="1" t="s">
        <v>7</v>
      </c>
      <c r="E62" s="7">
        <v>44757</v>
      </c>
      <c r="F62" s="7">
        <v>44759</v>
      </c>
      <c r="G62" s="1">
        <v>2</v>
      </c>
      <c r="H62" s="1">
        <v>7</v>
      </c>
      <c r="I62" s="1" t="s">
        <v>2</v>
      </c>
      <c r="J62" s="1" t="s">
        <v>6</v>
      </c>
      <c r="K62" s="3">
        <f>Tabla12[[#This Row],[Precio '[$CLP'] IVA Inc]]/Tabla12[[#This Row],[N° Noches]]</f>
        <v>214200</v>
      </c>
      <c r="L62" s="4">
        <v>535.5</v>
      </c>
      <c r="N62" s="3">
        <f>IF(Tabla12[[#This Row],[Canal de Venta]]="Booking",800*Tabla12[[#This Row],[Precio USD]],Tabla12[[#This Row],[Precio CLP]])</f>
        <v>428400</v>
      </c>
      <c r="O62" s="3">
        <f>IF(Tabla12[[#This Row],[Canal de Venta]]="Venta Directa",0,IF(Tabla12[[#This Row],[Canal de Venta]]="Airbnb",Tabla12[[#This Row],[Precio '[$CLP'] IVA Inc]]*3.57%,(Tabla12[[#This Row],[Precio USD]]/1.19)*14%*950))</f>
        <v>59850.000000000007</v>
      </c>
      <c r="P62" s="3">
        <f>IF(Tabla12[[#This Row],[Año]]=2022,25000,0)</f>
        <v>25000</v>
      </c>
      <c r="Q62" s="3">
        <f>Tabla12[[#This Row],[Precio '[$CLP'] Neto]]*19%</f>
        <v>68400</v>
      </c>
      <c r="R62" s="3">
        <f>Tabla12[[#This Row],[Precio '[$CLP'] IVA Inc]]/1.19</f>
        <v>360000</v>
      </c>
      <c r="S62" s="1">
        <f>YEAR(Tabla12[[#This Row],[Fecha Entrada]])</f>
        <v>2022</v>
      </c>
      <c r="T62" s="1" t="s">
        <v>13</v>
      </c>
      <c r="U62" s="1" t="s">
        <v>398</v>
      </c>
    </row>
    <row r="63" spans="1:21" x14ac:dyDescent="0.35">
      <c r="A63" s="1" t="s">
        <v>30</v>
      </c>
      <c r="B63" s="1" t="s">
        <v>321</v>
      </c>
      <c r="C63" s="1">
        <v>995392712</v>
      </c>
      <c r="D63" s="1" t="s">
        <v>7</v>
      </c>
      <c r="E63" s="7">
        <v>44759</v>
      </c>
      <c r="F63" s="7">
        <v>44764</v>
      </c>
      <c r="G63" s="1">
        <v>5</v>
      </c>
      <c r="H63" s="1">
        <v>6</v>
      </c>
      <c r="I63" s="1" t="s">
        <v>2</v>
      </c>
      <c r="J63" s="1" t="s">
        <v>6</v>
      </c>
      <c r="K63" s="3">
        <f>Tabla12[[#This Row],[Precio '[$CLP'] IVA Inc]]/Tabla12[[#This Row],[N° Noches]]</f>
        <v>226576</v>
      </c>
      <c r="L63" s="4">
        <v>1416.1</v>
      </c>
      <c r="N63" s="3">
        <f>IF(Tabla12[[#This Row],[Canal de Venta]]="Booking",800*Tabla12[[#This Row],[Precio USD]],Tabla12[[#This Row],[Precio CLP]])</f>
        <v>1132880</v>
      </c>
      <c r="O63" s="3">
        <f>IF(Tabla12[[#This Row],[Canal de Venta]]="Venta Directa",0,IF(Tabla12[[#This Row],[Canal de Venta]]="Airbnb",Tabla12[[#This Row],[Precio '[$CLP'] IVA Inc]]*3.57%,(Tabla12[[#This Row],[Precio USD]]/1.19)*14%*950))</f>
        <v>158270.00000000003</v>
      </c>
      <c r="P63" s="3">
        <f>IF(Tabla12[[#This Row],[Año]]=2022,25000,0)</f>
        <v>25000</v>
      </c>
      <c r="Q63" s="3">
        <f>Tabla12[[#This Row],[Precio '[$CLP'] Neto]]*19%</f>
        <v>180880</v>
      </c>
      <c r="R63" s="3">
        <f>Tabla12[[#This Row],[Precio '[$CLP'] IVA Inc]]/1.19</f>
        <v>952000</v>
      </c>
      <c r="S63" s="1">
        <f>YEAR(Tabla12[[#This Row],[Fecha Entrada]])</f>
        <v>2022</v>
      </c>
      <c r="T63" s="1" t="s">
        <v>13</v>
      </c>
      <c r="U63" s="1" t="s">
        <v>398</v>
      </c>
    </row>
    <row r="64" spans="1:21" x14ac:dyDescent="0.35">
      <c r="A64" s="1" t="s">
        <v>30</v>
      </c>
      <c r="B64" s="1" t="s">
        <v>321</v>
      </c>
      <c r="C64" s="1">
        <v>995392712</v>
      </c>
      <c r="D64" s="1" t="s">
        <v>7</v>
      </c>
      <c r="E64" s="7">
        <v>44764</v>
      </c>
      <c r="F64" s="7">
        <v>44765</v>
      </c>
      <c r="G64" s="1">
        <v>2</v>
      </c>
      <c r="H64" s="1">
        <v>6</v>
      </c>
      <c r="I64" s="1" t="s">
        <v>2</v>
      </c>
      <c r="J64" s="1" t="s">
        <v>1</v>
      </c>
      <c r="K64" s="3">
        <f>Tabla12[[#This Row],[Precio '[$CLP'] IVA Inc]]/Tabla12[[#This Row],[N° Noches]]</f>
        <v>180000</v>
      </c>
      <c r="M64" s="3">
        <v>360000</v>
      </c>
      <c r="N64" s="3">
        <f>IF(Tabla12[[#This Row],[Canal de Venta]]="Booking",800*Tabla12[[#This Row],[Precio USD]],Tabla12[[#This Row],[Precio CLP]])</f>
        <v>360000</v>
      </c>
      <c r="O64" s="3">
        <f>IF(Tabla12[[#This Row],[Canal de Venta]]="Venta Directa",0,IF(Tabla12[[#This Row],[Canal de Venta]]="Airbnb",Tabla12[[#This Row],[Precio '[$CLP'] IVA Inc]]*3.57%,(Tabla12[[#This Row],[Precio USD]]/1.19)*14%*950))</f>
        <v>0</v>
      </c>
      <c r="P64" s="3">
        <f>IF(Tabla12[[#This Row],[Año]]=2022,25000,0)</f>
        <v>25000</v>
      </c>
      <c r="Q64" s="3">
        <f>Tabla12[[#This Row],[Precio '[$CLP'] Neto]]*19%</f>
        <v>57478.991596638662</v>
      </c>
      <c r="R64" s="3">
        <f>Tabla12[[#This Row],[Precio '[$CLP'] IVA Inc]]/1.19</f>
        <v>302521.00840336137</v>
      </c>
      <c r="S64" s="1">
        <f>YEAR(Tabla12[[#This Row],[Fecha Entrada]])</f>
        <v>2022</v>
      </c>
      <c r="T64" s="1" t="s">
        <v>13</v>
      </c>
      <c r="U64" s="1" t="s">
        <v>398</v>
      </c>
    </row>
    <row r="65" spans="1:21" x14ac:dyDescent="0.35">
      <c r="A65" s="1" t="s">
        <v>30</v>
      </c>
      <c r="B65" s="1" t="s">
        <v>320</v>
      </c>
      <c r="C65" s="1">
        <v>998871808</v>
      </c>
      <c r="D65" s="1" t="s">
        <v>7</v>
      </c>
      <c r="E65" s="7">
        <v>44767</v>
      </c>
      <c r="F65" s="7">
        <v>44770</v>
      </c>
      <c r="G65" s="1">
        <v>3</v>
      </c>
      <c r="H65" s="1">
        <v>4</v>
      </c>
      <c r="I65" s="1" t="s">
        <v>2</v>
      </c>
      <c r="J65" s="1" t="s">
        <v>6</v>
      </c>
      <c r="K65" s="3">
        <f>Tabla12[[#This Row],[Precio '[$CLP'] IVA Inc]]/Tabla12[[#This Row],[N° Noches]]</f>
        <v>186592</v>
      </c>
      <c r="L65" s="4">
        <v>699.72</v>
      </c>
      <c r="N65" s="3">
        <f>IF(Tabla12[[#This Row],[Canal de Venta]]="Booking",800*Tabla12[[#This Row],[Precio USD]],Tabla12[[#This Row],[Precio CLP]])</f>
        <v>559776</v>
      </c>
      <c r="O65" s="3">
        <f>IF(Tabla12[[#This Row],[Canal de Venta]]="Venta Directa",0,IF(Tabla12[[#This Row],[Canal de Venta]]="Airbnb",Tabla12[[#This Row],[Precio '[$CLP'] IVA Inc]]*3.57%,(Tabla12[[#This Row],[Precio USD]]/1.19)*14%*950))</f>
        <v>78204</v>
      </c>
      <c r="P65" s="3">
        <f>IF(Tabla12[[#This Row],[Año]]=2022,25000,0)</f>
        <v>25000</v>
      </c>
      <c r="Q65" s="3">
        <f>Tabla12[[#This Row],[Precio '[$CLP'] Neto]]*19%</f>
        <v>89376</v>
      </c>
      <c r="R65" s="3">
        <f>Tabla12[[#This Row],[Precio '[$CLP'] IVA Inc]]/1.19</f>
        <v>470400</v>
      </c>
      <c r="S65" s="1">
        <f>YEAR(Tabla12[[#This Row],[Fecha Entrada]])</f>
        <v>2022</v>
      </c>
      <c r="T65" s="1" t="s">
        <v>13</v>
      </c>
      <c r="U65" s="1" t="s">
        <v>398</v>
      </c>
    </row>
    <row r="66" spans="1:21" x14ac:dyDescent="0.35">
      <c r="A66" s="1" t="s">
        <v>30</v>
      </c>
      <c r="B66" s="1" t="s">
        <v>320</v>
      </c>
      <c r="C66" s="1">
        <v>998871808</v>
      </c>
      <c r="D66" s="1" t="s">
        <v>7</v>
      </c>
      <c r="E66" s="7">
        <v>44770</v>
      </c>
      <c r="F66" s="7">
        <v>44771</v>
      </c>
      <c r="G66" s="1">
        <v>1</v>
      </c>
      <c r="H66" s="1">
        <v>4</v>
      </c>
      <c r="I66" s="1" t="s">
        <v>2</v>
      </c>
      <c r="J66" s="1" t="s">
        <v>1</v>
      </c>
      <c r="K66" s="3">
        <f>Tabla12[[#This Row],[Precio '[$CLP'] IVA Inc]]/Tabla12[[#This Row],[N° Noches]]</f>
        <v>150000</v>
      </c>
      <c r="M66" s="3">
        <v>150000</v>
      </c>
      <c r="N66" s="3">
        <f>IF(Tabla12[[#This Row],[Canal de Venta]]="Booking",800*Tabla12[[#This Row],[Precio USD]],Tabla12[[#This Row],[Precio CLP]])</f>
        <v>150000</v>
      </c>
      <c r="O66" s="3">
        <f>IF(Tabla12[[#This Row],[Canal de Venta]]="Venta Directa",0,IF(Tabla12[[#This Row],[Canal de Venta]]="Airbnb",Tabla12[[#This Row],[Precio '[$CLP'] IVA Inc]]*3.57%,(Tabla12[[#This Row],[Precio USD]]/1.19)*14%*950))</f>
        <v>0</v>
      </c>
      <c r="P66" s="3">
        <f>IF(Tabla12[[#This Row],[Año]]=2022,25000,0)</f>
        <v>25000</v>
      </c>
      <c r="Q66" s="3">
        <f>Tabla12[[#This Row],[Precio '[$CLP'] Neto]]*19%</f>
        <v>23949.579831932773</v>
      </c>
      <c r="R66" s="3">
        <f>Tabla12[[#This Row],[Precio '[$CLP'] IVA Inc]]/1.19</f>
        <v>126050.42016806723</v>
      </c>
      <c r="S66" s="1">
        <f>YEAR(Tabla12[[#This Row],[Fecha Entrada]])</f>
        <v>2022</v>
      </c>
      <c r="T66" s="1" t="s">
        <v>13</v>
      </c>
      <c r="U66" s="1" t="s">
        <v>398</v>
      </c>
    </row>
    <row r="67" spans="1:21" x14ac:dyDescent="0.35">
      <c r="A67" s="1" t="s">
        <v>30</v>
      </c>
      <c r="B67" s="1" t="s">
        <v>223</v>
      </c>
      <c r="D67" s="1" t="s">
        <v>7</v>
      </c>
      <c r="E67" s="7">
        <v>44772</v>
      </c>
      <c r="F67" s="7">
        <v>44773</v>
      </c>
      <c r="G67" s="1">
        <v>2</v>
      </c>
      <c r="H67" s="1">
        <v>5</v>
      </c>
      <c r="I67" s="1" t="s">
        <v>2</v>
      </c>
      <c r="J67" s="1" t="s">
        <v>1</v>
      </c>
      <c r="K67" s="3">
        <f>Tabla12[[#This Row],[Precio '[$CLP'] IVA Inc]]/Tabla12[[#This Row],[N° Noches]]</f>
        <v>100000</v>
      </c>
      <c r="M67" s="3">
        <v>200000</v>
      </c>
      <c r="N67" s="3">
        <f>IF(Tabla12[[#This Row],[Canal de Venta]]="Booking",800*Tabla12[[#This Row],[Precio USD]],Tabla12[[#This Row],[Precio CLP]])</f>
        <v>200000</v>
      </c>
      <c r="O67" s="3">
        <f>IF(Tabla12[[#This Row],[Canal de Venta]]="Venta Directa",0,IF(Tabla12[[#This Row],[Canal de Venta]]="Airbnb",Tabla12[[#This Row],[Precio '[$CLP'] IVA Inc]]*3.57%,(Tabla12[[#This Row],[Precio USD]]/1.19)*14%*950))</f>
        <v>0</v>
      </c>
      <c r="P67" s="3">
        <f>IF(Tabla12[[#This Row],[Año]]=2022,25000,0)</f>
        <v>25000</v>
      </c>
      <c r="Q67" s="3">
        <f>Tabla12[[#This Row],[Precio '[$CLP'] Neto]]*19%</f>
        <v>31932.773109243699</v>
      </c>
      <c r="R67" s="3">
        <f>Tabla12[[#This Row],[Precio '[$CLP'] IVA Inc]]/1.19</f>
        <v>168067.22689075631</v>
      </c>
      <c r="S67" s="1">
        <f>YEAR(Tabla12[[#This Row],[Fecha Entrada]])</f>
        <v>2022</v>
      </c>
      <c r="T67" s="1" t="s">
        <v>13</v>
      </c>
      <c r="U67" s="1" t="s">
        <v>398</v>
      </c>
    </row>
    <row r="68" spans="1:21" x14ac:dyDescent="0.35">
      <c r="A68" s="1" t="s">
        <v>16</v>
      </c>
      <c r="B68" s="1" t="s">
        <v>319</v>
      </c>
      <c r="D68" s="1" t="s">
        <v>7</v>
      </c>
      <c r="E68" s="7">
        <v>44774</v>
      </c>
      <c r="F68" s="7">
        <v>44778</v>
      </c>
      <c r="G68" s="1">
        <v>4</v>
      </c>
      <c r="H68" s="1">
        <v>6</v>
      </c>
      <c r="I68" s="1" t="s">
        <v>2</v>
      </c>
      <c r="J68" s="1" t="s">
        <v>1</v>
      </c>
      <c r="K68" s="3">
        <f>Tabla12[[#This Row],[Precio '[$CLP'] IVA Inc]]/Tabla12[[#This Row],[N° Noches]]</f>
        <v>150000</v>
      </c>
      <c r="M68" s="3">
        <v>600000</v>
      </c>
      <c r="N68" s="3">
        <f>IF(Tabla12[[#This Row],[Canal de Venta]]="Booking",800*Tabla12[[#This Row],[Precio USD]],Tabla12[[#This Row],[Precio CLP]])</f>
        <v>600000</v>
      </c>
      <c r="O68" s="3">
        <f>IF(Tabla12[[#This Row],[Canal de Venta]]="Venta Directa",0,IF(Tabla12[[#This Row],[Canal de Venta]]="Airbnb",Tabla12[[#This Row],[Precio '[$CLP'] IVA Inc]]*3.57%,(Tabla12[[#This Row],[Precio USD]]/1.19)*14%*950))</f>
        <v>0</v>
      </c>
      <c r="P68" s="3">
        <f>IF(Tabla12[[#This Row],[Año]]=2022,25000,0)</f>
        <v>25000</v>
      </c>
      <c r="Q68" s="3">
        <f>Tabla12[[#This Row],[Precio '[$CLP'] Neto]]*19%</f>
        <v>95798.319327731093</v>
      </c>
      <c r="R68" s="3">
        <f>Tabla12[[#This Row],[Precio '[$CLP'] IVA Inc]]/1.19</f>
        <v>504201.68067226891</v>
      </c>
      <c r="S68" s="1">
        <f>YEAR(Tabla12[[#This Row],[Fecha Entrada]])</f>
        <v>2022</v>
      </c>
      <c r="T68" s="1" t="s">
        <v>13</v>
      </c>
      <c r="U68" s="1" t="s">
        <v>398</v>
      </c>
    </row>
    <row r="69" spans="1:21" x14ac:dyDescent="0.35">
      <c r="A69" s="1" t="s">
        <v>16</v>
      </c>
      <c r="B69" s="1" t="s">
        <v>318</v>
      </c>
      <c r="C69" s="1">
        <v>952000495</v>
      </c>
      <c r="D69" s="1" t="s">
        <v>7</v>
      </c>
      <c r="E69" s="7">
        <v>44781</v>
      </c>
      <c r="F69" s="7">
        <v>44783</v>
      </c>
      <c r="G69" s="1">
        <v>2</v>
      </c>
      <c r="H69" s="1">
        <v>6</v>
      </c>
      <c r="I69" s="1" t="s">
        <v>2</v>
      </c>
      <c r="J69" s="1" t="s">
        <v>1</v>
      </c>
      <c r="K69" s="3">
        <f>Tabla12[[#This Row],[Precio '[$CLP'] IVA Inc]]/Tabla12[[#This Row],[N° Noches]]</f>
        <v>150000</v>
      </c>
      <c r="M69" s="3">
        <v>300000</v>
      </c>
      <c r="N69" s="3">
        <f>IF(Tabla12[[#This Row],[Canal de Venta]]="Booking",800*Tabla12[[#This Row],[Precio USD]],Tabla12[[#This Row],[Precio CLP]])</f>
        <v>300000</v>
      </c>
      <c r="O69" s="3">
        <f>IF(Tabla12[[#This Row],[Canal de Venta]]="Venta Directa",0,IF(Tabla12[[#This Row],[Canal de Venta]]="Airbnb",Tabla12[[#This Row],[Precio '[$CLP'] IVA Inc]]*3.57%,(Tabla12[[#This Row],[Precio USD]]/1.19)*14%*950))</f>
        <v>0</v>
      </c>
      <c r="P69" s="3">
        <f>IF(Tabla12[[#This Row],[Año]]=2022,25000,0)</f>
        <v>25000</v>
      </c>
      <c r="Q69" s="3">
        <f>Tabla12[[#This Row],[Precio '[$CLP'] Neto]]*19%</f>
        <v>47899.159663865546</v>
      </c>
      <c r="R69" s="3">
        <f>Tabla12[[#This Row],[Precio '[$CLP'] IVA Inc]]/1.19</f>
        <v>252100.84033613445</v>
      </c>
      <c r="S69" s="1">
        <f>YEAR(Tabla12[[#This Row],[Fecha Entrada]])</f>
        <v>2022</v>
      </c>
      <c r="T69" s="1" t="s">
        <v>13</v>
      </c>
      <c r="U69" s="1" t="s">
        <v>398</v>
      </c>
    </row>
    <row r="70" spans="1:21" x14ac:dyDescent="0.35">
      <c r="A70" s="1" t="s">
        <v>16</v>
      </c>
      <c r="B70" s="1" t="s">
        <v>317</v>
      </c>
      <c r="C70" s="1">
        <v>942885444</v>
      </c>
      <c r="D70" s="1" t="s">
        <v>7</v>
      </c>
      <c r="E70" s="7">
        <v>44786</v>
      </c>
      <c r="F70" s="7">
        <v>44788</v>
      </c>
      <c r="G70" s="1">
        <v>2</v>
      </c>
      <c r="H70" s="1">
        <v>4</v>
      </c>
      <c r="I70" s="1" t="s">
        <v>2</v>
      </c>
      <c r="J70" s="1" t="s">
        <v>9</v>
      </c>
      <c r="K70" s="3">
        <f>Tabla12[[#This Row],[Precio '[$CLP'] IVA Inc]]/Tabla12[[#This Row],[N° Noches]]</f>
        <v>170000</v>
      </c>
      <c r="M70" s="3">
        <v>340000</v>
      </c>
      <c r="N70" s="3">
        <f>IF(Tabla12[[#This Row],[Canal de Venta]]="Booking",800*Tabla12[[#This Row],[Precio USD]],Tabla12[[#This Row],[Precio CLP]])</f>
        <v>340000</v>
      </c>
      <c r="O70" s="3">
        <f>IF(Tabla12[[#This Row],[Canal de Venta]]="Venta Directa",0,IF(Tabla12[[#This Row],[Canal de Venta]]="Airbnb",Tabla12[[#This Row],[Precio '[$CLP'] IVA Inc]]*3.57%,(Tabla12[[#This Row],[Precio USD]]/1.19)*14%*950))</f>
        <v>12137.999999999998</v>
      </c>
      <c r="P70" s="3">
        <f>IF(Tabla12[[#This Row],[Año]]=2022,25000,0)</f>
        <v>25000</v>
      </c>
      <c r="Q70" s="3">
        <f>Tabla12[[#This Row],[Precio '[$CLP'] Neto]]*19%</f>
        <v>54285.71428571429</v>
      </c>
      <c r="R70" s="3">
        <f>Tabla12[[#This Row],[Precio '[$CLP'] IVA Inc]]/1.19</f>
        <v>285714.28571428574</v>
      </c>
      <c r="S70" s="1">
        <f>YEAR(Tabla12[[#This Row],[Fecha Entrada]])</f>
        <v>2022</v>
      </c>
      <c r="T70" s="1" t="s">
        <v>13</v>
      </c>
      <c r="U70" s="1" t="s">
        <v>398</v>
      </c>
    </row>
    <row r="71" spans="1:21" x14ac:dyDescent="0.35">
      <c r="A71" s="1" t="s">
        <v>16</v>
      </c>
      <c r="B71" s="1" t="s">
        <v>316</v>
      </c>
      <c r="C71" s="1">
        <v>956381020</v>
      </c>
      <c r="D71" s="1" t="s">
        <v>7</v>
      </c>
      <c r="E71" s="7">
        <v>44792</v>
      </c>
      <c r="F71" s="7">
        <v>44795</v>
      </c>
      <c r="G71" s="1">
        <v>3</v>
      </c>
      <c r="H71" s="1">
        <v>3</v>
      </c>
      <c r="I71" s="1" t="s">
        <v>2</v>
      </c>
      <c r="J71" s="1" t="s">
        <v>6</v>
      </c>
      <c r="K71" s="3">
        <f>Tabla12[[#This Row],[Precio '[$CLP'] IVA Inc]]/Tabla12[[#This Row],[N° Noches]]</f>
        <v>198016</v>
      </c>
      <c r="L71" s="4">
        <v>742.56</v>
      </c>
      <c r="N71" s="3">
        <f>IF(Tabla12[[#This Row],[Canal de Venta]]="Booking",800*Tabla12[[#This Row],[Precio USD]],Tabla12[[#This Row],[Precio CLP]])</f>
        <v>594048</v>
      </c>
      <c r="O71" s="3">
        <f>IF(Tabla12[[#This Row],[Canal de Venta]]="Venta Directa",0,IF(Tabla12[[#This Row],[Canal de Venta]]="Airbnb",Tabla12[[#This Row],[Precio '[$CLP'] IVA Inc]]*3.57%,(Tabla12[[#This Row],[Precio USD]]/1.19)*14%*950))</f>
        <v>82992.000000000015</v>
      </c>
      <c r="P71" s="3">
        <f>IF(Tabla12[[#This Row],[Año]]=2022,25000,0)</f>
        <v>25000</v>
      </c>
      <c r="Q71" s="3">
        <f>Tabla12[[#This Row],[Precio '[$CLP'] Neto]]*19%</f>
        <v>94848</v>
      </c>
      <c r="R71" s="3">
        <f>Tabla12[[#This Row],[Precio '[$CLP'] IVA Inc]]/1.19</f>
        <v>499200</v>
      </c>
      <c r="S71" s="1">
        <f>YEAR(Tabla12[[#This Row],[Fecha Entrada]])</f>
        <v>2022</v>
      </c>
      <c r="T71" s="1" t="s">
        <v>13</v>
      </c>
      <c r="U71" s="1" t="s">
        <v>398</v>
      </c>
    </row>
    <row r="72" spans="1:21" x14ac:dyDescent="0.35">
      <c r="A72" s="1" t="s">
        <v>16</v>
      </c>
      <c r="B72" s="1" t="s">
        <v>315</v>
      </c>
      <c r="C72" s="1">
        <v>997147856</v>
      </c>
      <c r="D72" s="1" t="s">
        <v>7</v>
      </c>
      <c r="E72" s="7">
        <v>44798</v>
      </c>
      <c r="F72" s="7">
        <v>44799</v>
      </c>
      <c r="G72" s="1">
        <v>1</v>
      </c>
      <c r="H72" s="1">
        <v>5</v>
      </c>
      <c r="I72" s="1" t="s">
        <v>2</v>
      </c>
      <c r="J72" s="1" t="s">
        <v>6</v>
      </c>
      <c r="K72" s="3">
        <f>Tabla12[[#This Row],[Precio '[$CLP'] IVA Inc]]/Tabla12[[#This Row],[N° Noches]]</f>
        <v>127568</v>
      </c>
      <c r="L72" s="4">
        <v>159.46</v>
      </c>
      <c r="N72" s="3">
        <f>IF(Tabla12[[#This Row],[Canal de Venta]]="Booking",800*Tabla12[[#This Row],[Precio USD]],Tabla12[[#This Row],[Precio CLP]])</f>
        <v>127568</v>
      </c>
      <c r="O72" s="3">
        <f>IF(Tabla12[[#This Row],[Canal de Venta]]="Venta Directa",0,IF(Tabla12[[#This Row],[Canal de Venta]]="Airbnb",Tabla12[[#This Row],[Precio '[$CLP'] IVA Inc]]*3.57%,(Tabla12[[#This Row],[Precio USD]]/1.19)*14%*950))</f>
        <v>17822</v>
      </c>
      <c r="P72" s="3">
        <f>IF(Tabla12[[#This Row],[Año]]=2022,25000,0)</f>
        <v>25000</v>
      </c>
      <c r="Q72" s="3">
        <f>Tabla12[[#This Row],[Precio '[$CLP'] Neto]]*19%</f>
        <v>20368</v>
      </c>
      <c r="R72" s="3">
        <f>Tabla12[[#This Row],[Precio '[$CLP'] IVA Inc]]/1.19</f>
        <v>107200</v>
      </c>
      <c r="S72" s="1">
        <f>YEAR(Tabla12[[#This Row],[Fecha Entrada]])</f>
        <v>2022</v>
      </c>
      <c r="T72" s="1" t="s">
        <v>13</v>
      </c>
      <c r="U72" s="1" t="s">
        <v>398</v>
      </c>
    </row>
    <row r="73" spans="1:21" x14ac:dyDescent="0.35">
      <c r="A73" s="1" t="s">
        <v>16</v>
      </c>
      <c r="B73" s="1" t="s">
        <v>43</v>
      </c>
      <c r="C73" s="1">
        <v>995057552</v>
      </c>
      <c r="D73" s="1" t="s">
        <v>7</v>
      </c>
      <c r="E73" s="7">
        <v>44799</v>
      </c>
      <c r="F73" s="7">
        <v>44801</v>
      </c>
      <c r="G73" s="1">
        <v>2</v>
      </c>
      <c r="H73" s="1">
        <v>4</v>
      </c>
      <c r="I73" s="1" t="s">
        <v>2</v>
      </c>
      <c r="J73" s="1" t="s">
        <v>6</v>
      </c>
      <c r="K73" s="3">
        <f>Tabla12[[#This Row],[Precio '[$CLP'] IVA Inc]]/Tabla12[[#This Row],[N° Noches]]</f>
        <v>194208</v>
      </c>
      <c r="L73" s="4">
        <v>485.52</v>
      </c>
      <c r="N73" s="3">
        <f>IF(Tabla12[[#This Row],[Canal de Venta]]="Booking",800*Tabla12[[#This Row],[Precio USD]],Tabla12[[#This Row],[Precio CLP]])</f>
        <v>388416</v>
      </c>
      <c r="O73" s="3">
        <f>IF(Tabla12[[#This Row],[Canal de Venta]]="Venta Directa",0,IF(Tabla12[[#This Row],[Canal de Venta]]="Airbnb",Tabla12[[#This Row],[Precio '[$CLP'] IVA Inc]]*3.57%,(Tabla12[[#This Row],[Precio USD]]/1.19)*14%*950))</f>
        <v>54264.000000000007</v>
      </c>
      <c r="P73" s="3">
        <f>IF(Tabla12[[#This Row],[Año]]=2022,25000,0)</f>
        <v>25000</v>
      </c>
      <c r="Q73" s="3">
        <f>Tabla12[[#This Row],[Precio '[$CLP'] Neto]]*19%</f>
        <v>62016</v>
      </c>
      <c r="R73" s="3">
        <f>Tabla12[[#This Row],[Precio '[$CLP'] IVA Inc]]/1.19</f>
        <v>326400</v>
      </c>
      <c r="S73" s="1">
        <f>YEAR(Tabla12[[#This Row],[Fecha Entrada]])</f>
        <v>2022</v>
      </c>
      <c r="T73" s="1" t="s">
        <v>13</v>
      </c>
      <c r="U73" s="1" t="s">
        <v>398</v>
      </c>
    </row>
    <row r="74" spans="1:21" x14ac:dyDescent="0.35">
      <c r="A74" s="1" t="s">
        <v>16</v>
      </c>
      <c r="B74" s="1" t="s">
        <v>155</v>
      </c>
      <c r="C74" s="1">
        <v>967694475</v>
      </c>
      <c r="D74" s="1" t="s">
        <v>7</v>
      </c>
      <c r="E74" s="7">
        <v>44803</v>
      </c>
      <c r="F74" s="7">
        <v>44806</v>
      </c>
      <c r="G74" s="1">
        <v>3</v>
      </c>
      <c r="H74" s="1">
        <v>3</v>
      </c>
      <c r="I74" s="1" t="s">
        <v>2</v>
      </c>
      <c r="J74" s="1" t="s">
        <v>6</v>
      </c>
      <c r="K74" s="3">
        <f>Tabla12[[#This Row],[Precio '[$CLP'] IVA Inc]]/Tabla12[[#This Row],[N° Noches]]</f>
        <v>142800</v>
      </c>
      <c r="L74" s="4">
        <v>535.5</v>
      </c>
      <c r="N74" s="3">
        <f>IF(Tabla12[[#This Row],[Canal de Venta]]="Booking",800*Tabla12[[#This Row],[Precio USD]],Tabla12[[#This Row],[Precio CLP]])</f>
        <v>428400</v>
      </c>
      <c r="O74" s="3">
        <f>IF(Tabla12[[#This Row],[Canal de Venta]]="Venta Directa",0,IF(Tabla12[[#This Row],[Canal de Venta]]="Airbnb",Tabla12[[#This Row],[Precio '[$CLP'] IVA Inc]]*3.57%,(Tabla12[[#This Row],[Precio USD]]/1.19)*14%*950))</f>
        <v>59850.000000000007</v>
      </c>
      <c r="P74" s="3">
        <f>IF(Tabla12[[#This Row],[Año]]=2022,25000,0)</f>
        <v>25000</v>
      </c>
      <c r="Q74" s="3">
        <f>Tabla12[[#This Row],[Precio '[$CLP'] Neto]]*19%</f>
        <v>68400</v>
      </c>
      <c r="R74" s="3">
        <f>Tabla12[[#This Row],[Precio '[$CLP'] IVA Inc]]/1.19</f>
        <v>360000</v>
      </c>
      <c r="S74" s="1">
        <f>YEAR(Tabla12[[#This Row],[Fecha Entrada]])</f>
        <v>2022</v>
      </c>
      <c r="T74" s="1" t="s">
        <v>13</v>
      </c>
      <c r="U74" s="1" t="s">
        <v>398</v>
      </c>
    </row>
    <row r="75" spans="1:21" x14ac:dyDescent="0.35">
      <c r="A75" s="1" t="s">
        <v>5</v>
      </c>
      <c r="B75" s="1" t="s">
        <v>314</v>
      </c>
      <c r="C75" s="1">
        <v>969095153</v>
      </c>
      <c r="D75" s="1" t="s">
        <v>7</v>
      </c>
      <c r="E75" s="7">
        <v>44809</v>
      </c>
      <c r="F75" s="7">
        <v>44813</v>
      </c>
      <c r="G75" s="1">
        <v>4</v>
      </c>
      <c r="H75" s="1">
        <v>6</v>
      </c>
      <c r="I75" s="1" t="s">
        <v>91</v>
      </c>
      <c r="J75" s="1" t="s">
        <v>9</v>
      </c>
      <c r="K75" s="3">
        <f>Tabla12[[#This Row],[Precio '[$CLP'] IVA Inc]]/Tabla12[[#This Row],[N° Noches]]</f>
        <v>170000</v>
      </c>
      <c r="M75" s="3">
        <v>680000</v>
      </c>
      <c r="N75" s="3">
        <f>IF(Tabla12[[#This Row],[Canal de Venta]]="Booking",800*Tabla12[[#This Row],[Precio USD]],Tabla12[[#This Row],[Precio CLP]])</f>
        <v>680000</v>
      </c>
      <c r="O75" s="3">
        <f>IF(Tabla12[[#This Row],[Canal de Venta]]="Venta Directa",0,IF(Tabla12[[#This Row],[Canal de Venta]]="Airbnb",Tabla12[[#This Row],[Precio '[$CLP'] IVA Inc]]*3.57%,(Tabla12[[#This Row],[Precio USD]]/1.19)*14%*950))</f>
        <v>24275.999999999996</v>
      </c>
      <c r="P75" s="3">
        <f>IF(Tabla12[[#This Row],[Año]]=2022,25000,0)</f>
        <v>25000</v>
      </c>
      <c r="Q75" s="3">
        <f>Tabla12[[#This Row],[Precio '[$CLP'] Neto]]*19%</f>
        <v>108571.42857142858</v>
      </c>
      <c r="R75" s="3">
        <f>Tabla12[[#This Row],[Precio '[$CLP'] IVA Inc]]/1.19</f>
        <v>571428.57142857148</v>
      </c>
      <c r="S75" s="1">
        <f>YEAR(Tabla12[[#This Row],[Fecha Entrada]])</f>
        <v>2022</v>
      </c>
      <c r="T75" s="1" t="s">
        <v>13</v>
      </c>
      <c r="U75" s="1" t="s">
        <v>398</v>
      </c>
    </row>
    <row r="76" spans="1:21" x14ac:dyDescent="0.35">
      <c r="A76" s="1" t="s">
        <v>5</v>
      </c>
      <c r="B76" s="1" t="s">
        <v>313</v>
      </c>
      <c r="C76" s="1">
        <v>962382860</v>
      </c>
      <c r="D76" s="1" t="s">
        <v>7</v>
      </c>
      <c r="E76" s="7">
        <v>44813</v>
      </c>
      <c r="F76" s="7">
        <v>44815</v>
      </c>
      <c r="G76" s="1">
        <v>2</v>
      </c>
      <c r="H76" s="1">
        <v>3</v>
      </c>
      <c r="I76" s="1" t="s">
        <v>2</v>
      </c>
      <c r="J76" s="1" t="s">
        <v>6</v>
      </c>
      <c r="K76" s="3">
        <f>Tabla12[[#This Row],[Precio '[$CLP'] IVA Inc]]/Tabla12[[#This Row],[N° Noches]]</f>
        <v>145656</v>
      </c>
      <c r="L76" s="4">
        <v>364.14</v>
      </c>
      <c r="N76" s="3">
        <f>IF(Tabla12[[#This Row],[Canal de Venta]]="Booking",800*Tabla12[[#This Row],[Precio USD]],Tabla12[[#This Row],[Precio CLP]])</f>
        <v>291312</v>
      </c>
      <c r="O76" s="3">
        <f>IF(Tabla12[[#This Row],[Canal de Venta]]="Venta Directa",0,IF(Tabla12[[#This Row],[Canal de Venta]]="Airbnb",Tabla12[[#This Row],[Precio '[$CLP'] IVA Inc]]*3.57%,(Tabla12[[#This Row],[Precio USD]]/1.19)*14%*950))</f>
        <v>40698</v>
      </c>
      <c r="P76" s="3">
        <f>IF(Tabla12[[#This Row],[Año]]=2022,25000,0)</f>
        <v>25000</v>
      </c>
      <c r="Q76" s="3">
        <f>Tabla12[[#This Row],[Precio '[$CLP'] Neto]]*19%</f>
        <v>46512</v>
      </c>
      <c r="R76" s="3">
        <f>Tabla12[[#This Row],[Precio '[$CLP'] IVA Inc]]/1.19</f>
        <v>244800</v>
      </c>
      <c r="S76" s="1">
        <f>YEAR(Tabla12[[#This Row],[Fecha Entrada]])</f>
        <v>2022</v>
      </c>
      <c r="T76" s="1" t="s">
        <v>13</v>
      </c>
      <c r="U76" s="1" t="s">
        <v>398</v>
      </c>
    </row>
    <row r="77" spans="1:21" x14ac:dyDescent="0.35">
      <c r="A77" s="1" t="s">
        <v>5</v>
      </c>
      <c r="B77" s="1" t="s">
        <v>191</v>
      </c>
      <c r="C77" s="1">
        <v>9780677385</v>
      </c>
      <c r="D77" s="1" t="s">
        <v>7</v>
      </c>
      <c r="E77" s="7">
        <v>44818</v>
      </c>
      <c r="F77" s="7">
        <v>44820</v>
      </c>
      <c r="G77" s="1">
        <v>2</v>
      </c>
      <c r="H77" s="1">
        <v>5</v>
      </c>
      <c r="I77" s="1" t="s">
        <v>2</v>
      </c>
      <c r="J77" s="1" t="s">
        <v>6</v>
      </c>
      <c r="K77" s="3">
        <f>Tabla12[[#This Row],[Precio '[$CLP'] IVA Inc]]/Tabla12[[#This Row],[N° Noches]]</f>
        <v>127568</v>
      </c>
      <c r="L77" s="4">
        <v>318.92</v>
      </c>
      <c r="N77" s="3">
        <f>IF(Tabla12[[#This Row],[Canal de Venta]]="Booking",800*Tabla12[[#This Row],[Precio USD]],Tabla12[[#This Row],[Precio CLP]])</f>
        <v>255136</v>
      </c>
      <c r="O77" s="3">
        <f>IF(Tabla12[[#This Row],[Canal de Venta]]="Venta Directa",0,IF(Tabla12[[#This Row],[Canal de Venta]]="Airbnb",Tabla12[[#This Row],[Precio '[$CLP'] IVA Inc]]*3.57%,(Tabla12[[#This Row],[Precio USD]]/1.19)*14%*950))</f>
        <v>35644</v>
      </c>
      <c r="P77" s="3">
        <f>IF(Tabla12[[#This Row],[Año]]=2022,25000,0)</f>
        <v>25000</v>
      </c>
      <c r="Q77" s="3">
        <f>Tabla12[[#This Row],[Precio '[$CLP'] Neto]]*19%</f>
        <v>40736</v>
      </c>
      <c r="R77" s="3">
        <f>Tabla12[[#This Row],[Precio '[$CLP'] IVA Inc]]/1.19</f>
        <v>214400</v>
      </c>
      <c r="S77" s="1">
        <f>YEAR(Tabla12[[#This Row],[Fecha Entrada]])</f>
        <v>2022</v>
      </c>
      <c r="T77" s="1" t="s">
        <v>13</v>
      </c>
      <c r="U77" s="1" t="s">
        <v>398</v>
      </c>
    </row>
    <row r="78" spans="1:21" x14ac:dyDescent="0.35">
      <c r="A78" s="1" t="s">
        <v>5</v>
      </c>
      <c r="B78" s="1" t="s">
        <v>312</v>
      </c>
      <c r="C78" s="1">
        <v>982886827</v>
      </c>
      <c r="D78" s="1" t="s">
        <v>7</v>
      </c>
      <c r="E78" s="7">
        <v>44820</v>
      </c>
      <c r="F78" s="7">
        <v>44822</v>
      </c>
      <c r="G78" s="1">
        <v>2</v>
      </c>
      <c r="H78" s="1">
        <v>4</v>
      </c>
      <c r="I78" s="1" t="s">
        <v>2</v>
      </c>
      <c r="J78" s="1" t="s">
        <v>6</v>
      </c>
      <c r="K78" s="3">
        <f>Tabla12[[#This Row],[Precio '[$CLP'] IVA Inc]]/Tabla12[[#This Row],[N° Noches]]</f>
        <v>237048</v>
      </c>
      <c r="L78" s="4">
        <v>592.62</v>
      </c>
      <c r="N78" s="3">
        <f>IF(Tabla12[[#This Row],[Canal de Venta]]="Booking",800*Tabla12[[#This Row],[Precio USD]],Tabla12[[#This Row],[Precio CLP]])</f>
        <v>474096</v>
      </c>
      <c r="O78" s="3">
        <f>IF(Tabla12[[#This Row],[Canal de Venta]]="Venta Directa",0,IF(Tabla12[[#This Row],[Canal de Venta]]="Airbnb",Tabla12[[#This Row],[Precio '[$CLP'] IVA Inc]]*3.57%,(Tabla12[[#This Row],[Precio USD]]/1.19)*14%*950))</f>
        <v>66234.000000000015</v>
      </c>
      <c r="P78" s="3">
        <f>IF(Tabla12[[#This Row],[Año]]=2022,25000,0)</f>
        <v>25000</v>
      </c>
      <c r="Q78" s="3">
        <f>Tabla12[[#This Row],[Precio '[$CLP'] Neto]]*19%</f>
        <v>75696</v>
      </c>
      <c r="R78" s="3">
        <f>Tabla12[[#This Row],[Precio '[$CLP'] IVA Inc]]/1.19</f>
        <v>398400</v>
      </c>
      <c r="S78" s="1">
        <f>YEAR(Tabla12[[#This Row],[Fecha Entrada]])</f>
        <v>2022</v>
      </c>
      <c r="T78" s="1" t="s">
        <v>13</v>
      </c>
      <c r="U78" s="1" t="s">
        <v>398</v>
      </c>
    </row>
    <row r="79" spans="1:21" x14ac:dyDescent="0.35">
      <c r="A79" s="1" t="s">
        <v>5</v>
      </c>
      <c r="B79" s="1" t="s">
        <v>311</v>
      </c>
      <c r="C79" s="1">
        <v>998888046</v>
      </c>
      <c r="D79" s="1" t="s">
        <v>7</v>
      </c>
      <c r="E79" s="7">
        <v>44822</v>
      </c>
      <c r="F79" s="7">
        <v>44823</v>
      </c>
      <c r="G79" s="1">
        <v>1</v>
      </c>
      <c r="H79" s="1">
        <v>5</v>
      </c>
      <c r="I79" s="1" t="s">
        <v>91</v>
      </c>
      <c r="J79" s="1" t="s">
        <v>6</v>
      </c>
      <c r="K79" s="3">
        <f>Tabla12[[#This Row],[Precio '[$CLP'] IVA Inc]]/Tabla12[[#This Row],[N° Noches]]</f>
        <v>113288.00000000001</v>
      </c>
      <c r="L79" s="4">
        <v>141.61000000000001</v>
      </c>
      <c r="N79" s="3">
        <f>IF(Tabla12[[#This Row],[Canal de Venta]]="Booking",800*Tabla12[[#This Row],[Precio USD]],Tabla12[[#This Row],[Precio CLP]])</f>
        <v>113288.00000000001</v>
      </c>
      <c r="O79" s="3">
        <f>IF(Tabla12[[#This Row],[Canal de Venta]]="Venta Directa",0,IF(Tabla12[[#This Row],[Canal de Venta]]="Airbnb",Tabla12[[#This Row],[Precio '[$CLP'] IVA Inc]]*3.57%,(Tabla12[[#This Row],[Precio USD]]/1.19)*14%*950))</f>
        <v>15827.000000000004</v>
      </c>
      <c r="P79" s="3">
        <f>IF(Tabla12[[#This Row],[Año]]=2022,25000,0)</f>
        <v>25000</v>
      </c>
      <c r="Q79" s="3">
        <f>Tabla12[[#This Row],[Precio '[$CLP'] Neto]]*19%</f>
        <v>18088.000000000004</v>
      </c>
      <c r="R79" s="3">
        <f>Tabla12[[#This Row],[Precio '[$CLP'] IVA Inc]]/1.19</f>
        <v>95200.000000000015</v>
      </c>
      <c r="S79" s="1">
        <f>YEAR(Tabla12[[#This Row],[Fecha Entrada]])</f>
        <v>2022</v>
      </c>
      <c r="T79" s="1" t="s">
        <v>13</v>
      </c>
      <c r="U79" s="1" t="s">
        <v>398</v>
      </c>
    </row>
    <row r="80" spans="1:21" x14ac:dyDescent="0.35">
      <c r="A80" s="1" t="s">
        <v>5</v>
      </c>
      <c r="B80" s="1" t="s">
        <v>310</v>
      </c>
      <c r="C80" s="1">
        <v>5521964303152</v>
      </c>
      <c r="D80" s="1" t="s">
        <v>7</v>
      </c>
      <c r="E80" s="7">
        <v>44824</v>
      </c>
      <c r="F80" s="7">
        <v>44826</v>
      </c>
      <c r="G80" s="1">
        <v>2</v>
      </c>
      <c r="H80" s="1">
        <v>5</v>
      </c>
      <c r="I80" s="1" t="s">
        <v>2</v>
      </c>
      <c r="J80" s="1" t="s">
        <v>9</v>
      </c>
      <c r="K80" s="3">
        <f>Tabla12[[#This Row],[Precio '[$CLP'] IVA Inc]]/Tabla12[[#This Row],[N° Noches]]</f>
        <v>104000</v>
      </c>
      <c r="M80" s="3">
        <v>208000</v>
      </c>
      <c r="N80" s="3">
        <f>IF(Tabla12[[#This Row],[Canal de Venta]]="Booking",800*Tabla12[[#This Row],[Precio USD]],Tabla12[[#This Row],[Precio CLP]])</f>
        <v>208000</v>
      </c>
      <c r="O80" s="3">
        <f>IF(Tabla12[[#This Row],[Canal de Venta]]="Venta Directa",0,IF(Tabla12[[#This Row],[Canal de Venta]]="Airbnb",Tabla12[[#This Row],[Precio '[$CLP'] IVA Inc]]*3.57%,(Tabla12[[#This Row],[Precio USD]]/1.19)*14%*950))</f>
        <v>7425.5999999999995</v>
      </c>
      <c r="P80" s="3">
        <f>IF(Tabla12[[#This Row],[Año]]=2022,25000,0)</f>
        <v>25000</v>
      </c>
      <c r="Q80" s="3">
        <f>Tabla12[[#This Row],[Precio '[$CLP'] Neto]]*19%</f>
        <v>33210.08403361345</v>
      </c>
      <c r="R80" s="3">
        <f>Tabla12[[#This Row],[Precio '[$CLP'] IVA Inc]]/1.19</f>
        <v>174789.91596638656</v>
      </c>
      <c r="S80" s="1">
        <f>YEAR(Tabla12[[#This Row],[Fecha Entrada]])</f>
        <v>2022</v>
      </c>
      <c r="T80" s="1" t="s">
        <v>13</v>
      </c>
      <c r="U80" s="1" t="s">
        <v>398</v>
      </c>
    </row>
    <row r="81" spans="1:21" x14ac:dyDescent="0.35">
      <c r="A81" s="1" t="s">
        <v>180</v>
      </c>
      <c r="B81" s="1" t="s">
        <v>309</v>
      </c>
      <c r="C81" s="1">
        <v>978087219</v>
      </c>
      <c r="D81" s="1" t="s">
        <v>7</v>
      </c>
      <c r="E81" s="7">
        <v>44843</v>
      </c>
      <c r="F81" s="7">
        <v>44844</v>
      </c>
      <c r="G81" s="1">
        <v>1</v>
      </c>
      <c r="H81" s="1">
        <v>4</v>
      </c>
      <c r="I81" s="1" t="s">
        <v>2</v>
      </c>
      <c r="J81" s="1" t="s">
        <v>1</v>
      </c>
      <c r="K81" s="3">
        <f>Tabla12[[#This Row],[Precio '[$CLP'] IVA Inc]]/Tabla12[[#This Row],[N° Noches]]</f>
        <v>80000</v>
      </c>
      <c r="M81" s="3">
        <v>80000</v>
      </c>
      <c r="N81" s="3">
        <f>IF(Tabla12[[#This Row],[Canal de Venta]]="Booking",800*Tabla12[[#This Row],[Precio USD]],Tabla12[[#This Row],[Precio CLP]])</f>
        <v>80000</v>
      </c>
      <c r="O81" s="3">
        <f>IF(Tabla12[[#This Row],[Canal de Venta]]="Venta Directa",0,IF(Tabla12[[#This Row],[Canal de Venta]]="Airbnb",Tabla12[[#This Row],[Precio '[$CLP'] IVA Inc]]*3.57%,(Tabla12[[#This Row],[Precio USD]]/1.19)*14%*950))</f>
        <v>0</v>
      </c>
      <c r="P81" s="3">
        <f>IF(Tabla12[[#This Row],[Año]]=2022,25000,0)</f>
        <v>25000</v>
      </c>
      <c r="Q81" s="3">
        <f>Tabla12[[#This Row],[Precio '[$CLP'] Neto]]*19%</f>
        <v>12773.10924369748</v>
      </c>
      <c r="R81" s="3">
        <f>Tabla12[[#This Row],[Precio '[$CLP'] IVA Inc]]/1.19</f>
        <v>67226.890756302528</v>
      </c>
      <c r="S81" s="1">
        <f>YEAR(Tabla12[[#This Row],[Fecha Entrada]])</f>
        <v>2022</v>
      </c>
      <c r="T81" s="1" t="s">
        <v>13</v>
      </c>
      <c r="U81" s="1" t="s">
        <v>398</v>
      </c>
    </row>
    <row r="82" spans="1:21" x14ac:dyDescent="0.35">
      <c r="A82" s="1" t="s">
        <v>180</v>
      </c>
      <c r="B82" s="1" t="s">
        <v>308</v>
      </c>
      <c r="C82" s="1">
        <v>966452230</v>
      </c>
      <c r="D82" s="1" t="s">
        <v>7</v>
      </c>
      <c r="E82" s="7">
        <v>44844</v>
      </c>
      <c r="F82" s="7">
        <v>44846</v>
      </c>
      <c r="G82" s="1">
        <v>2</v>
      </c>
      <c r="H82" s="1">
        <v>7</v>
      </c>
      <c r="I82" s="1" t="s">
        <v>2</v>
      </c>
      <c r="J82" s="1" t="s">
        <v>1</v>
      </c>
      <c r="K82" s="3">
        <f>Tabla12[[#This Row],[Precio '[$CLP'] IVA Inc]]/Tabla12[[#This Row],[N° Noches]]</f>
        <v>120000</v>
      </c>
      <c r="M82" s="3">
        <v>240000</v>
      </c>
      <c r="N82" s="3">
        <f>IF(Tabla12[[#This Row],[Canal de Venta]]="Booking",800*Tabla12[[#This Row],[Precio USD]],Tabla12[[#This Row],[Precio CLP]])</f>
        <v>240000</v>
      </c>
      <c r="O82" s="3">
        <f>IF(Tabla12[[#This Row],[Canal de Venta]]="Venta Directa",0,IF(Tabla12[[#This Row],[Canal de Venta]]="Airbnb",Tabla12[[#This Row],[Precio '[$CLP'] IVA Inc]]*3.57%,(Tabla12[[#This Row],[Precio USD]]/1.19)*14%*950))</f>
        <v>0</v>
      </c>
      <c r="P82" s="3">
        <f>IF(Tabla12[[#This Row],[Año]]=2022,25000,0)</f>
        <v>25000</v>
      </c>
      <c r="Q82" s="3">
        <f>Tabla12[[#This Row],[Precio '[$CLP'] Neto]]*19%</f>
        <v>38319.327731092439</v>
      </c>
      <c r="R82" s="3">
        <f>Tabla12[[#This Row],[Precio '[$CLP'] IVA Inc]]/1.19</f>
        <v>201680.67226890757</v>
      </c>
      <c r="S82" s="1">
        <f>YEAR(Tabla12[[#This Row],[Fecha Entrada]])</f>
        <v>2022</v>
      </c>
      <c r="T82" s="1" t="s">
        <v>13</v>
      </c>
      <c r="U82" s="1" t="s">
        <v>398</v>
      </c>
    </row>
    <row r="83" spans="1:21" x14ac:dyDescent="0.35">
      <c r="A83" s="1" t="s">
        <v>180</v>
      </c>
      <c r="B83" s="1" t="s">
        <v>307</v>
      </c>
      <c r="C83" s="1">
        <v>933842428</v>
      </c>
      <c r="D83" s="1" t="s">
        <v>7</v>
      </c>
      <c r="E83" s="7">
        <v>44848</v>
      </c>
      <c r="F83" s="7">
        <v>44850</v>
      </c>
      <c r="G83" s="1">
        <v>2</v>
      </c>
      <c r="H83" s="1">
        <v>6</v>
      </c>
      <c r="I83" s="1" t="s">
        <v>2</v>
      </c>
      <c r="J83" s="1" t="s">
        <v>6</v>
      </c>
      <c r="K83" s="3">
        <f>Tabla12[[#This Row],[Precio '[$CLP'] IVA Inc]]/Tabla12[[#This Row],[N° Noches]]</f>
        <v>113288.00000000001</v>
      </c>
      <c r="L83" s="4">
        <v>283.22000000000003</v>
      </c>
      <c r="N83" s="3">
        <f>IF(Tabla12[[#This Row],[Canal de Venta]]="Booking",800*Tabla12[[#This Row],[Precio USD]],Tabla12[[#This Row],[Precio CLP]])</f>
        <v>226576.00000000003</v>
      </c>
      <c r="O83" s="3">
        <f>IF(Tabla12[[#This Row],[Canal de Venta]]="Venta Directa",0,IF(Tabla12[[#This Row],[Canal de Venta]]="Airbnb",Tabla12[[#This Row],[Precio '[$CLP'] IVA Inc]]*3.57%,(Tabla12[[#This Row],[Precio USD]]/1.19)*14%*950))</f>
        <v>31654.000000000007</v>
      </c>
      <c r="P83" s="3">
        <f>IF(Tabla12[[#This Row],[Año]]=2022,25000,0)</f>
        <v>25000</v>
      </c>
      <c r="Q83" s="3">
        <f>Tabla12[[#This Row],[Precio '[$CLP'] Neto]]*19%</f>
        <v>36176.000000000007</v>
      </c>
      <c r="R83" s="3">
        <f>Tabla12[[#This Row],[Precio '[$CLP'] IVA Inc]]/1.19</f>
        <v>190400.00000000003</v>
      </c>
      <c r="S83" s="1">
        <f>YEAR(Tabla12[[#This Row],[Fecha Entrada]])</f>
        <v>2022</v>
      </c>
      <c r="T83" s="1" t="s">
        <v>13</v>
      </c>
      <c r="U83" s="1" t="s">
        <v>398</v>
      </c>
    </row>
    <row r="84" spans="1:21" x14ac:dyDescent="0.35">
      <c r="A84" s="1" t="s">
        <v>180</v>
      </c>
      <c r="B84" s="1" t="s">
        <v>306</v>
      </c>
      <c r="C84" s="1">
        <v>951996328</v>
      </c>
      <c r="D84" s="1" t="s">
        <v>7</v>
      </c>
      <c r="E84" s="7">
        <v>44855</v>
      </c>
      <c r="F84" s="7">
        <v>44857</v>
      </c>
      <c r="G84" s="1">
        <v>2</v>
      </c>
      <c r="H84" s="1">
        <v>6</v>
      </c>
      <c r="I84" s="1" t="s">
        <v>91</v>
      </c>
      <c r="J84" s="1" t="s">
        <v>1</v>
      </c>
      <c r="K84" s="3">
        <f>Tabla12[[#This Row],[Precio '[$CLP'] IVA Inc]]/Tabla12[[#This Row],[N° Noches]]</f>
        <v>105950</v>
      </c>
      <c r="M84" s="3">
        <v>211900</v>
      </c>
      <c r="N84" s="3">
        <f>IF(Tabla12[[#This Row],[Canal de Venta]]="Booking",800*Tabla12[[#This Row],[Precio USD]],Tabla12[[#This Row],[Precio CLP]])</f>
        <v>211900</v>
      </c>
      <c r="O84" s="3">
        <f>IF(Tabla12[[#This Row],[Canal de Venta]]="Venta Directa",0,IF(Tabla12[[#This Row],[Canal de Venta]]="Airbnb",Tabla12[[#This Row],[Precio '[$CLP'] IVA Inc]]*3.57%,(Tabla12[[#This Row],[Precio USD]]/1.19)*14%*950))</f>
        <v>0</v>
      </c>
      <c r="P84" s="3">
        <f>IF(Tabla12[[#This Row],[Año]]=2022,25000,0)</f>
        <v>25000</v>
      </c>
      <c r="Q84" s="3">
        <f>Tabla12[[#This Row],[Precio '[$CLP'] Neto]]*19%</f>
        <v>33832.773109243702</v>
      </c>
      <c r="R84" s="3">
        <f>Tabla12[[#This Row],[Precio '[$CLP'] IVA Inc]]/1.19</f>
        <v>178067.22689075631</v>
      </c>
      <c r="S84" s="1">
        <f>YEAR(Tabla12[[#This Row],[Fecha Entrada]])</f>
        <v>2022</v>
      </c>
      <c r="T84" s="1" t="s">
        <v>13</v>
      </c>
      <c r="U84" s="1" t="s">
        <v>398</v>
      </c>
    </row>
    <row r="85" spans="1:21" x14ac:dyDescent="0.35">
      <c r="A85" s="1" t="s">
        <v>180</v>
      </c>
      <c r="B85" s="1" t="s">
        <v>305</v>
      </c>
      <c r="C85" s="1">
        <v>91111111</v>
      </c>
      <c r="D85" s="1" t="s">
        <v>7</v>
      </c>
      <c r="E85" s="7">
        <v>44862</v>
      </c>
      <c r="F85" s="7">
        <v>44867</v>
      </c>
      <c r="G85" s="1">
        <v>4</v>
      </c>
      <c r="H85" s="1">
        <v>4</v>
      </c>
      <c r="I85" s="1" t="s">
        <v>2</v>
      </c>
      <c r="J85" s="1" t="s">
        <v>1</v>
      </c>
      <c r="K85" s="3">
        <f>Tabla12[[#This Row],[Precio '[$CLP'] IVA Inc]]/Tabla12[[#This Row],[N° Noches]]</f>
        <v>87500</v>
      </c>
      <c r="M85" s="3">
        <v>350000</v>
      </c>
      <c r="N85" s="3">
        <f>IF(Tabla12[[#This Row],[Canal de Venta]]="Booking",800*Tabla12[[#This Row],[Precio USD]],Tabla12[[#This Row],[Precio CLP]])</f>
        <v>350000</v>
      </c>
      <c r="O85" s="3">
        <f>IF(Tabla12[[#This Row],[Canal de Venta]]="Venta Directa",0,IF(Tabla12[[#This Row],[Canal de Venta]]="Airbnb",Tabla12[[#This Row],[Precio '[$CLP'] IVA Inc]]*3.57%,(Tabla12[[#This Row],[Precio USD]]/1.19)*14%*950))</f>
        <v>0</v>
      </c>
      <c r="P85" s="3">
        <f>IF(Tabla12[[#This Row],[Año]]=2022,25000,0)</f>
        <v>25000</v>
      </c>
      <c r="Q85" s="3">
        <f>Tabla12[[#This Row],[Precio '[$CLP'] Neto]]*19%</f>
        <v>55882.352941176476</v>
      </c>
      <c r="R85" s="3">
        <f>Tabla12[[#This Row],[Precio '[$CLP'] IVA Inc]]/1.19</f>
        <v>294117.64705882355</v>
      </c>
      <c r="S85" s="1">
        <f>YEAR(Tabla12[[#This Row],[Fecha Entrada]])</f>
        <v>2022</v>
      </c>
      <c r="T85" s="1" t="s">
        <v>13</v>
      </c>
      <c r="U85" s="1" t="s">
        <v>398</v>
      </c>
    </row>
    <row r="86" spans="1:21" x14ac:dyDescent="0.35">
      <c r="A86" s="1" t="s">
        <v>174</v>
      </c>
      <c r="B86" s="1" t="s">
        <v>304</v>
      </c>
      <c r="C86" s="1">
        <v>954203117</v>
      </c>
      <c r="D86" s="1" t="s">
        <v>7</v>
      </c>
      <c r="E86" s="7">
        <v>44869</v>
      </c>
      <c r="F86" s="7">
        <v>44871</v>
      </c>
      <c r="G86" s="1">
        <v>2</v>
      </c>
      <c r="H86" s="1">
        <v>6</v>
      </c>
      <c r="I86" s="1" t="s">
        <v>2</v>
      </c>
      <c r="J86" s="1" t="s">
        <v>9</v>
      </c>
      <c r="K86" s="3">
        <f>Tabla12[[#This Row],[Precio '[$CLP'] IVA Inc]]/Tabla12[[#This Row],[N° Noches]]</f>
        <v>100000</v>
      </c>
      <c r="M86" s="3">
        <v>200000</v>
      </c>
      <c r="N86" s="3">
        <f>IF(Tabla12[[#This Row],[Canal de Venta]]="Booking",800*Tabla12[[#This Row],[Precio USD]],Tabla12[[#This Row],[Precio CLP]])</f>
        <v>200000</v>
      </c>
      <c r="O86" s="3">
        <f>IF(Tabla12[[#This Row],[Canal de Venta]]="Venta Directa",0,IF(Tabla12[[#This Row],[Canal de Venta]]="Airbnb",Tabla12[[#This Row],[Precio '[$CLP'] IVA Inc]]*3.57%,(Tabla12[[#This Row],[Precio USD]]/1.19)*14%*950))</f>
        <v>7139.9999999999991</v>
      </c>
      <c r="P86" s="3">
        <f>IF(Tabla12[[#This Row],[Año]]=2022,25000,0)</f>
        <v>25000</v>
      </c>
      <c r="Q86" s="3">
        <f>Tabla12[[#This Row],[Precio '[$CLP'] Neto]]*19%</f>
        <v>31932.773109243699</v>
      </c>
      <c r="R86" s="3">
        <f>Tabla12[[#This Row],[Precio '[$CLP'] IVA Inc]]/1.19</f>
        <v>168067.22689075631</v>
      </c>
      <c r="S86" s="1">
        <f>YEAR(Tabla12[[#This Row],[Fecha Entrada]])</f>
        <v>2022</v>
      </c>
      <c r="T86" s="1" t="s">
        <v>13</v>
      </c>
      <c r="U86" s="1" t="s">
        <v>398</v>
      </c>
    </row>
    <row r="87" spans="1:21" x14ac:dyDescent="0.35">
      <c r="A87" s="1" t="s">
        <v>174</v>
      </c>
      <c r="B87" s="1" t="s">
        <v>303</v>
      </c>
      <c r="C87" s="1">
        <v>5567998903334</v>
      </c>
      <c r="D87" s="1" t="s">
        <v>7</v>
      </c>
      <c r="E87" s="7">
        <v>44880</v>
      </c>
      <c r="F87" s="7">
        <v>44883</v>
      </c>
      <c r="G87" s="1">
        <v>3</v>
      </c>
      <c r="H87" s="1">
        <v>4</v>
      </c>
      <c r="I87" s="1" t="s">
        <v>2</v>
      </c>
      <c r="J87" s="1" t="s">
        <v>6</v>
      </c>
      <c r="K87" s="3">
        <f>Tabla12[[#This Row],[Precio '[$CLP'] IVA Inc]]/Tabla12[[#This Row],[N° Noches]]</f>
        <v>105672</v>
      </c>
      <c r="L87" s="4">
        <v>396.27</v>
      </c>
      <c r="N87" s="3">
        <f>IF(Tabla12[[#This Row],[Canal de Venta]]="Booking",800*Tabla12[[#This Row],[Precio USD]],Tabla12[[#This Row],[Precio CLP]])</f>
        <v>317016</v>
      </c>
      <c r="O87" s="3">
        <f>IF(Tabla12[[#This Row],[Canal de Venta]]="Venta Directa",0,IF(Tabla12[[#This Row],[Canal de Venta]]="Airbnb",Tabla12[[#This Row],[Precio '[$CLP'] IVA Inc]]*3.57%,(Tabla12[[#This Row],[Precio USD]]/1.19)*14%*950))</f>
        <v>44289.000000000007</v>
      </c>
      <c r="P87" s="3">
        <f>IF(Tabla12[[#This Row],[Año]]=2022,25000,0)</f>
        <v>25000</v>
      </c>
      <c r="Q87" s="3">
        <f>Tabla12[[#This Row],[Precio '[$CLP'] Neto]]*19%</f>
        <v>50616</v>
      </c>
      <c r="R87" s="3">
        <f>Tabla12[[#This Row],[Precio '[$CLP'] IVA Inc]]/1.19</f>
        <v>266400</v>
      </c>
      <c r="S87" s="1">
        <f>YEAR(Tabla12[[#This Row],[Fecha Entrada]])</f>
        <v>2022</v>
      </c>
      <c r="T87" s="1" t="s">
        <v>13</v>
      </c>
      <c r="U87" s="1" t="s">
        <v>398</v>
      </c>
    </row>
    <row r="88" spans="1:21" x14ac:dyDescent="0.35">
      <c r="A88" s="1" t="s">
        <v>174</v>
      </c>
      <c r="B88" s="1" t="s">
        <v>302</v>
      </c>
      <c r="C88" s="1">
        <v>951893881</v>
      </c>
      <c r="D88" s="1" t="s">
        <v>7</v>
      </c>
      <c r="E88" s="7">
        <v>44894</v>
      </c>
      <c r="F88" s="7">
        <v>44895</v>
      </c>
      <c r="G88" s="1">
        <v>1</v>
      </c>
      <c r="H88" s="1">
        <v>4</v>
      </c>
      <c r="I88" s="1" t="s">
        <v>2</v>
      </c>
      <c r="J88" s="1" t="s">
        <v>1</v>
      </c>
      <c r="K88" s="3">
        <f>Tabla12[[#This Row],[Precio '[$CLP'] IVA Inc]]/Tabla12[[#This Row],[N° Noches]]</f>
        <v>70000</v>
      </c>
      <c r="M88" s="3">
        <v>70000</v>
      </c>
      <c r="N88" s="3">
        <f>IF(Tabla12[[#This Row],[Canal de Venta]]="Booking",800*Tabla12[[#This Row],[Precio USD]],Tabla12[[#This Row],[Precio CLP]])</f>
        <v>70000</v>
      </c>
      <c r="O88" s="3">
        <f>IF(Tabla12[[#This Row],[Canal de Venta]]="Venta Directa",0,IF(Tabla12[[#This Row],[Canal de Venta]]="Airbnb",Tabla12[[#This Row],[Precio '[$CLP'] IVA Inc]]*3.57%,(Tabla12[[#This Row],[Precio USD]]/1.19)*14%*950))</f>
        <v>0</v>
      </c>
      <c r="P88" s="3">
        <f>IF(Tabla12[[#This Row],[Año]]=2022,25000,0)</f>
        <v>25000</v>
      </c>
      <c r="Q88" s="3">
        <f>Tabla12[[#This Row],[Precio '[$CLP'] Neto]]*19%</f>
        <v>11176.470588235294</v>
      </c>
      <c r="R88" s="3">
        <f>Tabla12[[#This Row],[Precio '[$CLP'] IVA Inc]]/1.19</f>
        <v>58823.529411764706</v>
      </c>
      <c r="S88" s="1">
        <f>YEAR(Tabla12[[#This Row],[Fecha Entrada]])</f>
        <v>2022</v>
      </c>
      <c r="T88" s="1" t="s">
        <v>13</v>
      </c>
      <c r="U88" s="1" t="s">
        <v>398</v>
      </c>
    </row>
    <row r="89" spans="1:21" x14ac:dyDescent="0.35">
      <c r="A89" s="1" t="s">
        <v>164</v>
      </c>
      <c r="B89" s="1" t="s">
        <v>301</v>
      </c>
      <c r="C89" s="1">
        <v>954185529</v>
      </c>
      <c r="D89" s="1" t="s">
        <v>7</v>
      </c>
      <c r="E89" s="7">
        <v>44898</v>
      </c>
      <c r="F89" s="7">
        <v>44899</v>
      </c>
      <c r="G89" s="1">
        <v>1</v>
      </c>
      <c r="H89" s="1">
        <v>2</v>
      </c>
      <c r="I89" s="1" t="s">
        <v>2</v>
      </c>
      <c r="J89" s="1" t="s">
        <v>6</v>
      </c>
      <c r="K89" s="3">
        <f>Tabla12[[#This Row],[Precio '[$CLP'] IVA Inc]]/Tabla12[[#This Row],[N° Noches]]</f>
        <v>78064</v>
      </c>
      <c r="L89" s="4">
        <v>97.58</v>
      </c>
      <c r="N89" s="3">
        <f>IF(Tabla12[[#This Row],[Canal de Venta]]="Booking",800*Tabla12[[#This Row],[Precio USD]],Tabla12[[#This Row],[Precio CLP]])</f>
        <v>78064</v>
      </c>
      <c r="O89" s="3">
        <f>IF(Tabla12[[#This Row],[Canal de Venta]]="Venta Directa",0,IF(Tabla12[[#This Row],[Canal de Venta]]="Airbnb",Tabla12[[#This Row],[Precio '[$CLP'] IVA Inc]]*3.57%,(Tabla12[[#This Row],[Precio USD]]/1.19)*14%*950))</f>
        <v>10906</v>
      </c>
      <c r="P89" s="3">
        <f>IF(Tabla12[[#This Row],[Año]]=2022,25000,0)</f>
        <v>25000</v>
      </c>
      <c r="Q89" s="3">
        <f>Tabla12[[#This Row],[Precio '[$CLP'] Neto]]*19%</f>
        <v>12464</v>
      </c>
      <c r="R89" s="3">
        <f>Tabla12[[#This Row],[Precio '[$CLP'] IVA Inc]]/1.19</f>
        <v>65600</v>
      </c>
      <c r="S89" s="1">
        <f>YEAR(Tabla12[[#This Row],[Fecha Entrada]])</f>
        <v>2022</v>
      </c>
      <c r="T89" s="1" t="s">
        <v>13</v>
      </c>
      <c r="U89" s="1" t="s">
        <v>398</v>
      </c>
    </row>
    <row r="90" spans="1:21" x14ac:dyDescent="0.35">
      <c r="A90" s="1" t="s">
        <v>164</v>
      </c>
      <c r="B90" s="1" t="s">
        <v>300</v>
      </c>
      <c r="C90" s="1">
        <v>989000327</v>
      </c>
      <c r="D90" s="1" t="s">
        <v>7</v>
      </c>
      <c r="E90" s="7">
        <v>44904</v>
      </c>
      <c r="F90" s="7">
        <v>45271</v>
      </c>
      <c r="G90" s="1">
        <v>2</v>
      </c>
      <c r="H90" s="1">
        <v>5</v>
      </c>
      <c r="I90" s="1" t="s">
        <v>2</v>
      </c>
      <c r="J90" s="1" t="s">
        <v>1</v>
      </c>
      <c r="K90" s="3">
        <f>Tabla12[[#This Row],[Precio '[$CLP'] IVA Inc]]/Tabla12[[#This Row],[N° Noches]]</f>
        <v>80000</v>
      </c>
      <c r="M90" s="3">
        <v>160000</v>
      </c>
      <c r="N90" s="3">
        <f>IF(Tabla12[[#This Row],[Canal de Venta]]="Booking",800*Tabla12[[#This Row],[Precio USD]],Tabla12[[#This Row],[Precio CLP]])</f>
        <v>160000</v>
      </c>
      <c r="O90" s="3">
        <f>IF(Tabla12[[#This Row],[Canal de Venta]]="Venta Directa",0,IF(Tabla12[[#This Row],[Canal de Venta]]="Airbnb",Tabla12[[#This Row],[Precio '[$CLP'] IVA Inc]]*3.57%,(Tabla12[[#This Row],[Precio USD]]/1.19)*14%*950))</f>
        <v>0</v>
      </c>
      <c r="P90" s="3">
        <f>IF(Tabla12[[#This Row],[Año]]=2022,25000,0)</f>
        <v>25000</v>
      </c>
      <c r="Q90" s="3">
        <f>Tabla12[[#This Row],[Precio '[$CLP'] Neto]]*19%</f>
        <v>25546.218487394959</v>
      </c>
      <c r="R90" s="3">
        <f>Tabla12[[#This Row],[Precio '[$CLP'] IVA Inc]]/1.19</f>
        <v>134453.78151260506</v>
      </c>
      <c r="S90" s="1">
        <f>YEAR(Tabla12[[#This Row],[Fecha Entrada]])</f>
        <v>2022</v>
      </c>
      <c r="T90" s="1" t="s">
        <v>13</v>
      </c>
      <c r="U90" s="1" t="s">
        <v>398</v>
      </c>
    </row>
    <row r="91" spans="1:21" x14ac:dyDescent="0.35">
      <c r="A91" s="1" t="s">
        <v>164</v>
      </c>
      <c r="B91" s="1" t="s">
        <v>299</v>
      </c>
      <c r="C91" s="1">
        <v>995325656</v>
      </c>
      <c r="D91" s="1" t="s">
        <v>7</v>
      </c>
      <c r="E91" s="7">
        <v>44910</v>
      </c>
      <c r="F91" s="7">
        <v>44914</v>
      </c>
      <c r="G91" s="1">
        <v>4</v>
      </c>
      <c r="H91" s="1">
        <v>6</v>
      </c>
      <c r="I91" s="1" t="s">
        <v>91</v>
      </c>
      <c r="J91" s="1" t="s">
        <v>9</v>
      </c>
      <c r="K91" s="3">
        <f>Tabla12[[#This Row],[Precio '[$CLP'] IVA Inc]]/Tabla12[[#This Row],[N° Noches]]</f>
        <v>95484</v>
      </c>
      <c r="M91" s="3">
        <v>381936</v>
      </c>
      <c r="N91" s="3">
        <f>IF(Tabla12[[#This Row],[Canal de Venta]]="Booking",800*Tabla12[[#This Row],[Precio USD]],Tabla12[[#This Row],[Precio CLP]])</f>
        <v>381936</v>
      </c>
      <c r="O91" s="3">
        <f>IF(Tabla12[[#This Row],[Canal de Venta]]="Venta Directa",0,IF(Tabla12[[#This Row],[Canal de Venta]]="Airbnb",Tabla12[[#This Row],[Precio '[$CLP'] IVA Inc]]*3.57%,(Tabla12[[#This Row],[Precio USD]]/1.19)*14%*950))</f>
        <v>13635.115199999998</v>
      </c>
      <c r="P91" s="3">
        <f>IF(Tabla12[[#This Row],[Año]]=2022,25000,0)</f>
        <v>25000</v>
      </c>
      <c r="Q91" s="3">
        <f>Tabla12[[#This Row],[Precio '[$CLP'] Neto]]*19%</f>
        <v>60981.378151260506</v>
      </c>
      <c r="R91" s="3">
        <f>Tabla12[[#This Row],[Precio '[$CLP'] IVA Inc]]/1.19</f>
        <v>320954.62184873951</v>
      </c>
      <c r="S91" s="1">
        <f>YEAR(Tabla12[[#This Row],[Fecha Entrada]])</f>
        <v>2022</v>
      </c>
      <c r="T91" s="1" t="s">
        <v>13</v>
      </c>
      <c r="U91" s="1" t="s">
        <v>398</v>
      </c>
    </row>
    <row r="92" spans="1:21" x14ac:dyDescent="0.35">
      <c r="A92" s="1" t="s">
        <v>164</v>
      </c>
      <c r="B92" s="1" t="s">
        <v>298</v>
      </c>
      <c r="C92" s="1">
        <v>992103998</v>
      </c>
      <c r="D92" s="1" t="s">
        <v>7</v>
      </c>
      <c r="E92" s="7">
        <v>44920</v>
      </c>
      <c r="F92" s="7">
        <v>44921</v>
      </c>
      <c r="G92" s="1">
        <v>1</v>
      </c>
      <c r="H92" s="1">
        <v>5</v>
      </c>
      <c r="I92" s="1" t="s">
        <v>2</v>
      </c>
      <c r="J92" s="1" t="s">
        <v>9</v>
      </c>
      <c r="K92" s="3">
        <f>Tabla12[[#This Row],[Precio '[$CLP'] IVA Inc]]/Tabla12[[#This Row],[N° Noches]]</f>
        <v>85000</v>
      </c>
      <c r="M92" s="3">
        <v>85000</v>
      </c>
      <c r="N92" s="3">
        <f>IF(Tabla12[[#This Row],[Canal de Venta]]="Booking",800*Tabla12[[#This Row],[Precio USD]],Tabla12[[#This Row],[Precio CLP]])</f>
        <v>85000</v>
      </c>
      <c r="O92" s="3">
        <f>IF(Tabla12[[#This Row],[Canal de Venta]]="Venta Directa",0,IF(Tabla12[[#This Row],[Canal de Venta]]="Airbnb",Tabla12[[#This Row],[Precio '[$CLP'] IVA Inc]]*3.57%,(Tabla12[[#This Row],[Precio USD]]/1.19)*14%*950))</f>
        <v>3034.4999999999995</v>
      </c>
      <c r="P92" s="3">
        <f>IF(Tabla12[[#This Row],[Año]]=2022,25000,0)</f>
        <v>25000</v>
      </c>
      <c r="Q92" s="3">
        <f>Tabla12[[#This Row],[Precio '[$CLP'] Neto]]*19%</f>
        <v>13571.428571428572</v>
      </c>
      <c r="R92" s="3">
        <f>Tabla12[[#This Row],[Precio '[$CLP'] IVA Inc]]/1.19</f>
        <v>71428.571428571435</v>
      </c>
      <c r="S92" s="1">
        <f>YEAR(Tabla12[[#This Row],[Fecha Entrada]])</f>
        <v>2022</v>
      </c>
      <c r="T92" s="1" t="s">
        <v>13</v>
      </c>
      <c r="U92" s="1" t="s">
        <v>398</v>
      </c>
    </row>
    <row r="93" spans="1:21" x14ac:dyDescent="0.35">
      <c r="A93" s="1" t="s">
        <v>164</v>
      </c>
      <c r="B93" s="1" t="s">
        <v>297</v>
      </c>
      <c r="D93" s="1" t="s">
        <v>7</v>
      </c>
      <c r="E93" s="7">
        <v>44924</v>
      </c>
      <c r="F93" s="7">
        <v>44925</v>
      </c>
      <c r="G93" s="1">
        <v>1</v>
      </c>
      <c r="H93" s="1">
        <v>6</v>
      </c>
      <c r="I93" s="1" t="s">
        <v>2</v>
      </c>
      <c r="J93" s="1" t="s">
        <v>6</v>
      </c>
      <c r="K93" s="3">
        <f>Tabla12[[#This Row],[Precio '[$CLP'] IVA Inc]]/Tabla12[[#This Row],[N° Noches]]</f>
        <v>86632</v>
      </c>
      <c r="L93" s="4">
        <v>108.29</v>
      </c>
      <c r="N93" s="3">
        <f>IF(Tabla12[[#This Row],[Canal de Venta]]="Booking",800*Tabla12[[#This Row],[Precio USD]],Tabla12[[#This Row],[Precio CLP]])</f>
        <v>86632</v>
      </c>
      <c r="O93" s="3">
        <f>IF(Tabla12[[#This Row],[Canal de Venta]]="Venta Directa",0,IF(Tabla12[[#This Row],[Canal de Venta]]="Airbnb",Tabla12[[#This Row],[Precio '[$CLP'] IVA Inc]]*3.57%,(Tabla12[[#This Row],[Precio USD]]/1.19)*14%*950))</f>
        <v>12103.000000000004</v>
      </c>
      <c r="P93" s="3">
        <f>IF(Tabla12[[#This Row],[Año]]=2022,25000,0)</f>
        <v>25000</v>
      </c>
      <c r="Q93" s="3">
        <f>Tabla12[[#This Row],[Precio '[$CLP'] Neto]]*19%</f>
        <v>13832</v>
      </c>
      <c r="R93" s="3">
        <f>Tabla12[[#This Row],[Precio '[$CLP'] IVA Inc]]/1.19</f>
        <v>72800</v>
      </c>
      <c r="S93" s="1">
        <f>YEAR(Tabla12[[#This Row],[Fecha Entrada]])</f>
        <v>2022</v>
      </c>
      <c r="T93" s="1" t="s">
        <v>13</v>
      </c>
      <c r="U93" s="1" t="s">
        <v>398</v>
      </c>
    </row>
    <row r="94" spans="1:21" x14ac:dyDescent="0.35">
      <c r="A94" s="1" t="s">
        <v>146</v>
      </c>
      <c r="B94" s="1" t="s">
        <v>296</v>
      </c>
      <c r="C94" s="1">
        <v>98603579</v>
      </c>
      <c r="D94" s="1" t="s">
        <v>7</v>
      </c>
      <c r="E94" s="7">
        <v>44927</v>
      </c>
      <c r="F94" s="7">
        <v>44928</v>
      </c>
      <c r="G94" s="1">
        <v>1</v>
      </c>
      <c r="H94" s="1">
        <v>4</v>
      </c>
      <c r="I94" s="1" t="s">
        <v>2</v>
      </c>
      <c r="J94" s="1" t="s">
        <v>1</v>
      </c>
      <c r="K94" s="3">
        <f>Tabla12[[#This Row],[Precio '[$CLP'] IVA Inc]]/Tabla12[[#This Row],[N° Noches]]</f>
        <v>100000</v>
      </c>
      <c r="M94" s="3">
        <v>100000</v>
      </c>
      <c r="N94" s="3">
        <f>IF(Tabla12[[#This Row],[Canal de Venta]]="Booking",800*Tabla12[[#This Row],[Precio USD]],Tabla12[[#This Row],[Precio CLP]])</f>
        <v>100000</v>
      </c>
      <c r="O94" s="3">
        <f>IF(Tabla12[[#This Row],[Canal de Venta]]="Venta Directa",0,IF(Tabla12[[#This Row],[Canal de Venta]]="Airbnb",Tabla12[[#This Row],[Precio '[$CLP'] IVA Inc]]*3.57%,(Tabla12[[#This Row],[Precio USD]]/1.19)*14%*950))</f>
        <v>0</v>
      </c>
      <c r="P94" s="3">
        <f>IF(Tabla12[[#This Row],[Año]]=2022,25000,0)</f>
        <v>0</v>
      </c>
      <c r="Q94" s="3">
        <f>Tabla12[[#This Row],[Precio '[$CLP'] Neto]]*19%</f>
        <v>15966.386554621849</v>
      </c>
      <c r="R94" s="3">
        <f>Tabla12[[#This Row],[Precio '[$CLP'] IVA Inc]]/1.19</f>
        <v>84033.613445378156</v>
      </c>
      <c r="S94" s="1">
        <f>YEAR(Tabla12[[#This Row],[Fecha Entrada]])</f>
        <v>2023</v>
      </c>
      <c r="T94" s="1" t="s">
        <v>13</v>
      </c>
      <c r="U94" s="1" t="s">
        <v>398</v>
      </c>
    </row>
    <row r="95" spans="1:21" x14ac:dyDescent="0.35">
      <c r="A95" s="1" t="s">
        <v>146</v>
      </c>
      <c r="B95" s="1" t="s">
        <v>295</v>
      </c>
      <c r="C95" s="1">
        <v>986529536</v>
      </c>
      <c r="D95" s="1" t="s">
        <v>7</v>
      </c>
      <c r="E95" s="7">
        <v>44932</v>
      </c>
      <c r="F95" s="7">
        <v>44934</v>
      </c>
      <c r="G95" s="1">
        <v>2</v>
      </c>
      <c r="H95" s="1">
        <v>5</v>
      </c>
      <c r="I95" s="1" t="s">
        <v>2</v>
      </c>
      <c r="J95" s="1" t="s">
        <v>1</v>
      </c>
      <c r="K95" s="3">
        <f>Tabla12[[#This Row],[Precio '[$CLP'] IVA Inc]]/Tabla12[[#This Row],[N° Noches]]</f>
        <v>100000</v>
      </c>
      <c r="M95" s="3">
        <v>200000</v>
      </c>
      <c r="N95" s="3">
        <f>IF(Tabla12[[#This Row],[Canal de Venta]]="Booking",800*Tabla12[[#This Row],[Precio USD]],Tabla12[[#This Row],[Precio CLP]])</f>
        <v>200000</v>
      </c>
      <c r="O95" s="3">
        <f>IF(Tabla12[[#This Row],[Canal de Venta]]="Venta Directa",0,IF(Tabla12[[#This Row],[Canal de Venta]]="Airbnb",Tabla12[[#This Row],[Precio '[$CLP'] IVA Inc]]*3.57%,(Tabla12[[#This Row],[Precio USD]]/1.19)*14%*950))</f>
        <v>0</v>
      </c>
      <c r="P95" s="3">
        <f>IF(Tabla12[[#This Row],[Año]]=2022,25000,0)</f>
        <v>0</v>
      </c>
      <c r="Q95" s="3">
        <f>Tabla12[[#This Row],[Precio '[$CLP'] Neto]]*19%</f>
        <v>31932.773109243699</v>
      </c>
      <c r="R95" s="3">
        <f>Tabla12[[#This Row],[Precio '[$CLP'] IVA Inc]]/1.19</f>
        <v>168067.22689075631</v>
      </c>
      <c r="S95" s="1">
        <f>YEAR(Tabla12[[#This Row],[Fecha Entrada]])</f>
        <v>2023</v>
      </c>
      <c r="T95" s="1" t="s">
        <v>13</v>
      </c>
      <c r="U95" s="1" t="s">
        <v>398</v>
      </c>
    </row>
    <row r="96" spans="1:21" x14ac:dyDescent="0.35">
      <c r="A96" s="1" t="s">
        <v>146</v>
      </c>
      <c r="B96" s="1" t="s">
        <v>294</v>
      </c>
      <c r="C96" s="1">
        <v>951893881</v>
      </c>
      <c r="D96" s="1" t="s">
        <v>3</v>
      </c>
      <c r="E96" s="7">
        <v>44940</v>
      </c>
      <c r="F96" s="7">
        <v>44944</v>
      </c>
      <c r="G96" s="1">
        <v>4</v>
      </c>
      <c r="H96" s="1">
        <v>9</v>
      </c>
      <c r="I96" s="1" t="s">
        <v>2</v>
      </c>
      <c r="J96" s="1" t="s">
        <v>1</v>
      </c>
      <c r="K96" s="3">
        <f>Tabla12[[#This Row],[Precio '[$CLP'] IVA Inc]]/Tabla12[[#This Row],[N° Noches]]</f>
        <v>100000</v>
      </c>
      <c r="M96" s="3">
        <v>400000</v>
      </c>
      <c r="N96" s="3">
        <f>IF(Tabla12[[#This Row],[Canal de Venta]]="Booking",800*Tabla12[[#This Row],[Precio USD]],Tabla12[[#This Row],[Precio CLP]])</f>
        <v>400000</v>
      </c>
      <c r="O96" s="3">
        <f>IF(Tabla12[[#This Row],[Canal de Venta]]="Venta Directa",0,IF(Tabla12[[#This Row],[Canal de Venta]]="Airbnb",Tabla12[[#This Row],[Precio '[$CLP'] IVA Inc]]*3.57%,(Tabla12[[#This Row],[Precio USD]]/1.19)*14%*950))</f>
        <v>0</v>
      </c>
      <c r="P96" s="3">
        <f>IF(Tabla12[[#This Row],[Año]]=2022,25000,0)</f>
        <v>0</v>
      </c>
      <c r="Q96" s="3">
        <f>Tabla12[[#This Row],[Precio '[$CLP'] Neto]]*19%</f>
        <v>63865.546218487398</v>
      </c>
      <c r="R96" s="3">
        <f>Tabla12[[#This Row],[Precio '[$CLP'] IVA Inc]]/1.19</f>
        <v>336134.45378151262</v>
      </c>
      <c r="S96" s="1">
        <f>YEAR(Tabla12[[#This Row],[Fecha Entrada]])</f>
        <v>2023</v>
      </c>
      <c r="T96" s="1" t="s">
        <v>13</v>
      </c>
      <c r="U96" s="1" t="s">
        <v>398</v>
      </c>
    </row>
    <row r="97" spans="1:21" x14ac:dyDescent="0.35">
      <c r="A97" s="1" t="s">
        <v>146</v>
      </c>
      <c r="B97" s="1" t="s">
        <v>293</v>
      </c>
      <c r="C97" s="1">
        <v>958184595</v>
      </c>
      <c r="D97" s="1" t="s">
        <v>7</v>
      </c>
      <c r="E97" s="7">
        <v>44946</v>
      </c>
      <c r="F97" s="7">
        <v>44948</v>
      </c>
      <c r="G97" s="1">
        <v>2</v>
      </c>
      <c r="H97" s="1">
        <v>6</v>
      </c>
      <c r="I97" s="1" t="s">
        <v>2</v>
      </c>
      <c r="J97" s="1" t="s">
        <v>1</v>
      </c>
      <c r="K97" s="3">
        <f>Tabla12[[#This Row],[Precio '[$CLP'] IVA Inc]]/Tabla12[[#This Row],[N° Noches]]</f>
        <v>80000</v>
      </c>
      <c r="M97" s="3">
        <v>160000</v>
      </c>
      <c r="N97" s="3">
        <f>IF(Tabla12[[#This Row],[Canal de Venta]]="Booking",800*Tabla12[[#This Row],[Precio USD]],Tabla12[[#This Row],[Precio CLP]])</f>
        <v>160000</v>
      </c>
      <c r="O97" s="3">
        <f>IF(Tabla12[[#This Row],[Canal de Venta]]="Venta Directa",0,IF(Tabla12[[#This Row],[Canal de Venta]]="Airbnb",Tabla12[[#This Row],[Precio '[$CLP'] IVA Inc]]*3.57%,(Tabla12[[#This Row],[Precio USD]]/1.19)*14%*950))</f>
        <v>0</v>
      </c>
      <c r="P97" s="3">
        <f>IF(Tabla12[[#This Row],[Año]]=2022,25000,0)</f>
        <v>0</v>
      </c>
      <c r="Q97" s="3">
        <f>Tabla12[[#This Row],[Precio '[$CLP'] Neto]]*19%</f>
        <v>25546.218487394959</v>
      </c>
      <c r="R97" s="3">
        <f>Tabla12[[#This Row],[Precio '[$CLP'] IVA Inc]]/1.19</f>
        <v>134453.78151260506</v>
      </c>
      <c r="S97" s="1">
        <f>YEAR(Tabla12[[#This Row],[Fecha Entrada]])</f>
        <v>2023</v>
      </c>
      <c r="T97" s="1" t="s">
        <v>13</v>
      </c>
      <c r="U97" s="1" t="s">
        <v>398</v>
      </c>
    </row>
    <row r="98" spans="1:21" x14ac:dyDescent="0.35">
      <c r="A98" s="1" t="s">
        <v>146</v>
      </c>
      <c r="B98" s="1" t="s">
        <v>292</v>
      </c>
      <c r="C98" s="1">
        <v>971247214</v>
      </c>
      <c r="D98" s="1" t="s">
        <v>3</v>
      </c>
      <c r="E98" s="7">
        <v>44947</v>
      </c>
      <c r="F98" s="7">
        <v>44949</v>
      </c>
      <c r="G98" s="1">
        <v>2</v>
      </c>
      <c r="H98" s="1">
        <v>8</v>
      </c>
      <c r="I98" s="1" t="s">
        <v>2</v>
      </c>
      <c r="J98" s="1" t="s">
        <v>1</v>
      </c>
      <c r="K98" s="3">
        <f>Tabla12[[#This Row],[Precio '[$CLP'] IVA Inc]]/Tabla12[[#This Row],[N° Noches]]</f>
        <v>100000</v>
      </c>
      <c r="M98" s="3">
        <v>200000</v>
      </c>
      <c r="N98" s="3">
        <f>IF(Tabla12[[#This Row],[Canal de Venta]]="Booking",800*Tabla12[[#This Row],[Precio USD]],Tabla12[[#This Row],[Precio CLP]])</f>
        <v>200000</v>
      </c>
      <c r="O98" s="3">
        <f>IF(Tabla12[[#This Row],[Canal de Venta]]="Venta Directa",0,IF(Tabla12[[#This Row],[Canal de Venta]]="Airbnb",Tabla12[[#This Row],[Precio '[$CLP'] IVA Inc]]*3.57%,(Tabla12[[#This Row],[Precio USD]]/1.19)*14%*950))</f>
        <v>0</v>
      </c>
      <c r="P98" s="3">
        <f>IF(Tabla12[[#This Row],[Año]]=2022,25000,0)</f>
        <v>0</v>
      </c>
      <c r="Q98" s="3">
        <f>Tabla12[[#This Row],[Precio '[$CLP'] Neto]]*19%</f>
        <v>31932.773109243699</v>
      </c>
      <c r="R98" s="3">
        <f>Tabla12[[#This Row],[Precio '[$CLP'] IVA Inc]]/1.19</f>
        <v>168067.22689075631</v>
      </c>
      <c r="S98" s="1">
        <f>YEAR(Tabla12[[#This Row],[Fecha Entrada]])</f>
        <v>2023</v>
      </c>
      <c r="T98" s="1" t="s">
        <v>13</v>
      </c>
      <c r="U98" s="1" t="s">
        <v>398</v>
      </c>
    </row>
    <row r="99" spans="1:21" x14ac:dyDescent="0.35">
      <c r="A99" s="1" t="s">
        <v>146</v>
      </c>
      <c r="B99" s="1" t="s">
        <v>291</v>
      </c>
      <c r="C99" s="1">
        <v>999833861</v>
      </c>
      <c r="D99" s="1" t="s">
        <v>7</v>
      </c>
      <c r="E99" s="7">
        <v>44950</v>
      </c>
      <c r="F99" s="7">
        <v>44951</v>
      </c>
      <c r="G99" s="1">
        <v>1</v>
      </c>
      <c r="H99" s="1">
        <v>5</v>
      </c>
      <c r="I99" s="1" t="s">
        <v>2</v>
      </c>
      <c r="J99" s="1" t="s">
        <v>9</v>
      </c>
      <c r="K99" s="3">
        <f>Tabla12[[#This Row],[Precio '[$CLP'] IVA Inc]]/Tabla12[[#This Row],[N° Noches]]</f>
        <v>75000</v>
      </c>
      <c r="M99" s="3">
        <v>75000</v>
      </c>
      <c r="N99" s="3">
        <f>IF(Tabla12[[#This Row],[Canal de Venta]]="Booking",800*Tabla12[[#This Row],[Precio USD]],Tabla12[[#This Row],[Precio CLP]])</f>
        <v>75000</v>
      </c>
      <c r="O99" s="3">
        <f>IF(Tabla12[[#This Row],[Canal de Venta]]="Venta Directa",0,IF(Tabla12[[#This Row],[Canal de Venta]]="Airbnb",Tabla12[[#This Row],[Precio '[$CLP'] IVA Inc]]*3.57%,(Tabla12[[#This Row],[Precio USD]]/1.19)*14%*950))</f>
        <v>2677.4999999999995</v>
      </c>
      <c r="P99" s="3">
        <f>IF(Tabla12[[#This Row],[Año]]=2022,25000,0)</f>
        <v>0</v>
      </c>
      <c r="Q99" s="3">
        <f>Tabla12[[#This Row],[Precio '[$CLP'] Neto]]*19%</f>
        <v>11974.789915966387</v>
      </c>
      <c r="R99" s="3">
        <f>Tabla12[[#This Row],[Precio '[$CLP'] IVA Inc]]/1.19</f>
        <v>63025.210084033613</v>
      </c>
      <c r="S99" s="1">
        <f>YEAR(Tabla12[[#This Row],[Fecha Entrada]])</f>
        <v>2023</v>
      </c>
      <c r="T99" s="1" t="s">
        <v>13</v>
      </c>
      <c r="U99" s="1" t="s">
        <v>398</v>
      </c>
    </row>
    <row r="100" spans="1:21" x14ac:dyDescent="0.35">
      <c r="A100" s="1" t="s">
        <v>146</v>
      </c>
      <c r="B100" s="1" t="s">
        <v>290</v>
      </c>
      <c r="C100" s="1">
        <v>961427304</v>
      </c>
      <c r="D100" s="1" t="s">
        <v>7</v>
      </c>
      <c r="E100" s="7">
        <v>44951</v>
      </c>
      <c r="F100" s="7">
        <v>44953</v>
      </c>
      <c r="G100" s="1">
        <v>2</v>
      </c>
      <c r="H100" s="1">
        <v>3</v>
      </c>
      <c r="I100" s="1" t="s">
        <v>2</v>
      </c>
      <c r="J100" s="1" t="s">
        <v>1</v>
      </c>
      <c r="K100" s="3">
        <f>Tabla12[[#This Row],[Precio '[$CLP'] IVA Inc]]/Tabla12[[#This Row],[N° Noches]]</f>
        <v>60000</v>
      </c>
      <c r="M100" s="3">
        <v>120000</v>
      </c>
      <c r="N100" s="3">
        <f>IF(Tabla12[[#This Row],[Canal de Venta]]="Booking",800*Tabla12[[#This Row],[Precio USD]],Tabla12[[#This Row],[Precio CLP]])</f>
        <v>120000</v>
      </c>
      <c r="O100" s="3">
        <f>IF(Tabla12[[#This Row],[Canal de Venta]]="Venta Directa",0,IF(Tabla12[[#This Row],[Canal de Venta]]="Airbnb",Tabla12[[#This Row],[Precio '[$CLP'] IVA Inc]]*3.57%,(Tabla12[[#This Row],[Precio USD]]/1.19)*14%*950))</f>
        <v>0</v>
      </c>
      <c r="P100" s="3">
        <f>IF(Tabla12[[#This Row],[Año]]=2022,25000,0)</f>
        <v>0</v>
      </c>
      <c r="Q100" s="3">
        <f>Tabla12[[#This Row],[Precio '[$CLP'] Neto]]*19%</f>
        <v>19159.663865546219</v>
      </c>
      <c r="R100" s="3">
        <f>Tabla12[[#This Row],[Precio '[$CLP'] IVA Inc]]/1.19</f>
        <v>100840.33613445378</v>
      </c>
      <c r="S100" s="1">
        <f>YEAR(Tabla12[[#This Row],[Fecha Entrada]])</f>
        <v>2023</v>
      </c>
      <c r="T100" s="1" t="s">
        <v>13</v>
      </c>
      <c r="U100" s="1" t="s">
        <v>398</v>
      </c>
    </row>
    <row r="101" spans="1:21" x14ac:dyDescent="0.35">
      <c r="A101" s="1" t="s">
        <v>146</v>
      </c>
      <c r="B101" s="1" t="s">
        <v>289</v>
      </c>
      <c r="C101" s="1">
        <v>989996764</v>
      </c>
      <c r="D101" s="1" t="s">
        <v>3</v>
      </c>
      <c r="E101" s="7">
        <v>44951</v>
      </c>
      <c r="F101" s="7">
        <v>44952</v>
      </c>
      <c r="G101" s="1">
        <v>1</v>
      </c>
      <c r="H101" s="1">
        <v>3</v>
      </c>
      <c r="I101" s="1" t="s">
        <v>2</v>
      </c>
      <c r="J101" s="1" t="s">
        <v>9</v>
      </c>
      <c r="K101" s="3">
        <f>Tabla12[[#This Row],[Precio '[$CLP'] IVA Inc]]/Tabla12[[#This Row],[N° Noches]]</f>
        <v>90000</v>
      </c>
      <c r="M101" s="3">
        <v>90000</v>
      </c>
      <c r="N101" s="3">
        <f>IF(Tabla12[[#This Row],[Canal de Venta]]="Booking",800*Tabla12[[#This Row],[Precio USD]],Tabla12[[#This Row],[Precio CLP]])</f>
        <v>90000</v>
      </c>
      <c r="O101" s="3">
        <f>IF(Tabla12[[#This Row],[Canal de Venta]]="Venta Directa",0,IF(Tabla12[[#This Row],[Canal de Venta]]="Airbnb",Tabla12[[#This Row],[Precio '[$CLP'] IVA Inc]]*3.57%,(Tabla12[[#This Row],[Precio USD]]/1.19)*14%*950))</f>
        <v>3212.9999999999995</v>
      </c>
      <c r="P101" s="3">
        <f>IF(Tabla12[[#This Row],[Año]]=2022,25000,0)</f>
        <v>0</v>
      </c>
      <c r="Q101" s="3">
        <f>Tabla12[[#This Row],[Precio '[$CLP'] Neto]]*19%</f>
        <v>14369.747899159665</v>
      </c>
      <c r="R101" s="3">
        <f>Tabla12[[#This Row],[Precio '[$CLP'] IVA Inc]]/1.19</f>
        <v>75630.252100840342</v>
      </c>
      <c r="S101" s="1">
        <f>YEAR(Tabla12[[#This Row],[Fecha Entrada]])</f>
        <v>2023</v>
      </c>
      <c r="T101" s="1" t="s">
        <v>13</v>
      </c>
      <c r="U101" s="1" t="s">
        <v>398</v>
      </c>
    </row>
    <row r="102" spans="1:21" x14ac:dyDescent="0.35">
      <c r="A102" s="1" t="s">
        <v>146</v>
      </c>
      <c r="B102" s="1" t="s">
        <v>288</v>
      </c>
      <c r="C102" s="1">
        <v>977998218</v>
      </c>
      <c r="D102" s="1" t="s">
        <v>3</v>
      </c>
      <c r="E102" s="7">
        <v>44952</v>
      </c>
      <c r="F102" s="7">
        <v>44954</v>
      </c>
      <c r="G102" s="1">
        <v>2</v>
      </c>
      <c r="H102" s="1">
        <v>7</v>
      </c>
      <c r="I102" s="1" t="s">
        <v>2</v>
      </c>
      <c r="J102" s="1" t="s">
        <v>1</v>
      </c>
      <c r="K102" s="3">
        <f>Tabla12[[#This Row],[Precio '[$CLP'] IVA Inc]]/Tabla12[[#This Row],[N° Noches]]</f>
        <v>100000</v>
      </c>
      <c r="M102" s="3">
        <v>200000</v>
      </c>
      <c r="N102" s="3">
        <f>IF(Tabla12[[#This Row],[Canal de Venta]]="Booking",800*Tabla12[[#This Row],[Precio USD]],Tabla12[[#This Row],[Precio CLP]])</f>
        <v>200000</v>
      </c>
      <c r="O102" s="3">
        <f>IF(Tabla12[[#This Row],[Canal de Venta]]="Venta Directa",0,IF(Tabla12[[#This Row],[Canal de Venta]]="Airbnb",Tabla12[[#This Row],[Precio '[$CLP'] IVA Inc]]*3.57%,(Tabla12[[#This Row],[Precio USD]]/1.19)*14%*950))</f>
        <v>0</v>
      </c>
      <c r="P102" s="3">
        <f>IF(Tabla12[[#This Row],[Año]]=2022,25000,0)</f>
        <v>0</v>
      </c>
      <c r="Q102" s="3">
        <f>Tabla12[[#This Row],[Precio '[$CLP'] Neto]]*19%</f>
        <v>31932.773109243699</v>
      </c>
      <c r="R102" s="3">
        <f>Tabla12[[#This Row],[Precio '[$CLP'] IVA Inc]]/1.19</f>
        <v>168067.22689075631</v>
      </c>
      <c r="S102" s="1">
        <f>YEAR(Tabla12[[#This Row],[Fecha Entrada]])</f>
        <v>2023</v>
      </c>
      <c r="T102" s="1" t="s">
        <v>13</v>
      </c>
      <c r="U102" s="1" t="s">
        <v>398</v>
      </c>
    </row>
    <row r="103" spans="1:21" x14ac:dyDescent="0.35">
      <c r="A103" s="1" t="s">
        <v>146</v>
      </c>
      <c r="B103" s="1" t="s">
        <v>287</v>
      </c>
      <c r="C103" s="1">
        <v>954183077</v>
      </c>
      <c r="D103" s="1" t="s">
        <v>3</v>
      </c>
      <c r="E103" s="7">
        <v>44954</v>
      </c>
      <c r="F103" s="7">
        <v>44956</v>
      </c>
      <c r="G103" s="1">
        <v>2</v>
      </c>
      <c r="H103" s="1">
        <v>6</v>
      </c>
      <c r="I103" s="1" t="s">
        <v>2</v>
      </c>
      <c r="J103" s="1" t="s">
        <v>9</v>
      </c>
      <c r="K103" s="3">
        <f>Tabla12[[#This Row],[Precio '[$CLP'] IVA Inc]]/Tabla12[[#This Row],[N° Noches]]</f>
        <v>104000</v>
      </c>
      <c r="M103" s="3">
        <v>208000</v>
      </c>
      <c r="N103" s="3">
        <f>IF(Tabla12[[#This Row],[Canal de Venta]]="Booking",800*Tabla12[[#This Row],[Precio USD]],Tabla12[[#This Row],[Precio CLP]])</f>
        <v>208000</v>
      </c>
      <c r="O103" s="3">
        <f>IF(Tabla12[[#This Row],[Canal de Venta]]="Venta Directa",0,IF(Tabla12[[#This Row],[Canal de Venta]]="Airbnb",Tabla12[[#This Row],[Precio '[$CLP'] IVA Inc]]*3.57%,(Tabla12[[#This Row],[Precio USD]]/1.19)*14%*950))</f>
        <v>7425.5999999999995</v>
      </c>
      <c r="P103" s="3">
        <f>IF(Tabla12[[#This Row],[Año]]=2022,25000,0)</f>
        <v>0</v>
      </c>
      <c r="Q103" s="3">
        <f>Tabla12[[#This Row],[Precio '[$CLP'] Neto]]*19%</f>
        <v>33210.08403361345</v>
      </c>
      <c r="R103" s="3">
        <f>Tabla12[[#This Row],[Precio '[$CLP'] IVA Inc]]/1.19</f>
        <v>174789.91596638656</v>
      </c>
      <c r="S103" s="1">
        <f>YEAR(Tabla12[[#This Row],[Fecha Entrada]])</f>
        <v>2023</v>
      </c>
      <c r="T103" s="1" t="s">
        <v>13</v>
      </c>
      <c r="U103" s="1" t="s">
        <v>398</v>
      </c>
    </row>
    <row r="104" spans="1:21" x14ac:dyDescent="0.35">
      <c r="A104" s="1" t="s">
        <v>146</v>
      </c>
      <c r="B104" s="1" t="s">
        <v>286</v>
      </c>
      <c r="C104" s="1">
        <v>962190046</v>
      </c>
      <c r="D104" s="1" t="s">
        <v>7</v>
      </c>
      <c r="E104" s="7">
        <v>44954</v>
      </c>
      <c r="F104" s="7">
        <v>44955</v>
      </c>
      <c r="G104" s="1">
        <v>1</v>
      </c>
      <c r="H104" s="1">
        <v>5</v>
      </c>
      <c r="I104" s="1" t="s">
        <v>2</v>
      </c>
      <c r="J104" s="1" t="s">
        <v>6</v>
      </c>
      <c r="K104" s="3">
        <f>Tabla12[[#This Row],[Precio '[$CLP'] IVA Inc]]/Tabla12[[#This Row],[N° Noches]]</f>
        <v>103768</v>
      </c>
      <c r="L104" s="4">
        <v>129.71</v>
      </c>
      <c r="N104" s="3">
        <f>IF(Tabla12[[#This Row],[Canal de Venta]]="Booking",800*Tabla12[[#This Row],[Precio USD]],Tabla12[[#This Row],[Precio CLP]])</f>
        <v>103768</v>
      </c>
      <c r="O104" s="3">
        <f>IF(Tabla12[[#This Row],[Canal de Venta]]="Venta Directa",0,IF(Tabla12[[#This Row],[Canal de Venta]]="Airbnb",Tabla12[[#This Row],[Precio '[$CLP'] IVA Inc]]*3.57%,(Tabla12[[#This Row],[Precio USD]]/1.19)*14%*950))</f>
        <v>14497.000000000004</v>
      </c>
      <c r="P104" s="3">
        <f>IF(Tabla12[[#This Row],[Año]]=2022,25000,0)</f>
        <v>0</v>
      </c>
      <c r="Q104" s="3">
        <f>Tabla12[[#This Row],[Precio '[$CLP'] Neto]]*19%</f>
        <v>16568</v>
      </c>
      <c r="R104" s="3">
        <f>Tabla12[[#This Row],[Precio '[$CLP'] IVA Inc]]/1.19</f>
        <v>87200</v>
      </c>
      <c r="S104" s="1">
        <f>YEAR(Tabla12[[#This Row],[Fecha Entrada]])</f>
        <v>2023</v>
      </c>
      <c r="T104" s="1" t="s">
        <v>13</v>
      </c>
      <c r="U104" s="1" t="s">
        <v>398</v>
      </c>
    </row>
    <row r="105" spans="1:21" x14ac:dyDescent="0.35">
      <c r="A105" s="1" t="s">
        <v>146</v>
      </c>
      <c r="B105" s="1" t="s">
        <v>285</v>
      </c>
      <c r="C105" s="1">
        <v>996339146</v>
      </c>
      <c r="D105" s="1" t="s">
        <v>3</v>
      </c>
      <c r="E105" s="7">
        <v>44957</v>
      </c>
      <c r="F105" s="7">
        <v>44958</v>
      </c>
      <c r="G105" s="1">
        <v>1</v>
      </c>
      <c r="H105" s="1">
        <v>7</v>
      </c>
      <c r="I105" s="1" t="s">
        <v>2</v>
      </c>
      <c r="J105" s="1" t="s">
        <v>9</v>
      </c>
      <c r="K105" s="3">
        <f>Tabla12[[#This Row],[Precio '[$CLP'] IVA Inc]]/Tabla12[[#This Row],[N° Noches]]</f>
        <v>82000</v>
      </c>
      <c r="M105" s="3">
        <v>82000</v>
      </c>
      <c r="N105" s="3">
        <f>IF(Tabla12[[#This Row],[Canal de Venta]]="Booking",800*Tabla12[[#This Row],[Precio USD]],Tabla12[[#This Row],[Precio CLP]])</f>
        <v>82000</v>
      </c>
      <c r="O105" s="3">
        <f>IF(Tabla12[[#This Row],[Canal de Venta]]="Venta Directa",0,IF(Tabla12[[#This Row],[Canal de Venta]]="Airbnb",Tabla12[[#This Row],[Precio '[$CLP'] IVA Inc]]*3.57%,(Tabla12[[#This Row],[Precio USD]]/1.19)*14%*950))</f>
        <v>2927.3999999999996</v>
      </c>
      <c r="P105" s="3">
        <f>IF(Tabla12[[#This Row],[Año]]=2022,25000,0)</f>
        <v>0</v>
      </c>
      <c r="Q105" s="3">
        <f>Tabla12[[#This Row],[Precio '[$CLP'] Neto]]*19%</f>
        <v>13092.436974789916</v>
      </c>
      <c r="R105" s="3">
        <f>Tabla12[[#This Row],[Precio '[$CLP'] IVA Inc]]/1.19</f>
        <v>68907.563025210082</v>
      </c>
      <c r="S105" s="1">
        <f>YEAR(Tabla12[[#This Row],[Fecha Entrada]])</f>
        <v>2023</v>
      </c>
      <c r="T105" s="1" t="s">
        <v>13</v>
      </c>
      <c r="U105" s="1" t="s">
        <v>398</v>
      </c>
    </row>
    <row r="106" spans="1:21" x14ac:dyDescent="0.35">
      <c r="A106" s="1" t="s">
        <v>146</v>
      </c>
      <c r="B106" s="1" t="s">
        <v>284</v>
      </c>
      <c r="C106" s="1">
        <v>996978870</v>
      </c>
      <c r="D106" s="1" t="s">
        <v>3</v>
      </c>
      <c r="E106" s="7">
        <v>44957</v>
      </c>
      <c r="F106" s="7">
        <v>44958</v>
      </c>
      <c r="G106" s="1">
        <v>1</v>
      </c>
      <c r="H106" s="1">
        <v>4</v>
      </c>
      <c r="I106" s="1" t="s">
        <v>2</v>
      </c>
      <c r="J106" s="1" t="s">
        <v>1</v>
      </c>
      <c r="K106" s="3">
        <f>Tabla12[[#This Row],[Precio '[$CLP'] IVA Inc]]/Tabla12[[#This Row],[N° Noches]]</f>
        <v>100000</v>
      </c>
      <c r="M106" s="3">
        <v>100000</v>
      </c>
      <c r="N106" s="3">
        <f>IF(Tabla12[[#This Row],[Canal de Venta]]="Booking",800*Tabla12[[#This Row],[Precio USD]],Tabla12[[#This Row],[Precio CLP]])</f>
        <v>100000</v>
      </c>
      <c r="O106" s="3">
        <f>IF(Tabla12[[#This Row],[Canal de Venta]]="Venta Directa",0,IF(Tabla12[[#This Row],[Canal de Venta]]="Airbnb",Tabla12[[#This Row],[Precio '[$CLP'] IVA Inc]]*3.57%,(Tabla12[[#This Row],[Precio USD]]/1.19)*14%*950))</f>
        <v>0</v>
      </c>
      <c r="P106" s="3">
        <f>IF(Tabla12[[#This Row],[Año]]=2022,25000,0)</f>
        <v>0</v>
      </c>
      <c r="Q106" s="3">
        <f>Tabla12[[#This Row],[Precio '[$CLP'] Neto]]*19%</f>
        <v>15966.386554621849</v>
      </c>
      <c r="R106" s="3">
        <f>Tabla12[[#This Row],[Precio '[$CLP'] IVA Inc]]/1.19</f>
        <v>84033.613445378156</v>
      </c>
      <c r="S106" s="1">
        <f>YEAR(Tabla12[[#This Row],[Fecha Entrada]])</f>
        <v>2023</v>
      </c>
      <c r="T106" s="1" t="s">
        <v>13</v>
      </c>
      <c r="U106" s="1" t="s">
        <v>398</v>
      </c>
    </row>
    <row r="107" spans="1:21" x14ac:dyDescent="0.35">
      <c r="A107" s="1" t="s">
        <v>124</v>
      </c>
      <c r="B107" s="1" t="s">
        <v>284</v>
      </c>
      <c r="C107" s="1">
        <v>996978870</v>
      </c>
      <c r="D107" s="1" t="s">
        <v>3</v>
      </c>
      <c r="E107" s="7">
        <v>44958</v>
      </c>
      <c r="F107" s="7">
        <v>44960</v>
      </c>
      <c r="G107" s="1">
        <v>2</v>
      </c>
      <c r="H107" s="1">
        <v>4</v>
      </c>
      <c r="I107" s="1" t="s">
        <v>2</v>
      </c>
      <c r="J107" s="1" t="s">
        <v>1</v>
      </c>
      <c r="K107" s="3">
        <f>Tabla12[[#This Row],[Precio '[$CLP'] IVA Inc]]/Tabla12[[#This Row],[N° Noches]]</f>
        <v>100000</v>
      </c>
      <c r="M107" s="3">
        <v>200000</v>
      </c>
      <c r="N107" s="3">
        <f>IF(Tabla12[[#This Row],[Canal de Venta]]="Booking",800*Tabla12[[#This Row],[Precio USD]],Tabla12[[#This Row],[Precio CLP]])</f>
        <v>200000</v>
      </c>
      <c r="O107" s="3">
        <f>IF(Tabla12[[#This Row],[Canal de Venta]]="Venta Directa",0,IF(Tabla12[[#This Row],[Canal de Venta]]="Airbnb",Tabla12[[#This Row],[Precio '[$CLP'] IVA Inc]]*3.57%,(Tabla12[[#This Row],[Precio USD]]/1.19)*14%*950))</f>
        <v>0</v>
      </c>
      <c r="P107" s="3">
        <f>IF(Tabla12[[#This Row],[Año]]=2022,25000,0)</f>
        <v>0</v>
      </c>
      <c r="Q107" s="3">
        <f>Tabla12[[#This Row],[Precio '[$CLP'] Neto]]*19%</f>
        <v>31932.773109243699</v>
      </c>
      <c r="R107" s="3">
        <f>Tabla12[[#This Row],[Precio '[$CLP'] IVA Inc]]/1.19</f>
        <v>168067.22689075631</v>
      </c>
      <c r="S107" s="1">
        <f>YEAR(Tabla12[[#This Row],[Fecha Entrada]])</f>
        <v>2023</v>
      </c>
      <c r="T107" s="1" t="s">
        <v>13</v>
      </c>
      <c r="U107" s="1" t="s">
        <v>398</v>
      </c>
    </row>
    <row r="108" spans="1:21" x14ac:dyDescent="0.35">
      <c r="A108" s="1" t="s">
        <v>124</v>
      </c>
      <c r="B108" s="1" t="s">
        <v>283</v>
      </c>
      <c r="C108" s="1">
        <v>994630149</v>
      </c>
      <c r="D108" s="1" t="s">
        <v>7</v>
      </c>
      <c r="E108" s="7">
        <v>44960</v>
      </c>
      <c r="F108" s="7">
        <v>44962</v>
      </c>
      <c r="G108" s="1">
        <v>2</v>
      </c>
      <c r="H108" s="1">
        <v>6</v>
      </c>
      <c r="I108" s="1" t="s">
        <v>2</v>
      </c>
      <c r="J108" s="1" t="s">
        <v>6</v>
      </c>
      <c r="K108" s="3">
        <f>Tabla12[[#This Row],[Precio '[$CLP'] IVA Inc]]/Tabla12[[#This Row],[N° Noches]]</f>
        <v>107576</v>
      </c>
      <c r="L108" s="4">
        <v>268.94</v>
      </c>
      <c r="N108" s="3">
        <f>IF(Tabla12[[#This Row],[Canal de Venta]]="Booking",800*Tabla12[[#This Row],[Precio USD]],Tabla12[[#This Row],[Precio CLP]])</f>
        <v>215152</v>
      </c>
      <c r="O108" s="3">
        <f>IF(Tabla12[[#This Row],[Canal de Venta]]="Venta Directa",0,IF(Tabla12[[#This Row],[Canal de Venta]]="Airbnb",Tabla12[[#This Row],[Precio '[$CLP'] IVA Inc]]*3.57%,(Tabla12[[#This Row],[Precio USD]]/1.19)*14%*950))</f>
        <v>30058.000000000004</v>
      </c>
      <c r="P108" s="3">
        <f>IF(Tabla12[[#This Row],[Año]]=2022,25000,0)</f>
        <v>0</v>
      </c>
      <c r="Q108" s="3">
        <f>Tabla12[[#This Row],[Precio '[$CLP'] Neto]]*19%</f>
        <v>34352</v>
      </c>
      <c r="R108" s="3">
        <f>Tabla12[[#This Row],[Precio '[$CLP'] IVA Inc]]/1.19</f>
        <v>180800</v>
      </c>
      <c r="S108" s="1">
        <f>YEAR(Tabla12[[#This Row],[Fecha Entrada]])</f>
        <v>2023</v>
      </c>
      <c r="T108" s="1" t="s">
        <v>13</v>
      </c>
      <c r="U108" s="1" t="s">
        <v>398</v>
      </c>
    </row>
    <row r="109" spans="1:21" x14ac:dyDescent="0.35">
      <c r="A109" s="1" t="s">
        <v>124</v>
      </c>
      <c r="B109" s="1" t="s">
        <v>282</v>
      </c>
      <c r="C109" s="1">
        <v>952879737</v>
      </c>
      <c r="D109" s="1" t="s">
        <v>3</v>
      </c>
      <c r="E109" s="7">
        <v>44963</v>
      </c>
      <c r="F109" s="7">
        <v>44965</v>
      </c>
      <c r="G109" s="1">
        <v>2</v>
      </c>
      <c r="H109" s="1">
        <v>7</v>
      </c>
      <c r="I109" s="1" t="s">
        <v>2</v>
      </c>
      <c r="J109" s="1" t="s">
        <v>1</v>
      </c>
      <c r="K109" s="3">
        <f>Tabla12[[#This Row],[Precio '[$CLP'] IVA Inc]]/Tabla12[[#This Row],[N° Noches]]</f>
        <v>120000</v>
      </c>
      <c r="M109" s="3">
        <v>240000</v>
      </c>
      <c r="N109" s="3">
        <f>IF(Tabla12[[#This Row],[Canal de Venta]]="Booking",800*Tabla12[[#This Row],[Precio USD]],Tabla12[[#This Row],[Precio CLP]])</f>
        <v>240000</v>
      </c>
      <c r="O109" s="3">
        <f>IF(Tabla12[[#This Row],[Canal de Venta]]="Venta Directa",0,IF(Tabla12[[#This Row],[Canal de Venta]]="Airbnb",Tabla12[[#This Row],[Precio '[$CLP'] IVA Inc]]*3.57%,(Tabla12[[#This Row],[Precio USD]]/1.19)*14%*950))</f>
        <v>0</v>
      </c>
      <c r="P109" s="3">
        <f>IF(Tabla12[[#This Row],[Año]]=2022,25000,0)</f>
        <v>0</v>
      </c>
      <c r="Q109" s="3">
        <f>Tabla12[[#This Row],[Precio '[$CLP'] Neto]]*19%</f>
        <v>38319.327731092439</v>
      </c>
      <c r="R109" s="3">
        <f>Tabla12[[#This Row],[Precio '[$CLP'] IVA Inc]]/1.19</f>
        <v>201680.67226890757</v>
      </c>
      <c r="S109" s="1">
        <f>YEAR(Tabla12[[#This Row],[Fecha Entrada]])</f>
        <v>2023</v>
      </c>
      <c r="T109" s="1" t="s">
        <v>13</v>
      </c>
      <c r="U109" s="1" t="s">
        <v>398</v>
      </c>
    </row>
    <row r="110" spans="1:21" x14ac:dyDescent="0.35">
      <c r="A110" s="1" t="s">
        <v>124</v>
      </c>
      <c r="B110" s="1" t="s">
        <v>281</v>
      </c>
      <c r="C110" s="1">
        <v>995798594</v>
      </c>
      <c r="D110" s="1" t="s">
        <v>7</v>
      </c>
      <c r="E110" s="7">
        <v>44965</v>
      </c>
      <c r="F110" s="7">
        <v>44970</v>
      </c>
      <c r="G110" s="1">
        <v>5</v>
      </c>
      <c r="H110" s="1">
        <v>3</v>
      </c>
      <c r="I110" s="1" t="s">
        <v>2</v>
      </c>
      <c r="J110" s="1" t="s">
        <v>6</v>
      </c>
      <c r="K110" s="3">
        <f>Tabla12[[#This Row],[Precio '[$CLP'] IVA Inc]]/Tabla12[[#This Row],[N° Noches]]</f>
        <v>103958.39999999999</v>
      </c>
      <c r="L110" s="4">
        <v>649.74</v>
      </c>
      <c r="N110" s="3">
        <f>IF(Tabla12[[#This Row],[Canal de Venta]]="Booking",800*Tabla12[[#This Row],[Precio USD]],Tabla12[[#This Row],[Precio CLP]])</f>
        <v>519792</v>
      </c>
      <c r="O110" s="3">
        <f>IF(Tabla12[[#This Row],[Canal de Venta]]="Venta Directa",0,IF(Tabla12[[#This Row],[Canal de Venta]]="Airbnb",Tabla12[[#This Row],[Precio '[$CLP'] IVA Inc]]*3.57%,(Tabla12[[#This Row],[Precio USD]]/1.19)*14%*950))</f>
        <v>72618.000000000015</v>
      </c>
      <c r="P110" s="3">
        <f>IF(Tabla12[[#This Row],[Año]]=2022,25000,0)</f>
        <v>0</v>
      </c>
      <c r="Q110" s="3">
        <f>Tabla12[[#This Row],[Precio '[$CLP'] Neto]]*19%</f>
        <v>82992</v>
      </c>
      <c r="R110" s="3">
        <f>Tabla12[[#This Row],[Precio '[$CLP'] IVA Inc]]/1.19</f>
        <v>436800</v>
      </c>
      <c r="S110" s="1">
        <f>YEAR(Tabla12[[#This Row],[Fecha Entrada]])</f>
        <v>2023</v>
      </c>
      <c r="T110" s="1" t="s">
        <v>13</v>
      </c>
      <c r="U110" s="1" t="s">
        <v>398</v>
      </c>
    </row>
    <row r="111" spans="1:21" x14ac:dyDescent="0.35">
      <c r="A111" s="1" t="s">
        <v>124</v>
      </c>
      <c r="B111" s="1" t="s">
        <v>280</v>
      </c>
      <c r="C111" s="1">
        <v>986920909</v>
      </c>
      <c r="D111" s="1" t="s">
        <v>3</v>
      </c>
      <c r="E111" s="7">
        <v>44968</v>
      </c>
      <c r="F111" s="7">
        <v>44969</v>
      </c>
      <c r="G111" s="1">
        <v>1</v>
      </c>
      <c r="H111" s="1">
        <v>6</v>
      </c>
      <c r="I111" s="1" t="s">
        <v>2</v>
      </c>
      <c r="J111" s="1" t="s">
        <v>1</v>
      </c>
      <c r="K111" s="3">
        <f>Tabla12[[#This Row],[Precio '[$CLP'] IVA Inc]]/Tabla12[[#This Row],[N° Noches]]</f>
        <v>80000</v>
      </c>
      <c r="M111" s="3">
        <v>80000</v>
      </c>
      <c r="N111" s="3">
        <f>IF(Tabla12[[#This Row],[Canal de Venta]]="Booking",800*Tabla12[[#This Row],[Precio USD]],Tabla12[[#This Row],[Precio CLP]])</f>
        <v>80000</v>
      </c>
      <c r="O111" s="3">
        <f>IF(Tabla12[[#This Row],[Canal de Venta]]="Venta Directa",0,IF(Tabla12[[#This Row],[Canal de Venta]]="Airbnb",Tabla12[[#This Row],[Precio '[$CLP'] IVA Inc]]*3.57%,(Tabla12[[#This Row],[Precio USD]]/1.19)*14%*950))</f>
        <v>0</v>
      </c>
      <c r="P111" s="3">
        <f>IF(Tabla12[[#This Row],[Año]]=2022,25000,0)</f>
        <v>0</v>
      </c>
      <c r="Q111" s="3">
        <f>Tabla12[[#This Row],[Precio '[$CLP'] Neto]]*19%</f>
        <v>12773.10924369748</v>
      </c>
      <c r="R111" s="3">
        <f>Tabla12[[#This Row],[Precio '[$CLP'] IVA Inc]]/1.19</f>
        <v>67226.890756302528</v>
      </c>
      <c r="S111" s="1">
        <f>YEAR(Tabla12[[#This Row],[Fecha Entrada]])</f>
        <v>2023</v>
      </c>
      <c r="T111" s="1" t="s">
        <v>13</v>
      </c>
      <c r="U111" s="1" t="s">
        <v>398</v>
      </c>
    </row>
    <row r="112" spans="1:21" x14ac:dyDescent="0.35">
      <c r="A112" s="1" t="s">
        <v>124</v>
      </c>
      <c r="B112" s="1" t="s">
        <v>279</v>
      </c>
      <c r="C112" s="1">
        <v>956386988</v>
      </c>
      <c r="D112" s="1" t="s">
        <v>3</v>
      </c>
      <c r="E112" s="7">
        <v>44970</v>
      </c>
      <c r="F112" s="7">
        <v>44971</v>
      </c>
      <c r="G112" s="1">
        <v>1</v>
      </c>
      <c r="H112" s="1">
        <v>3</v>
      </c>
      <c r="I112" s="1" t="s">
        <v>2</v>
      </c>
      <c r="J112" s="1" t="s">
        <v>1</v>
      </c>
      <c r="K112" s="3">
        <f>Tabla12[[#This Row],[Precio '[$CLP'] IVA Inc]]/Tabla12[[#This Row],[N° Noches]]</f>
        <v>80000</v>
      </c>
      <c r="M112" s="3">
        <v>80000</v>
      </c>
      <c r="N112" s="3">
        <f>IF(Tabla12[[#This Row],[Canal de Venta]]="Booking",800*Tabla12[[#This Row],[Precio USD]],Tabla12[[#This Row],[Precio CLP]])</f>
        <v>80000</v>
      </c>
      <c r="O112" s="3">
        <f>IF(Tabla12[[#This Row],[Canal de Venta]]="Venta Directa",0,IF(Tabla12[[#This Row],[Canal de Venta]]="Airbnb",Tabla12[[#This Row],[Precio '[$CLP'] IVA Inc]]*3.57%,(Tabla12[[#This Row],[Precio USD]]/1.19)*14%*950))</f>
        <v>0</v>
      </c>
      <c r="P112" s="3">
        <f>IF(Tabla12[[#This Row],[Año]]=2022,25000,0)</f>
        <v>0</v>
      </c>
      <c r="Q112" s="3">
        <f>Tabla12[[#This Row],[Precio '[$CLP'] Neto]]*19%</f>
        <v>12773.10924369748</v>
      </c>
      <c r="R112" s="3">
        <f>Tabla12[[#This Row],[Precio '[$CLP'] IVA Inc]]/1.19</f>
        <v>67226.890756302528</v>
      </c>
      <c r="S112" s="1">
        <f>YEAR(Tabla12[[#This Row],[Fecha Entrada]])</f>
        <v>2023</v>
      </c>
      <c r="T112" s="1" t="s">
        <v>13</v>
      </c>
      <c r="U112" s="1" t="s">
        <v>398</v>
      </c>
    </row>
    <row r="113" spans="1:21" x14ac:dyDescent="0.35">
      <c r="A113" s="1" t="s">
        <v>124</v>
      </c>
      <c r="B113" s="1" t="s">
        <v>278</v>
      </c>
      <c r="C113" s="1">
        <v>975174194</v>
      </c>
      <c r="D113" s="1" t="s">
        <v>3</v>
      </c>
      <c r="E113" s="7">
        <v>44971</v>
      </c>
      <c r="F113" s="7">
        <v>44973</v>
      </c>
      <c r="G113" s="1">
        <v>2</v>
      </c>
      <c r="H113" s="1">
        <v>4</v>
      </c>
      <c r="I113" s="1" t="s">
        <v>2</v>
      </c>
      <c r="J113" s="1" t="s">
        <v>1</v>
      </c>
      <c r="K113" s="3">
        <f>Tabla12[[#This Row],[Precio '[$CLP'] IVA Inc]]/Tabla12[[#This Row],[N° Noches]]</f>
        <v>80000</v>
      </c>
      <c r="M113" s="3">
        <v>160000</v>
      </c>
      <c r="N113" s="3">
        <f>IF(Tabla12[[#This Row],[Canal de Venta]]="Booking",800*Tabla12[[#This Row],[Precio USD]],Tabla12[[#This Row],[Precio CLP]])</f>
        <v>160000</v>
      </c>
      <c r="O113" s="3">
        <f>IF(Tabla12[[#This Row],[Canal de Venta]]="Venta Directa",0,IF(Tabla12[[#This Row],[Canal de Venta]]="Airbnb",Tabla12[[#This Row],[Precio '[$CLP'] IVA Inc]]*3.57%,(Tabla12[[#This Row],[Precio USD]]/1.19)*14%*950))</f>
        <v>0</v>
      </c>
      <c r="P113" s="3">
        <f>IF(Tabla12[[#This Row],[Año]]=2022,25000,0)</f>
        <v>0</v>
      </c>
      <c r="Q113" s="3">
        <f>Tabla12[[#This Row],[Precio '[$CLP'] Neto]]*19%</f>
        <v>25546.218487394959</v>
      </c>
      <c r="R113" s="3">
        <f>Tabla12[[#This Row],[Precio '[$CLP'] IVA Inc]]/1.19</f>
        <v>134453.78151260506</v>
      </c>
      <c r="S113" s="1">
        <f>YEAR(Tabla12[[#This Row],[Fecha Entrada]])</f>
        <v>2023</v>
      </c>
      <c r="T113" s="1" t="s">
        <v>13</v>
      </c>
      <c r="U113" s="1" t="s">
        <v>398</v>
      </c>
    </row>
    <row r="114" spans="1:21" x14ac:dyDescent="0.35">
      <c r="A114" s="1" t="s">
        <v>124</v>
      </c>
      <c r="B114" s="1" t="s">
        <v>277</v>
      </c>
      <c r="C114" s="1">
        <v>979873898</v>
      </c>
      <c r="D114" s="1" t="s">
        <v>7</v>
      </c>
      <c r="E114" s="7">
        <v>44972</v>
      </c>
      <c r="F114" s="7">
        <v>44973</v>
      </c>
      <c r="G114" s="1">
        <v>1</v>
      </c>
      <c r="H114" s="1">
        <v>3</v>
      </c>
      <c r="I114" s="1" t="s">
        <v>2</v>
      </c>
      <c r="J114" s="1" t="s">
        <v>6</v>
      </c>
      <c r="K114" s="3">
        <f>Tabla12[[#This Row],[Precio '[$CLP'] IVA Inc]]/Tabla12[[#This Row],[N° Noches]]</f>
        <v>80920</v>
      </c>
      <c r="L114" s="4">
        <v>101.15</v>
      </c>
      <c r="N114" s="3">
        <f>IF(Tabla12[[#This Row],[Canal de Venta]]="Booking",800*Tabla12[[#This Row],[Precio USD]],Tabla12[[#This Row],[Precio CLP]])</f>
        <v>80920</v>
      </c>
      <c r="O114" s="3">
        <f>IF(Tabla12[[#This Row],[Canal de Venta]]="Venta Directa",0,IF(Tabla12[[#This Row],[Canal de Venta]]="Airbnb",Tabla12[[#This Row],[Precio '[$CLP'] IVA Inc]]*3.57%,(Tabla12[[#This Row],[Precio USD]]/1.19)*14%*950))</f>
        <v>11305.000000000004</v>
      </c>
      <c r="P114" s="3">
        <f>IF(Tabla12[[#This Row],[Año]]=2022,25000,0)</f>
        <v>0</v>
      </c>
      <c r="Q114" s="3">
        <f>Tabla12[[#This Row],[Precio '[$CLP'] Neto]]*19%</f>
        <v>12920</v>
      </c>
      <c r="R114" s="3">
        <f>Tabla12[[#This Row],[Precio '[$CLP'] IVA Inc]]/1.19</f>
        <v>68000</v>
      </c>
      <c r="S114" s="1">
        <f>YEAR(Tabla12[[#This Row],[Fecha Entrada]])</f>
        <v>2023</v>
      </c>
      <c r="T114" s="1" t="s">
        <v>13</v>
      </c>
      <c r="U114" s="1" t="s">
        <v>398</v>
      </c>
    </row>
    <row r="115" spans="1:21" x14ac:dyDescent="0.35">
      <c r="A115" s="1" t="s">
        <v>124</v>
      </c>
      <c r="B115" s="1" t="s">
        <v>276</v>
      </c>
      <c r="C115" s="1">
        <v>939423752</v>
      </c>
      <c r="D115" s="1" t="s">
        <v>7</v>
      </c>
      <c r="E115" s="7">
        <v>44973</v>
      </c>
      <c r="F115" s="7">
        <v>44976</v>
      </c>
      <c r="G115" s="1">
        <v>3</v>
      </c>
      <c r="H115" s="1">
        <v>7</v>
      </c>
      <c r="I115" s="1" t="s">
        <v>2</v>
      </c>
      <c r="J115" s="1" t="s">
        <v>1</v>
      </c>
      <c r="K115" s="3">
        <f>Tabla12[[#This Row],[Precio '[$CLP'] IVA Inc]]/Tabla12[[#This Row],[N° Noches]]</f>
        <v>100000</v>
      </c>
      <c r="M115" s="3">
        <v>300000</v>
      </c>
      <c r="N115" s="3">
        <f>IF(Tabla12[[#This Row],[Canal de Venta]]="Booking",800*Tabla12[[#This Row],[Precio USD]],Tabla12[[#This Row],[Precio CLP]])</f>
        <v>300000</v>
      </c>
      <c r="O115" s="3">
        <f>IF(Tabla12[[#This Row],[Canal de Venta]]="Venta Directa",0,IF(Tabla12[[#This Row],[Canal de Venta]]="Airbnb",Tabla12[[#This Row],[Precio '[$CLP'] IVA Inc]]*3.57%,(Tabla12[[#This Row],[Precio USD]]/1.19)*14%*950))</f>
        <v>0</v>
      </c>
      <c r="P115" s="3">
        <f>IF(Tabla12[[#This Row],[Año]]=2022,25000,0)</f>
        <v>0</v>
      </c>
      <c r="Q115" s="3">
        <f>Tabla12[[#This Row],[Precio '[$CLP'] Neto]]*19%</f>
        <v>47899.159663865546</v>
      </c>
      <c r="R115" s="3">
        <f>Tabla12[[#This Row],[Precio '[$CLP'] IVA Inc]]/1.19</f>
        <v>252100.84033613445</v>
      </c>
      <c r="S115" s="1">
        <f>YEAR(Tabla12[[#This Row],[Fecha Entrada]])</f>
        <v>2023</v>
      </c>
      <c r="T115" s="1" t="s">
        <v>13</v>
      </c>
      <c r="U115" s="1" t="s">
        <v>398</v>
      </c>
    </row>
    <row r="116" spans="1:21" x14ac:dyDescent="0.35">
      <c r="A116" s="1" t="s">
        <v>124</v>
      </c>
      <c r="B116" s="1" t="s">
        <v>275</v>
      </c>
      <c r="C116" s="1">
        <v>956935256</v>
      </c>
      <c r="D116" s="1" t="s">
        <v>3</v>
      </c>
      <c r="E116" s="7">
        <v>44973</v>
      </c>
      <c r="F116" s="7">
        <v>44974</v>
      </c>
      <c r="G116" s="1">
        <v>1</v>
      </c>
      <c r="H116" s="1">
        <v>5</v>
      </c>
      <c r="I116" s="1" t="s">
        <v>2</v>
      </c>
      <c r="J116" s="1" t="s">
        <v>6</v>
      </c>
      <c r="K116" s="3">
        <f>Tabla12[[#This Row],[Precio '[$CLP'] IVA Inc]]/Tabla12[[#This Row],[N° Noches]]</f>
        <v>93296</v>
      </c>
      <c r="L116" s="4">
        <v>116.62</v>
      </c>
      <c r="N116" s="3">
        <f>IF(Tabla12[[#This Row],[Canal de Venta]]="Booking",800*Tabla12[[#This Row],[Precio USD]],Tabla12[[#This Row],[Precio CLP]])</f>
        <v>93296</v>
      </c>
      <c r="O116" s="3">
        <f>IF(Tabla12[[#This Row],[Canal de Venta]]="Venta Directa",0,IF(Tabla12[[#This Row],[Canal de Venta]]="Airbnb",Tabla12[[#This Row],[Precio '[$CLP'] IVA Inc]]*3.57%,(Tabla12[[#This Row],[Precio USD]]/1.19)*14%*950))</f>
        <v>13034.000000000002</v>
      </c>
      <c r="P116" s="3">
        <f>IF(Tabla12[[#This Row],[Año]]=2022,25000,0)</f>
        <v>0</v>
      </c>
      <c r="Q116" s="3">
        <f>Tabla12[[#This Row],[Precio '[$CLP'] Neto]]*19%</f>
        <v>14896</v>
      </c>
      <c r="R116" s="3">
        <f>Tabla12[[#This Row],[Precio '[$CLP'] IVA Inc]]/1.19</f>
        <v>78400</v>
      </c>
      <c r="S116" s="1">
        <f>YEAR(Tabla12[[#This Row],[Fecha Entrada]])</f>
        <v>2023</v>
      </c>
      <c r="T116" s="1" t="s">
        <v>13</v>
      </c>
      <c r="U116" s="1" t="s">
        <v>398</v>
      </c>
    </row>
    <row r="117" spans="1:21" x14ac:dyDescent="0.35">
      <c r="A117" s="1" t="s">
        <v>124</v>
      </c>
      <c r="B117" s="1" t="s">
        <v>274</v>
      </c>
      <c r="C117" s="1">
        <v>992207510</v>
      </c>
      <c r="D117" s="1" t="s">
        <v>3</v>
      </c>
      <c r="E117" s="7">
        <v>44974</v>
      </c>
      <c r="F117" s="7">
        <v>44977</v>
      </c>
      <c r="G117" s="1">
        <v>3</v>
      </c>
      <c r="H117" s="1">
        <v>4</v>
      </c>
      <c r="I117" s="1" t="s">
        <v>91</v>
      </c>
      <c r="J117" s="1" t="s">
        <v>1</v>
      </c>
      <c r="K117" s="3">
        <f>Tabla12[[#This Row],[Precio '[$CLP'] IVA Inc]]/Tabla12[[#This Row],[N° Noches]]</f>
        <v>80000</v>
      </c>
      <c r="M117" s="3">
        <v>240000</v>
      </c>
      <c r="N117" s="3">
        <f>IF(Tabla12[[#This Row],[Canal de Venta]]="Booking",800*Tabla12[[#This Row],[Precio USD]],Tabla12[[#This Row],[Precio CLP]])</f>
        <v>240000</v>
      </c>
      <c r="O117" s="3">
        <f>IF(Tabla12[[#This Row],[Canal de Venta]]="Venta Directa",0,IF(Tabla12[[#This Row],[Canal de Venta]]="Airbnb",Tabla12[[#This Row],[Precio '[$CLP'] IVA Inc]]*3.57%,(Tabla12[[#This Row],[Precio USD]]/1.19)*14%*950))</f>
        <v>0</v>
      </c>
      <c r="P117" s="3">
        <f>IF(Tabla12[[#This Row],[Año]]=2022,25000,0)</f>
        <v>0</v>
      </c>
      <c r="Q117" s="3">
        <f>Tabla12[[#This Row],[Precio '[$CLP'] Neto]]*19%</f>
        <v>38319.327731092439</v>
      </c>
      <c r="R117" s="3">
        <f>Tabla12[[#This Row],[Precio '[$CLP'] IVA Inc]]/1.19</f>
        <v>201680.67226890757</v>
      </c>
      <c r="S117" s="1">
        <f>YEAR(Tabla12[[#This Row],[Fecha Entrada]])</f>
        <v>2023</v>
      </c>
      <c r="T117" s="1" t="s">
        <v>13</v>
      </c>
      <c r="U117" s="1" t="s">
        <v>398</v>
      </c>
    </row>
    <row r="118" spans="1:21" x14ac:dyDescent="0.35">
      <c r="A118" s="1" t="s">
        <v>124</v>
      </c>
      <c r="B118" s="1" t="s">
        <v>273</v>
      </c>
      <c r="C118" s="1">
        <v>997034112</v>
      </c>
      <c r="D118" s="1" t="s">
        <v>7</v>
      </c>
      <c r="E118" s="7">
        <v>44976</v>
      </c>
      <c r="F118" s="7">
        <v>44978</v>
      </c>
      <c r="G118" s="1">
        <v>2</v>
      </c>
      <c r="H118" s="1">
        <v>3</v>
      </c>
      <c r="I118" s="1" t="s">
        <v>2</v>
      </c>
      <c r="J118" s="1" t="s">
        <v>1</v>
      </c>
      <c r="K118" s="3">
        <f>Tabla12[[#This Row],[Precio '[$CLP'] IVA Inc]]/Tabla12[[#This Row],[N° Noches]]</f>
        <v>60000</v>
      </c>
      <c r="M118" s="3">
        <v>120000</v>
      </c>
      <c r="N118" s="3">
        <f>IF(Tabla12[[#This Row],[Canal de Venta]]="Booking",800*Tabla12[[#This Row],[Precio USD]],Tabla12[[#This Row],[Precio CLP]])</f>
        <v>120000</v>
      </c>
      <c r="O118" s="3">
        <f>IF(Tabla12[[#This Row],[Canal de Venta]]="Venta Directa",0,IF(Tabla12[[#This Row],[Canal de Venta]]="Airbnb",Tabla12[[#This Row],[Precio '[$CLP'] IVA Inc]]*3.57%,(Tabla12[[#This Row],[Precio USD]]/1.19)*14%*950))</f>
        <v>0</v>
      </c>
      <c r="P118" s="3">
        <f>IF(Tabla12[[#This Row],[Año]]=2022,25000,0)</f>
        <v>0</v>
      </c>
      <c r="Q118" s="3">
        <f>Tabla12[[#This Row],[Precio '[$CLP'] Neto]]*19%</f>
        <v>19159.663865546219</v>
      </c>
      <c r="R118" s="3">
        <f>Tabla12[[#This Row],[Precio '[$CLP'] IVA Inc]]/1.19</f>
        <v>100840.33613445378</v>
      </c>
      <c r="S118" s="1">
        <f>YEAR(Tabla12[[#This Row],[Fecha Entrada]])</f>
        <v>2023</v>
      </c>
      <c r="T118" s="1" t="s">
        <v>13</v>
      </c>
      <c r="U118" s="1" t="s">
        <v>398</v>
      </c>
    </row>
    <row r="119" spans="1:21" x14ac:dyDescent="0.35">
      <c r="A119" s="1" t="s">
        <v>124</v>
      </c>
      <c r="B119" s="1" t="s">
        <v>272</v>
      </c>
      <c r="C119" s="1">
        <v>987619574</v>
      </c>
      <c r="D119" s="1" t="s">
        <v>7</v>
      </c>
      <c r="E119" s="7">
        <v>44979</v>
      </c>
      <c r="F119" s="7">
        <v>44981</v>
      </c>
      <c r="G119" s="1">
        <v>2</v>
      </c>
      <c r="H119" s="1">
        <v>4</v>
      </c>
      <c r="I119" s="1" t="s">
        <v>2</v>
      </c>
      <c r="J119" s="1" t="s">
        <v>1</v>
      </c>
      <c r="K119" s="3">
        <f>Tabla12[[#This Row],[Precio '[$CLP'] IVA Inc]]/Tabla12[[#This Row],[N° Noches]]</f>
        <v>65000</v>
      </c>
      <c r="M119" s="3">
        <v>130000</v>
      </c>
      <c r="N119" s="3">
        <f>IF(Tabla12[[#This Row],[Canal de Venta]]="Booking",800*Tabla12[[#This Row],[Precio USD]],Tabla12[[#This Row],[Precio CLP]])</f>
        <v>130000</v>
      </c>
      <c r="O119" s="3">
        <f>IF(Tabla12[[#This Row],[Canal de Venta]]="Venta Directa",0,IF(Tabla12[[#This Row],[Canal de Venta]]="Airbnb",Tabla12[[#This Row],[Precio '[$CLP'] IVA Inc]]*3.57%,(Tabla12[[#This Row],[Precio USD]]/1.19)*14%*950))</f>
        <v>0</v>
      </c>
      <c r="P119" s="3">
        <f>IF(Tabla12[[#This Row],[Año]]=2022,25000,0)</f>
        <v>0</v>
      </c>
      <c r="Q119" s="3">
        <f>Tabla12[[#This Row],[Precio '[$CLP'] Neto]]*19%</f>
        <v>20756.302521008405</v>
      </c>
      <c r="R119" s="3">
        <f>Tabla12[[#This Row],[Precio '[$CLP'] IVA Inc]]/1.19</f>
        <v>109243.6974789916</v>
      </c>
      <c r="S119" s="1">
        <f>YEAR(Tabla12[[#This Row],[Fecha Entrada]])</f>
        <v>2023</v>
      </c>
      <c r="T119" s="1" t="s">
        <v>13</v>
      </c>
      <c r="U119" s="1" t="s">
        <v>398</v>
      </c>
    </row>
    <row r="120" spans="1:21" x14ac:dyDescent="0.35">
      <c r="A120" s="1" t="s">
        <v>124</v>
      </c>
      <c r="B120" s="1" t="s">
        <v>271</v>
      </c>
      <c r="C120" s="1">
        <v>950325482</v>
      </c>
      <c r="D120" s="1" t="s">
        <v>3</v>
      </c>
      <c r="E120" s="7">
        <v>44980</v>
      </c>
      <c r="F120" s="7">
        <v>44983</v>
      </c>
      <c r="G120" s="1">
        <v>3</v>
      </c>
      <c r="H120" s="1">
        <v>4</v>
      </c>
      <c r="I120" s="1" t="s">
        <v>2</v>
      </c>
      <c r="J120" s="1" t="s">
        <v>1</v>
      </c>
      <c r="K120" s="3">
        <f>Tabla12[[#This Row],[Precio '[$CLP'] IVA Inc]]/Tabla12[[#This Row],[N° Noches]]</f>
        <v>100000</v>
      </c>
      <c r="M120" s="3">
        <v>300000</v>
      </c>
      <c r="N120" s="3">
        <f>IF(Tabla12[[#This Row],[Canal de Venta]]="Booking",800*Tabla12[[#This Row],[Precio USD]],Tabla12[[#This Row],[Precio CLP]])</f>
        <v>300000</v>
      </c>
      <c r="O120" s="3">
        <f>IF(Tabla12[[#This Row],[Canal de Venta]]="Venta Directa",0,IF(Tabla12[[#This Row],[Canal de Venta]]="Airbnb",Tabla12[[#This Row],[Precio '[$CLP'] IVA Inc]]*3.57%,(Tabla12[[#This Row],[Precio USD]]/1.19)*14%*950))</f>
        <v>0</v>
      </c>
      <c r="P120" s="3">
        <f>IF(Tabla12[[#This Row],[Año]]=2022,25000,0)</f>
        <v>0</v>
      </c>
      <c r="Q120" s="3">
        <f>Tabla12[[#This Row],[Precio '[$CLP'] Neto]]*19%</f>
        <v>47899.159663865546</v>
      </c>
      <c r="R120" s="3">
        <f>Tabla12[[#This Row],[Precio '[$CLP'] IVA Inc]]/1.19</f>
        <v>252100.84033613445</v>
      </c>
      <c r="S120" s="1">
        <f>YEAR(Tabla12[[#This Row],[Fecha Entrada]])</f>
        <v>2023</v>
      </c>
      <c r="T120" s="1" t="s">
        <v>13</v>
      </c>
      <c r="U120" s="1" t="s">
        <v>398</v>
      </c>
    </row>
    <row r="121" spans="1:21" x14ac:dyDescent="0.35">
      <c r="A121" s="1" t="s">
        <v>124</v>
      </c>
      <c r="B121" s="1" t="s">
        <v>270</v>
      </c>
      <c r="C121" s="1">
        <v>982603579</v>
      </c>
      <c r="D121" s="1" t="s">
        <v>7</v>
      </c>
      <c r="E121" s="7">
        <v>44982</v>
      </c>
      <c r="F121" s="7">
        <v>44984</v>
      </c>
      <c r="G121" s="1">
        <v>2</v>
      </c>
      <c r="H121" s="1">
        <v>2</v>
      </c>
      <c r="I121" s="1" t="s">
        <v>2</v>
      </c>
      <c r="J121" s="1" t="s">
        <v>1</v>
      </c>
      <c r="K121" s="3">
        <f>Tabla12[[#This Row],[Precio '[$CLP'] IVA Inc]]/Tabla12[[#This Row],[N° Noches]]</f>
        <v>105000</v>
      </c>
      <c r="M121" s="3">
        <v>105000</v>
      </c>
      <c r="N121" s="3">
        <v>210000</v>
      </c>
      <c r="O121" s="3">
        <f>IF(Tabla12[[#This Row],[Canal de Venta]]="Venta Directa",0,IF(Tabla12[[#This Row],[Canal de Venta]]="Airbnb",Tabla12[[#This Row],[Precio '[$CLP'] IVA Inc]]*3.57%,(Tabla12[[#This Row],[Precio USD]]/1.19)*14%*950))</f>
        <v>0</v>
      </c>
      <c r="P121" s="3">
        <f>IF(Tabla12[[#This Row],[Año]]=2022,25000,0)</f>
        <v>0</v>
      </c>
      <c r="Q121" s="3">
        <f>Tabla12[[#This Row],[Precio '[$CLP'] Neto]]*19%</f>
        <v>33529.411764705881</v>
      </c>
      <c r="R121" s="3">
        <f>Tabla12[[#This Row],[Precio '[$CLP'] IVA Inc]]/1.19</f>
        <v>176470.58823529413</v>
      </c>
      <c r="S121" s="1">
        <f>YEAR(Tabla12[[#This Row],[Fecha Entrada]])</f>
        <v>2023</v>
      </c>
      <c r="T121" s="1" t="s">
        <v>13</v>
      </c>
      <c r="U121" s="1" t="s">
        <v>398</v>
      </c>
    </row>
    <row r="122" spans="1:21" x14ac:dyDescent="0.35">
      <c r="A122" s="1" t="s">
        <v>112</v>
      </c>
      <c r="B122" s="1" t="s">
        <v>269</v>
      </c>
      <c r="C122" s="1">
        <v>994518280</v>
      </c>
      <c r="D122" s="1" t="s">
        <v>7</v>
      </c>
      <c r="E122" s="7">
        <v>44995</v>
      </c>
      <c r="F122" s="7">
        <v>44996</v>
      </c>
      <c r="G122" s="1">
        <v>1</v>
      </c>
      <c r="H122" s="1">
        <v>3</v>
      </c>
      <c r="I122" s="1" t="s">
        <v>2</v>
      </c>
      <c r="J122" s="1" t="s">
        <v>1</v>
      </c>
      <c r="K122" s="3">
        <f>Tabla12[[#This Row],[Precio '[$CLP'] IVA Inc]]/Tabla12[[#This Row],[N° Noches]]</f>
        <v>60000</v>
      </c>
      <c r="M122" s="3">
        <v>60000</v>
      </c>
      <c r="N122" s="3">
        <f>IF(Tabla12[[#This Row],[Canal de Venta]]="Booking",800*Tabla12[[#This Row],[Precio USD]],Tabla12[[#This Row],[Precio CLP]])</f>
        <v>60000</v>
      </c>
      <c r="O122" s="3">
        <f>IF(Tabla12[[#This Row],[Canal de Venta]]="Venta Directa",0,IF(Tabla12[[#This Row],[Canal de Venta]]="Airbnb",Tabla12[[#This Row],[Precio '[$CLP'] IVA Inc]]*3.57%,(Tabla12[[#This Row],[Precio USD]]/1.19)*14%*950))</f>
        <v>0</v>
      </c>
      <c r="P122" s="3">
        <f>IF(Tabla12[[#This Row],[Año]]=2022,25000,0)</f>
        <v>0</v>
      </c>
      <c r="Q122" s="3">
        <f>Tabla12[[#This Row],[Precio '[$CLP'] Neto]]*19%</f>
        <v>9579.8319327731097</v>
      </c>
      <c r="R122" s="3">
        <f>Tabla12[[#This Row],[Precio '[$CLP'] IVA Inc]]/1.19</f>
        <v>50420.168067226892</v>
      </c>
      <c r="S122" s="1">
        <f>YEAR(Tabla12[[#This Row],[Fecha Entrada]])</f>
        <v>2023</v>
      </c>
      <c r="T122" s="1" t="s">
        <v>13</v>
      </c>
      <c r="U122" s="1" t="s">
        <v>398</v>
      </c>
    </row>
    <row r="123" spans="1:21" x14ac:dyDescent="0.35">
      <c r="A123" s="1" t="s">
        <v>112</v>
      </c>
      <c r="B123" s="1" t="s">
        <v>268</v>
      </c>
      <c r="C123" s="1">
        <v>993459138</v>
      </c>
      <c r="D123" s="1" t="s">
        <v>7</v>
      </c>
      <c r="E123" s="7">
        <v>44996</v>
      </c>
      <c r="F123" s="7">
        <v>44997</v>
      </c>
      <c r="G123" s="1">
        <v>1</v>
      </c>
      <c r="H123" s="1">
        <v>3</v>
      </c>
      <c r="I123" s="1" t="s">
        <v>2</v>
      </c>
      <c r="J123" s="1" t="s">
        <v>1</v>
      </c>
      <c r="K123" s="3">
        <f>Tabla12[[#This Row],[Precio '[$CLP'] IVA Inc]]/Tabla12[[#This Row],[N° Noches]]</f>
        <v>80000</v>
      </c>
      <c r="M123" s="3">
        <v>80000</v>
      </c>
      <c r="N123" s="3">
        <f>IF(Tabla12[[#This Row],[Canal de Venta]]="Booking",800*Tabla12[[#This Row],[Precio USD]],Tabla12[[#This Row],[Precio CLP]])</f>
        <v>80000</v>
      </c>
      <c r="O123" s="3">
        <f>IF(Tabla12[[#This Row],[Canal de Venta]]="Venta Directa",0,IF(Tabla12[[#This Row],[Canal de Venta]]="Airbnb",Tabla12[[#This Row],[Precio '[$CLP'] IVA Inc]]*3.57%,(Tabla12[[#This Row],[Precio USD]]/1.19)*14%*950))</f>
        <v>0</v>
      </c>
      <c r="P123" s="3">
        <f>IF(Tabla12[[#This Row],[Año]]=2022,25000,0)</f>
        <v>0</v>
      </c>
      <c r="Q123" s="3">
        <f>Tabla12[[#This Row],[Precio '[$CLP'] Neto]]*19%</f>
        <v>12773.10924369748</v>
      </c>
      <c r="R123" s="3">
        <f>Tabla12[[#This Row],[Precio '[$CLP'] IVA Inc]]/1.19</f>
        <v>67226.890756302528</v>
      </c>
      <c r="S123" s="1">
        <f>YEAR(Tabla12[[#This Row],[Fecha Entrada]])</f>
        <v>2023</v>
      </c>
      <c r="T123" s="1" t="s">
        <v>13</v>
      </c>
      <c r="U123" s="1" t="s">
        <v>398</v>
      </c>
    </row>
    <row r="124" spans="1:21" x14ac:dyDescent="0.35">
      <c r="A124" s="1" t="s">
        <v>112</v>
      </c>
      <c r="B124" s="1" t="s">
        <v>267</v>
      </c>
      <c r="C124" s="1">
        <v>989885811</v>
      </c>
      <c r="D124" s="1" t="s">
        <v>7</v>
      </c>
      <c r="E124" s="7">
        <v>45001</v>
      </c>
      <c r="F124" s="7">
        <v>45002</v>
      </c>
      <c r="G124" s="1">
        <v>1</v>
      </c>
      <c r="H124" s="1">
        <v>3</v>
      </c>
      <c r="I124" s="1" t="s">
        <v>2</v>
      </c>
      <c r="J124" s="1" t="s">
        <v>9</v>
      </c>
      <c r="K124" s="3">
        <f>Tabla12[[#This Row],[Precio '[$CLP'] IVA Inc]]/Tabla12[[#This Row],[N° Noches]]</f>
        <v>60000</v>
      </c>
      <c r="M124" s="3">
        <v>60000</v>
      </c>
      <c r="N124" s="3">
        <f>IF(Tabla12[[#This Row],[Canal de Venta]]="Booking",800*Tabla12[[#This Row],[Precio USD]],Tabla12[[#This Row],[Precio CLP]])</f>
        <v>60000</v>
      </c>
      <c r="O124" s="3">
        <f>IF(Tabla12[[#This Row],[Canal de Venta]]="Venta Directa",0,IF(Tabla12[[#This Row],[Canal de Venta]]="Airbnb",Tabla12[[#This Row],[Precio '[$CLP'] IVA Inc]]*3.57%,(Tabla12[[#This Row],[Precio USD]]/1.19)*14%*950))</f>
        <v>2141.9999999999995</v>
      </c>
      <c r="P124" s="3">
        <f>IF(Tabla12[[#This Row],[Año]]=2022,25000,0)</f>
        <v>0</v>
      </c>
      <c r="Q124" s="3">
        <f>Tabla12[[#This Row],[Precio '[$CLP'] Neto]]*19%</f>
        <v>9579.8319327731097</v>
      </c>
      <c r="R124" s="3">
        <f>Tabla12[[#This Row],[Precio '[$CLP'] IVA Inc]]/1.19</f>
        <v>50420.168067226892</v>
      </c>
      <c r="S124" s="1">
        <f>YEAR(Tabla12[[#This Row],[Fecha Entrada]])</f>
        <v>2023</v>
      </c>
      <c r="T124" s="1" t="s">
        <v>13</v>
      </c>
      <c r="U124" s="1" t="s">
        <v>398</v>
      </c>
    </row>
    <row r="125" spans="1:21" x14ac:dyDescent="0.35">
      <c r="A125" s="1" t="s">
        <v>112</v>
      </c>
      <c r="B125" s="1" t="s">
        <v>266</v>
      </c>
      <c r="C125" s="1">
        <v>994756736</v>
      </c>
      <c r="D125" s="1" t="s">
        <v>3</v>
      </c>
      <c r="E125" s="7">
        <v>45002</v>
      </c>
      <c r="F125" s="7">
        <v>45004</v>
      </c>
      <c r="G125" s="1">
        <v>2</v>
      </c>
      <c r="H125" s="1">
        <v>6</v>
      </c>
      <c r="I125" s="1" t="s">
        <v>91</v>
      </c>
      <c r="J125" s="1" t="s">
        <v>6</v>
      </c>
      <c r="K125" s="3">
        <f>Tabla12[[#This Row],[Precio '[$CLP'] IVA Inc]]/Tabla12[[#This Row],[N° Noches]]</f>
        <v>89964</v>
      </c>
      <c r="L125" s="4">
        <v>224.91</v>
      </c>
      <c r="N125" s="3">
        <f>IF(Tabla12[[#This Row],[Canal de Venta]]="Booking",800*Tabla12[[#This Row],[Precio USD]],Tabla12[[#This Row],[Precio CLP]])</f>
        <v>179928</v>
      </c>
      <c r="O125" s="3">
        <f>IF(Tabla12[[#This Row],[Canal de Venta]]="Venta Directa",0,IF(Tabla12[[#This Row],[Canal de Venta]]="Airbnb",Tabla12[[#This Row],[Precio '[$CLP'] IVA Inc]]*3.57%,(Tabla12[[#This Row],[Precio USD]]/1.19)*14%*950))</f>
        <v>25137</v>
      </c>
      <c r="P125" s="3">
        <f>IF(Tabla12[[#This Row],[Año]]=2022,25000,0)</f>
        <v>0</v>
      </c>
      <c r="Q125" s="3">
        <f>Tabla12[[#This Row],[Precio '[$CLP'] Neto]]*19%</f>
        <v>28728</v>
      </c>
      <c r="R125" s="3">
        <f>Tabla12[[#This Row],[Precio '[$CLP'] IVA Inc]]/1.19</f>
        <v>151200</v>
      </c>
      <c r="S125" s="1">
        <f>YEAR(Tabla12[[#This Row],[Fecha Entrada]])</f>
        <v>2023</v>
      </c>
      <c r="T125" s="1" t="s">
        <v>13</v>
      </c>
      <c r="U125" s="1" t="s">
        <v>398</v>
      </c>
    </row>
    <row r="126" spans="1:21" x14ac:dyDescent="0.35">
      <c r="A126" s="1" t="s">
        <v>112</v>
      </c>
      <c r="B126" s="1" t="s">
        <v>265</v>
      </c>
      <c r="C126" s="1">
        <v>990609273</v>
      </c>
      <c r="D126" s="1" t="s">
        <v>7</v>
      </c>
      <c r="E126" s="7">
        <v>45002</v>
      </c>
      <c r="F126" s="7">
        <v>45004</v>
      </c>
      <c r="G126" s="1">
        <v>2</v>
      </c>
      <c r="H126" s="1">
        <v>5</v>
      </c>
      <c r="I126" s="1" t="s">
        <v>91</v>
      </c>
      <c r="J126" s="1" t="s">
        <v>6</v>
      </c>
      <c r="K126" s="3">
        <f>Tabla12[[#This Row],[Precio '[$CLP'] IVA Inc]]/Tabla12[[#This Row],[N° Noches]]</f>
        <v>72828</v>
      </c>
      <c r="L126" s="4">
        <v>182.07</v>
      </c>
      <c r="N126" s="3">
        <f>IF(Tabla12[[#This Row],[Canal de Venta]]="Booking",800*Tabla12[[#This Row],[Precio USD]],Tabla12[[#This Row],[Precio CLP]])</f>
        <v>145656</v>
      </c>
      <c r="O126" s="3">
        <f>IF(Tabla12[[#This Row],[Canal de Venta]]="Venta Directa",0,IF(Tabla12[[#This Row],[Canal de Venta]]="Airbnb",Tabla12[[#This Row],[Precio '[$CLP'] IVA Inc]]*3.57%,(Tabla12[[#This Row],[Precio USD]]/1.19)*14%*950))</f>
        <v>20349</v>
      </c>
      <c r="P126" s="3">
        <f>IF(Tabla12[[#This Row],[Año]]=2022,25000,0)</f>
        <v>0</v>
      </c>
      <c r="Q126" s="3">
        <f>Tabla12[[#This Row],[Precio '[$CLP'] Neto]]*19%</f>
        <v>23256</v>
      </c>
      <c r="R126" s="3">
        <f>Tabla12[[#This Row],[Precio '[$CLP'] IVA Inc]]/1.19</f>
        <v>122400</v>
      </c>
      <c r="S126" s="1">
        <f>YEAR(Tabla12[[#This Row],[Fecha Entrada]])</f>
        <v>2023</v>
      </c>
      <c r="T126" s="1" t="s">
        <v>13</v>
      </c>
      <c r="U126" s="1" t="s">
        <v>398</v>
      </c>
    </row>
    <row r="127" spans="1:21" x14ac:dyDescent="0.35">
      <c r="A127" s="1" t="s">
        <v>112</v>
      </c>
      <c r="B127" s="1" t="s">
        <v>264</v>
      </c>
      <c r="C127" s="1">
        <v>491775836083</v>
      </c>
      <c r="D127" s="1" t="s">
        <v>7</v>
      </c>
      <c r="E127" s="7">
        <v>45009</v>
      </c>
      <c r="F127" s="7">
        <v>45011</v>
      </c>
      <c r="G127" s="1">
        <v>2</v>
      </c>
      <c r="H127" s="1">
        <v>5</v>
      </c>
      <c r="I127" s="1" t="s">
        <v>2</v>
      </c>
      <c r="J127" s="1" t="s">
        <v>9</v>
      </c>
      <c r="K127" s="3">
        <f>Tabla12[[#This Row],[Precio '[$CLP'] IVA Inc]]/Tabla12[[#This Row],[N° Noches]]</f>
        <v>70000</v>
      </c>
      <c r="M127" s="3">
        <v>140000</v>
      </c>
      <c r="N127" s="3">
        <f>IF(Tabla12[[#This Row],[Canal de Venta]]="Booking",800*Tabla12[[#This Row],[Precio USD]],Tabla12[[#This Row],[Precio CLP]])</f>
        <v>140000</v>
      </c>
      <c r="O127" s="3">
        <f>IF(Tabla12[[#This Row],[Canal de Venta]]="Venta Directa",0,IF(Tabla12[[#This Row],[Canal de Venta]]="Airbnb",Tabla12[[#This Row],[Precio '[$CLP'] IVA Inc]]*3.57%,(Tabla12[[#This Row],[Precio USD]]/1.19)*14%*950))</f>
        <v>4997.9999999999991</v>
      </c>
      <c r="P127" s="3">
        <f>IF(Tabla12[[#This Row],[Año]]=2022,25000,0)</f>
        <v>0</v>
      </c>
      <c r="Q127" s="3">
        <f>Tabla12[[#This Row],[Precio '[$CLP'] Neto]]*19%</f>
        <v>22352.941176470587</v>
      </c>
      <c r="R127" s="3">
        <f>Tabla12[[#This Row],[Precio '[$CLP'] IVA Inc]]/1.19</f>
        <v>117647.05882352941</v>
      </c>
      <c r="S127" s="1">
        <f>YEAR(Tabla12[[#This Row],[Fecha Entrada]])</f>
        <v>2023</v>
      </c>
      <c r="T127" s="1" t="s">
        <v>13</v>
      </c>
      <c r="U127" s="1" t="s">
        <v>398</v>
      </c>
    </row>
    <row r="128" spans="1:21" x14ac:dyDescent="0.35">
      <c r="A128" s="1" t="s">
        <v>112</v>
      </c>
      <c r="B128" s="1" t="s">
        <v>263</v>
      </c>
      <c r="C128" s="1">
        <v>989694350</v>
      </c>
      <c r="D128" s="1" t="s">
        <v>3</v>
      </c>
      <c r="E128" s="7">
        <v>45011</v>
      </c>
      <c r="F128" s="7">
        <v>45013</v>
      </c>
      <c r="G128" s="1">
        <v>2</v>
      </c>
      <c r="H128" s="1">
        <v>4</v>
      </c>
      <c r="I128" s="1" t="s">
        <v>2</v>
      </c>
      <c r="J128" s="1" t="s">
        <v>6</v>
      </c>
      <c r="K128" s="3">
        <f>Tabla12[[#This Row],[Precio '[$CLP'] IVA Inc]]/Tabla12[[#This Row],[N° Noches]]</f>
        <v>79252</v>
      </c>
      <c r="L128" s="4">
        <v>198.13</v>
      </c>
      <c r="N128" s="3">
        <f>IF(Tabla12[[#This Row],[Canal de Venta]]="Booking",800*Tabla12[[#This Row],[Precio USD]],Tabla12[[#This Row],[Precio CLP]])</f>
        <v>158504</v>
      </c>
      <c r="O128" s="3">
        <f>IF(Tabla12[[#This Row],[Canal de Venta]]="Venta Directa",0,IF(Tabla12[[#This Row],[Canal de Venta]]="Airbnb",Tabla12[[#This Row],[Precio '[$CLP'] IVA Inc]]*3.57%,(Tabla12[[#This Row],[Precio USD]]/1.19)*14%*950))</f>
        <v>22143.941176470591</v>
      </c>
      <c r="P128" s="3">
        <f>IF(Tabla12[[#This Row],[Año]]=2022,25000,0)</f>
        <v>0</v>
      </c>
      <c r="Q128" s="3">
        <f>Tabla12[[#This Row],[Precio '[$CLP'] Neto]]*19%</f>
        <v>25307.361344537814</v>
      </c>
      <c r="R128" s="3">
        <f>Tabla12[[#This Row],[Precio '[$CLP'] IVA Inc]]/1.19</f>
        <v>133196.63865546219</v>
      </c>
      <c r="S128" s="1">
        <f>YEAR(Tabla12[[#This Row],[Fecha Entrada]])</f>
        <v>2023</v>
      </c>
      <c r="T128" s="1" t="s">
        <v>13</v>
      </c>
      <c r="U128" s="1" t="s">
        <v>398</v>
      </c>
    </row>
    <row r="129" spans="1:21" x14ac:dyDescent="0.35">
      <c r="A129" s="1" t="s">
        <v>112</v>
      </c>
      <c r="B129" s="1" t="s">
        <v>262</v>
      </c>
      <c r="C129" s="1">
        <v>984795595</v>
      </c>
      <c r="D129" s="1" t="s">
        <v>7</v>
      </c>
      <c r="E129" s="7">
        <v>45015</v>
      </c>
      <c r="F129" s="7">
        <v>45019</v>
      </c>
      <c r="G129" s="1">
        <v>4</v>
      </c>
      <c r="H129" s="1">
        <v>6</v>
      </c>
      <c r="I129" s="1" t="s">
        <v>2</v>
      </c>
      <c r="J129" s="1" t="s">
        <v>1</v>
      </c>
      <c r="K129" s="3">
        <f>Tabla12[[#This Row],[Precio '[$CLP'] IVA Inc]]/Tabla12[[#This Row],[N° Noches]]</f>
        <v>70000</v>
      </c>
      <c r="M129" s="3">
        <v>280000</v>
      </c>
      <c r="N129" s="3">
        <f>IF(Tabla12[[#This Row],[Canal de Venta]]="Booking",800*Tabla12[[#This Row],[Precio USD]],Tabla12[[#This Row],[Precio CLP]])</f>
        <v>280000</v>
      </c>
      <c r="O129" s="3">
        <f>IF(Tabla12[[#This Row],[Canal de Venta]]="Venta Directa",0,IF(Tabla12[[#This Row],[Canal de Venta]]="Airbnb",Tabla12[[#This Row],[Precio '[$CLP'] IVA Inc]]*3.57%,(Tabla12[[#This Row],[Precio USD]]/1.19)*14%*950))</f>
        <v>0</v>
      </c>
      <c r="P129" s="3">
        <f>IF(Tabla12[[#This Row],[Año]]=2022,25000,0)</f>
        <v>0</v>
      </c>
      <c r="Q129" s="3">
        <f>Tabla12[[#This Row],[Precio '[$CLP'] Neto]]*19%</f>
        <v>44705.882352941175</v>
      </c>
      <c r="R129" s="3">
        <f>Tabla12[[#This Row],[Precio '[$CLP'] IVA Inc]]/1.19</f>
        <v>235294.11764705883</v>
      </c>
      <c r="S129" s="1">
        <f>YEAR(Tabla12[[#This Row],[Fecha Entrada]])</f>
        <v>2023</v>
      </c>
      <c r="T129" s="1" t="s">
        <v>13</v>
      </c>
      <c r="U129" s="1" t="s">
        <v>398</v>
      </c>
    </row>
    <row r="130" spans="1:21" x14ac:dyDescent="0.35">
      <c r="A130" s="1" t="s">
        <v>95</v>
      </c>
      <c r="B130" s="1" t="s">
        <v>261</v>
      </c>
      <c r="C130" s="1">
        <v>956705243</v>
      </c>
      <c r="D130" s="1" t="s">
        <v>3</v>
      </c>
      <c r="E130" s="7">
        <v>45017</v>
      </c>
      <c r="F130" s="7">
        <v>45018</v>
      </c>
      <c r="G130" s="1">
        <v>1</v>
      </c>
      <c r="H130" s="1">
        <v>6</v>
      </c>
      <c r="I130" s="1" t="s">
        <v>2</v>
      </c>
      <c r="J130" s="1" t="s">
        <v>1</v>
      </c>
      <c r="K130" s="3">
        <f>Tabla12[[#This Row],[Precio '[$CLP'] IVA Inc]]/Tabla12[[#This Row],[N° Noches]]</f>
        <v>130000</v>
      </c>
      <c r="M130" s="3">
        <v>130000</v>
      </c>
      <c r="N130" s="3">
        <f>IF(Tabla12[[#This Row],[Canal de Venta]]="Booking",800*Tabla12[[#This Row],[Precio USD]],Tabla12[[#This Row],[Precio CLP]])</f>
        <v>130000</v>
      </c>
      <c r="O130" s="3">
        <f>IF(Tabla12[[#This Row],[Canal de Venta]]="Venta Directa",0,IF(Tabla12[[#This Row],[Canal de Venta]]="Airbnb",Tabla12[[#This Row],[Precio '[$CLP'] IVA Inc]]*3.57%,(Tabla12[[#This Row],[Precio USD]]/1.19)*14%*950))</f>
        <v>0</v>
      </c>
      <c r="P130" s="3">
        <f>IF(Tabla12[[#This Row],[Año]]=2022,25000,0)</f>
        <v>0</v>
      </c>
      <c r="Q130" s="3">
        <f>Tabla12[[#This Row],[Precio '[$CLP'] Neto]]*19%</f>
        <v>20756.302521008405</v>
      </c>
      <c r="R130" s="3">
        <f>Tabla12[[#This Row],[Precio '[$CLP'] IVA Inc]]/1.19</f>
        <v>109243.6974789916</v>
      </c>
      <c r="S130" s="1">
        <f>YEAR(Tabla12[[#This Row],[Fecha Entrada]])</f>
        <v>2023</v>
      </c>
      <c r="T130" s="1" t="s">
        <v>13</v>
      </c>
      <c r="U130" s="1" t="s">
        <v>398</v>
      </c>
    </row>
    <row r="131" spans="1:21" x14ac:dyDescent="0.35">
      <c r="A131" s="1" t="s">
        <v>95</v>
      </c>
      <c r="B131" s="1" t="s">
        <v>260</v>
      </c>
      <c r="C131" s="1">
        <v>957092072</v>
      </c>
      <c r="D131" s="1" t="s">
        <v>7</v>
      </c>
      <c r="E131" s="7">
        <v>45019</v>
      </c>
      <c r="F131" s="7">
        <v>45021</v>
      </c>
      <c r="G131" s="1">
        <v>2</v>
      </c>
      <c r="H131" s="1">
        <v>4</v>
      </c>
      <c r="I131" s="1" t="s">
        <v>2</v>
      </c>
      <c r="J131" s="1" t="s">
        <v>1</v>
      </c>
      <c r="K131" s="3">
        <f>Tabla12[[#This Row],[Precio '[$CLP'] IVA Inc]]/Tabla12[[#This Row],[N° Noches]]</f>
        <v>60000</v>
      </c>
      <c r="M131" s="3">
        <v>120000</v>
      </c>
      <c r="N131" s="3">
        <f>IF(Tabla12[[#This Row],[Canal de Venta]]="Booking",800*Tabla12[[#This Row],[Precio USD]],Tabla12[[#This Row],[Precio CLP]])</f>
        <v>120000</v>
      </c>
      <c r="O131" s="3">
        <f>IF(Tabla12[[#This Row],[Canal de Venta]]="Venta Directa",0,IF(Tabla12[[#This Row],[Canal de Venta]]="Airbnb",Tabla12[[#This Row],[Precio '[$CLP'] IVA Inc]]*3.57%,(Tabla12[[#This Row],[Precio USD]]/1.19)*14%*950))</f>
        <v>0</v>
      </c>
      <c r="P131" s="3">
        <f>IF(Tabla12[[#This Row],[Año]]=2022,25000,0)</f>
        <v>0</v>
      </c>
      <c r="Q131" s="3">
        <f>Tabla12[[#This Row],[Precio '[$CLP'] Neto]]*19%</f>
        <v>19159.663865546219</v>
      </c>
      <c r="R131" s="3">
        <f>Tabla12[[#This Row],[Precio '[$CLP'] IVA Inc]]/1.19</f>
        <v>100840.33613445378</v>
      </c>
      <c r="S131" s="1">
        <f>YEAR(Tabla12[[#This Row],[Fecha Entrada]])</f>
        <v>2023</v>
      </c>
      <c r="T131" s="1" t="s">
        <v>13</v>
      </c>
      <c r="U131" s="1" t="s">
        <v>398</v>
      </c>
    </row>
    <row r="132" spans="1:21" x14ac:dyDescent="0.35">
      <c r="A132" s="1" t="s">
        <v>95</v>
      </c>
      <c r="B132" s="1" t="s">
        <v>259</v>
      </c>
      <c r="C132" s="1">
        <v>995121005</v>
      </c>
      <c r="D132" s="1" t="s">
        <v>7</v>
      </c>
      <c r="E132" s="7">
        <v>45022</v>
      </c>
      <c r="F132" s="7">
        <v>45025</v>
      </c>
      <c r="G132" s="1">
        <v>3</v>
      </c>
      <c r="H132" s="1">
        <v>4</v>
      </c>
      <c r="I132" s="1" t="s">
        <v>2</v>
      </c>
      <c r="J132" s="1" t="s">
        <v>6</v>
      </c>
      <c r="K132" s="3">
        <f>Tabla12[[#This Row],[Precio '[$CLP'] IVA Inc]]/Tabla12[[#This Row],[N° Noches]]</f>
        <v>80920</v>
      </c>
      <c r="L132" s="4">
        <v>303.45</v>
      </c>
      <c r="N132" s="3">
        <f>IF(Tabla12[[#This Row],[Canal de Venta]]="Booking",800*Tabla12[[#This Row],[Precio USD]],Tabla12[[#This Row],[Precio CLP]])</f>
        <v>242760</v>
      </c>
      <c r="O132" s="3">
        <f>IF(Tabla12[[#This Row],[Canal de Venta]]="Venta Directa",0,IF(Tabla12[[#This Row],[Canal de Venta]]="Airbnb",Tabla12[[#This Row],[Precio '[$CLP'] IVA Inc]]*3.57%,(Tabla12[[#This Row],[Precio USD]]/1.19)*14%*950))</f>
        <v>33915</v>
      </c>
      <c r="P132" s="3">
        <f>IF(Tabla12[[#This Row],[Año]]=2022,25000,0)</f>
        <v>0</v>
      </c>
      <c r="Q132" s="3">
        <f>Tabla12[[#This Row],[Precio '[$CLP'] Neto]]*19%</f>
        <v>38760</v>
      </c>
      <c r="R132" s="3">
        <f>Tabla12[[#This Row],[Precio '[$CLP'] IVA Inc]]/1.19</f>
        <v>204000</v>
      </c>
      <c r="S132" s="1">
        <f>YEAR(Tabla12[[#This Row],[Fecha Entrada]])</f>
        <v>2023</v>
      </c>
      <c r="T132" s="1" t="s">
        <v>13</v>
      </c>
      <c r="U132" s="1" t="s">
        <v>398</v>
      </c>
    </row>
    <row r="133" spans="1:21" x14ac:dyDescent="0.35">
      <c r="A133" s="1" t="s">
        <v>95</v>
      </c>
      <c r="B133" s="1" t="s">
        <v>258</v>
      </c>
      <c r="C133" s="1">
        <v>940220055</v>
      </c>
      <c r="D133" s="1" t="s">
        <v>3</v>
      </c>
      <c r="E133" s="7">
        <v>45023</v>
      </c>
      <c r="F133" s="7">
        <v>45025</v>
      </c>
      <c r="G133" s="1">
        <v>2</v>
      </c>
      <c r="H133" s="1">
        <v>4</v>
      </c>
      <c r="I133" s="1" t="s">
        <v>2</v>
      </c>
      <c r="J133" s="1" t="s">
        <v>9</v>
      </c>
      <c r="K133" s="3">
        <f>Tabla12[[#This Row],[Precio '[$CLP'] IVA Inc]]/Tabla12[[#This Row],[N° Noches]]</f>
        <v>110000</v>
      </c>
      <c r="M133" s="3">
        <v>220000</v>
      </c>
      <c r="N133" s="3">
        <f>IF(Tabla12[[#This Row],[Canal de Venta]]="Booking",800*Tabla12[[#This Row],[Precio USD]],Tabla12[[#This Row],[Precio CLP]])</f>
        <v>220000</v>
      </c>
      <c r="O133" s="3">
        <f>IF(Tabla12[[#This Row],[Canal de Venta]]="Venta Directa",0,IF(Tabla12[[#This Row],[Canal de Venta]]="Airbnb",Tabla12[[#This Row],[Precio '[$CLP'] IVA Inc]]*3.57%,(Tabla12[[#This Row],[Precio USD]]/1.19)*14%*950))</f>
        <v>7853.9999999999991</v>
      </c>
      <c r="P133" s="3">
        <f>IF(Tabla12[[#This Row],[Año]]=2022,25000,0)</f>
        <v>0</v>
      </c>
      <c r="Q133" s="3">
        <f>Tabla12[[#This Row],[Precio '[$CLP'] Neto]]*19%</f>
        <v>35126.050420168067</v>
      </c>
      <c r="R133" s="3">
        <f>Tabla12[[#This Row],[Precio '[$CLP'] IVA Inc]]/1.19</f>
        <v>184873.94957983194</v>
      </c>
      <c r="S133" s="1">
        <f>YEAR(Tabla12[[#This Row],[Fecha Entrada]])</f>
        <v>2023</v>
      </c>
      <c r="T133" s="1" t="s">
        <v>13</v>
      </c>
      <c r="U133" s="1" t="s">
        <v>398</v>
      </c>
    </row>
    <row r="134" spans="1:21" x14ac:dyDescent="0.35">
      <c r="A134" s="1" t="s">
        <v>95</v>
      </c>
      <c r="B134" s="1" t="s">
        <v>257</v>
      </c>
      <c r="C134" s="1">
        <v>945716032</v>
      </c>
      <c r="D134" s="1" t="s">
        <v>7</v>
      </c>
      <c r="E134" s="7">
        <v>45026</v>
      </c>
      <c r="F134" s="7">
        <v>45031</v>
      </c>
      <c r="G134" s="1">
        <v>5</v>
      </c>
      <c r="H134" s="1">
        <v>3</v>
      </c>
      <c r="I134" s="1" t="s">
        <v>2</v>
      </c>
      <c r="J134" s="1" t="s">
        <v>1</v>
      </c>
      <c r="K134" s="3">
        <f>Tabla12[[#This Row],[Precio '[$CLP'] IVA Inc]]/Tabla12[[#This Row],[N° Noches]]</f>
        <v>50000</v>
      </c>
      <c r="M134" s="3">
        <v>250000</v>
      </c>
      <c r="N134" s="3">
        <f>IF(Tabla12[[#This Row],[Canal de Venta]]="Booking",800*Tabla12[[#This Row],[Precio USD]],Tabla12[[#This Row],[Precio CLP]])</f>
        <v>250000</v>
      </c>
      <c r="O134" s="3">
        <f>IF(Tabla12[[#This Row],[Canal de Venta]]="Venta Directa",0,IF(Tabla12[[#This Row],[Canal de Venta]]="Airbnb",Tabla12[[#This Row],[Precio '[$CLP'] IVA Inc]]*3.57%,(Tabla12[[#This Row],[Precio USD]]/1.19)*14%*950))</f>
        <v>0</v>
      </c>
      <c r="P134" s="3">
        <f>IF(Tabla12[[#This Row],[Año]]=2022,25000,0)</f>
        <v>0</v>
      </c>
      <c r="Q134" s="3">
        <f>Tabla12[[#This Row],[Precio '[$CLP'] Neto]]*19%</f>
        <v>39915.966386554624</v>
      </c>
      <c r="R134" s="3">
        <f>Tabla12[[#This Row],[Precio '[$CLP'] IVA Inc]]/1.19</f>
        <v>210084.03361344538</v>
      </c>
      <c r="S134" s="1">
        <f>YEAR(Tabla12[[#This Row],[Fecha Entrada]])</f>
        <v>2023</v>
      </c>
      <c r="T134" s="1" t="s">
        <v>13</v>
      </c>
      <c r="U134" s="1" t="s">
        <v>398</v>
      </c>
    </row>
    <row r="135" spans="1:21" x14ac:dyDescent="0.35">
      <c r="A135" s="1" t="s">
        <v>95</v>
      </c>
      <c r="B135" s="1" t="s">
        <v>256</v>
      </c>
      <c r="C135" s="1">
        <v>987311440</v>
      </c>
      <c r="D135" s="1" t="s">
        <v>3</v>
      </c>
      <c r="E135" s="7">
        <v>45026</v>
      </c>
      <c r="F135" s="7">
        <v>45027</v>
      </c>
      <c r="G135" s="1">
        <v>1</v>
      </c>
      <c r="H135" s="1">
        <v>5</v>
      </c>
      <c r="I135" s="1" t="s">
        <v>2</v>
      </c>
      <c r="J135" s="1" t="s">
        <v>6</v>
      </c>
      <c r="K135" s="3">
        <f>Tabla12[[#This Row],[Precio '[$CLP'] IVA Inc]]/Tabla12[[#This Row],[N° Noches]]</f>
        <v>76160</v>
      </c>
      <c r="L135" s="4">
        <v>95.2</v>
      </c>
      <c r="N135" s="3">
        <f>IF(Tabla12[[#This Row],[Canal de Venta]]="Booking",800*Tabla12[[#This Row],[Precio USD]],Tabla12[[#This Row],[Precio CLP]])</f>
        <v>76160</v>
      </c>
      <c r="O135" s="3">
        <f>IF(Tabla12[[#This Row],[Canal de Venta]]="Venta Directa",0,IF(Tabla12[[#This Row],[Canal de Venta]]="Airbnb",Tabla12[[#This Row],[Precio '[$CLP'] IVA Inc]]*3.57%,(Tabla12[[#This Row],[Precio USD]]/1.19)*14%*950))</f>
        <v>10640.000000000002</v>
      </c>
      <c r="P135" s="3">
        <f>IF(Tabla12[[#This Row],[Año]]=2022,25000,0)</f>
        <v>0</v>
      </c>
      <c r="Q135" s="3">
        <f>Tabla12[[#This Row],[Precio '[$CLP'] Neto]]*19%</f>
        <v>12160</v>
      </c>
      <c r="R135" s="3">
        <f>Tabla12[[#This Row],[Precio '[$CLP'] IVA Inc]]/1.19</f>
        <v>64000</v>
      </c>
      <c r="S135" s="1">
        <f>YEAR(Tabla12[[#This Row],[Fecha Entrada]])</f>
        <v>2023</v>
      </c>
      <c r="T135" s="1" t="s">
        <v>13</v>
      </c>
      <c r="U135" s="1" t="s">
        <v>398</v>
      </c>
    </row>
    <row r="136" spans="1:21" x14ac:dyDescent="0.35">
      <c r="A136" s="1" t="s">
        <v>95</v>
      </c>
      <c r="B136" s="1" t="s">
        <v>255</v>
      </c>
      <c r="C136" s="1">
        <v>989815233</v>
      </c>
      <c r="D136" s="1" t="s">
        <v>3</v>
      </c>
      <c r="E136" s="7">
        <v>45029</v>
      </c>
      <c r="F136" s="7">
        <v>45030</v>
      </c>
      <c r="G136" s="1">
        <v>1</v>
      </c>
      <c r="H136" s="1">
        <v>2</v>
      </c>
      <c r="I136" s="1" t="s">
        <v>2</v>
      </c>
      <c r="J136" s="1" t="s">
        <v>1</v>
      </c>
      <c r="K136" s="3">
        <f>Tabla12[[#This Row],[Precio '[$CLP'] IVA Inc]]/Tabla12[[#This Row],[N° Noches]]</f>
        <v>50000</v>
      </c>
      <c r="M136" s="3">
        <v>50000</v>
      </c>
      <c r="N136" s="3">
        <f>IF(Tabla12[[#This Row],[Canal de Venta]]="Booking",800*Tabla12[[#This Row],[Precio USD]],Tabla12[[#This Row],[Precio CLP]])</f>
        <v>50000</v>
      </c>
      <c r="O136" s="3">
        <f>IF(Tabla12[[#This Row],[Canal de Venta]]="Venta Directa",0,IF(Tabla12[[#This Row],[Canal de Venta]]="Airbnb",Tabla12[[#This Row],[Precio '[$CLP'] IVA Inc]]*3.57%,(Tabla12[[#This Row],[Precio USD]]/1.19)*14%*950))</f>
        <v>0</v>
      </c>
      <c r="P136" s="3">
        <f>IF(Tabla12[[#This Row],[Año]]=2022,25000,0)</f>
        <v>0</v>
      </c>
      <c r="Q136" s="3">
        <f>Tabla12[[#This Row],[Precio '[$CLP'] Neto]]*19%</f>
        <v>7983.1932773109247</v>
      </c>
      <c r="R136" s="3">
        <f>Tabla12[[#This Row],[Precio '[$CLP'] IVA Inc]]/1.19</f>
        <v>42016.806722689078</v>
      </c>
      <c r="S136" s="1">
        <f>YEAR(Tabla12[[#This Row],[Fecha Entrada]])</f>
        <v>2023</v>
      </c>
      <c r="T136" s="1" t="s">
        <v>13</v>
      </c>
      <c r="U136" s="1" t="s">
        <v>398</v>
      </c>
    </row>
    <row r="137" spans="1:21" x14ac:dyDescent="0.35">
      <c r="A137" s="1" t="s">
        <v>95</v>
      </c>
      <c r="B137" s="1" t="s">
        <v>254</v>
      </c>
      <c r="C137" s="1">
        <v>942487221</v>
      </c>
      <c r="D137" s="1" t="s">
        <v>3</v>
      </c>
      <c r="E137" s="7">
        <v>45030</v>
      </c>
      <c r="F137" s="7">
        <v>45032</v>
      </c>
      <c r="G137" s="1">
        <v>2</v>
      </c>
      <c r="H137" s="1">
        <v>4</v>
      </c>
      <c r="I137" s="1" t="s">
        <v>2</v>
      </c>
      <c r="J137" s="1" t="s">
        <v>1</v>
      </c>
      <c r="K137" s="3">
        <f>Tabla12[[#This Row],[Precio '[$CLP'] IVA Inc]]/Tabla12[[#This Row],[N° Noches]]</f>
        <v>80000</v>
      </c>
      <c r="M137" s="3">
        <v>160000</v>
      </c>
      <c r="N137" s="3">
        <f>IF(Tabla12[[#This Row],[Canal de Venta]]="Booking",800*Tabla12[[#This Row],[Precio USD]],Tabla12[[#This Row],[Precio CLP]])</f>
        <v>160000</v>
      </c>
      <c r="O137" s="3">
        <f>IF(Tabla12[[#This Row],[Canal de Venta]]="Venta Directa",0,IF(Tabla12[[#This Row],[Canal de Venta]]="Airbnb",Tabla12[[#This Row],[Precio '[$CLP'] IVA Inc]]*3.57%,(Tabla12[[#This Row],[Precio USD]]/1.19)*14%*950))</f>
        <v>0</v>
      </c>
      <c r="P137" s="3">
        <f>IF(Tabla12[[#This Row],[Año]]=2022,25000,0)</f>
        <v>0</v>
      </c>
      <c r="Q137" s="3">
        <f>Tabla12[[#This Row],[Precio '[$CLP'] Neto]]*19%</f>
        <v>25546.218487394959</v>
      </c>
      <c r="R137" s="3">
        <f>Tabla12[[#This Row],[Precio '[$CLP'] IVA Inc]]/1.19</f>
        <v>134453.78151260506</v>
      </c>
      <c r="S137" s="1">
        <f>YEAR(Tabla12[[#This Row],[Fecha Entrada]])</f>
        <v>2023</v>
      </c>
      <c r="T137" s="1" t="s">
        <v>13</v>
      </c>
      <c r="U137" s="1" t="s">
        <v>398</v>
      </c>
    </row>
    <row r="138" spans="1:21" x14ac:dyDescent="0.35">
      <c r="A138" s="1" t="s">
        <v>95</v>
      </c>
      <c r="B138" s="1" t="s">
        <v>253</v>
      </c>
      <c r="C138" s="1">
        <v>990645240</v>
      </c>
      <c r="D138" s="1" t="s">
        <v>7</v>
      </c>
      <c r="E138" s="7">
        <v>45031</v>
      </c>
      <c r="F138" s="7">
        <v>45032</v>
      </c>
      <c r="G138" s="1">
        <v>1</v>
      </c>
      <c r="H138" s="1">
        <v>6</v>
      </c>
      <c r="I138" s="1" t="s">
        <v>2</v>
      </c>
      <c r="J138" s="1" t="s">
        <v>6</v>
      </c>
      <c r="K138" s="3">
        <f>Tabla12[[#This Row],[Precio '[$CLP'] IVA Inc]]/Tabla12[[#This Row],[N° Noches]]</f>
        <v>72824</v>
      </c>
      <c r="L138" s="4">
        <v>91.03</v>
      </c>
      <c r="N138" s="3">
        <f>IF(Tabla12[[#This Row],[Canal de Venta]]="Booking",800*Tabla12[[#This Row],[Precio USD]],Tabla12[[#This Row],[Precio CLP]])</f>
        <v>72824</v>
      </c>
      <c r="O138" s="3">
        <f>IF(Tabla12[[#This Row],[Canal de Venta]]="Venta Directa",0,IF(Tabla12[[#This Row],[Canal de Venta]]="Airbnb",Tabla12[[#This Row],[Precio '[$CLP'] IVA Inc]]*3.57%,(Tabla12[[#This Row],[Precio USD]]/1.19)*14%*950))</f>
        <v>10173.941176470589</v>
      </c>
      <c r="P138" s="3">
        <f>IF(Tabla12[[#This Row],[Año]]=2022,25000,0)</f>
        <v>0</v>
      </c>
      <c r="Q138" s="3">
        <f>Tabla12[[#This Row],[Precio '[$CLP'] Neto]]*19%</f>
        <v>11627.361344537816</v>
      </c>
      <c r="R138" s="3">
        <f>Tabla12[[#This Row],[Precio '[$CLP'] IVA Inc]]/1.19</f>
        <v>61196.638655462186</v>
      </c>
      <c r="S138" s="1">
        <f>YEAR(Tabla12[[#This Row],[Fecha Entrada]])</f>
        <v>2023</v>
      </c>
      <c r="T138" s="1" t="s">
        <v>13</v>
      </c>
      <c r="U138" s="1" t="s">
        <v>398</v>
      </c>
    </row>
    <row r="139" spans="1:21" x14ac:dyDescent="0.35">
      <c r="A139" s="1" t="s">
        <v>95</v>
      </c>
      <c r="B139" s="1" t="s">
        <v>252</v>
      </c>
      <c r="C139" s="1">
        <v>987096856</v>
      </c>
      <c r="D139" s="1" t="s">
        <v>3</v>
      </c>
      <c r="E139" s="7">
        <v>45032</v>
      </c>
      <c r="F139" s="7">
        <v>45033</v>
      </c>
      <c r="G139" s="1">
        <v>1</v>
      </c>
      <c r="H139" s="1">
        <v>5</v>
      </c>
      <c r="I139" s="1" t="s">
        <v>2</v>
      </c>
      <c r="J139" s="1" t="s">
        <v>6</v>
      </c>
      <c r="K139" s="3">
        <f>Tabla12[[#This Row],[Precio '[$CLP'] IVA Inc]]/Tabla12[[#This Row],[N° Noches]]</f>
        <v>92344</v>
      </c>
      <c r="L139" s="4">
        <v>115.43</v>
      </c>
      <c r="N139" s="3">
        <f>IF(Tabla12[[#This Row],[Canal de Venta]]="Booking",800*Tabla12[[#This Row],[Precio USD]],Tabla12[[#This Row],[Precio CLP]])</f>
        <v>92344</v>
      </c>
      <c r="O139" s="3">
        <f>IF(Tabla12[[#This Row],[Canal de Venta]]="Venta Directa",0,IF(Tabla12[[#This Row],[Canal de Venta]]="Airbnb",Tabla12[[#This Row],[Precio '[$CLP'] IVA Inc]]*3.57%,(Tabla12[[#This Row],[Precio USD]]/1.19)*14%*950))</f>
        <v>12901.000000000004</v>
      </c>
      <c r="P139" s="3">
        <f>IF(Tabla12[[#This Row],[Año]]=2022,25000,0)</f>
        <v>0</v>
      </c>
      <c r="Q139" s="3">
        <f>Tabla12[[#This Row],[Precio '[$CLP'] Neto]]*19%</f>
        <v>14744</v>
      </c>
      <c r="R139" s="3">
        <f>Tabla12[[#This Row],[Precio '[$CLP'] IVA Inc]]/1.19</f>
        <v>77600</v>
      </c>
      <c r="S139" s="1">
        <f>YEAR(Tabla12[[#This Row],[Fecha Entrada]])</f>
        <v>2023</v>
      </c>
      <c r="T139" s="1" t="s">
        <v>13</v>
      </c>
      <c r="U139" s="1" t="s">
        <v>398</v>
      </c>
    </row>
    <row r="140" spans="1:21" x14ac:dyDescent="0.35">
      <c r="A140" s="1" t="s">
        <v>95</v>
      </c>
      <c r="B140" s="1" t="s">
        <v>252</v>
      </c>
      <c r="C140" s="1">
        <v>987096856</v>
      </c>
      <c r="D140" s="1" t="s">
        <v>3</v>
      </c>
      <c r="E140" s="7">
        <v>45033</v>
      </c>
      <c r="F140" s="7">
        <v>45034</v>
      </c>
      <c r="G140" s="1">
        <v>1</v>
      </c>
      <c r="H140" s="1">
        <v>5</v>
      </c>
      <c r="I140" s="1" t="s">
        <v>2</v>
      </c>
      <c r="J140" s="1" t="s">
        <v>1</v>
      </c>
      <c r="K140" s="3">
        <f>Tabla12[[#This Row],[Precio '[$CLP'] IVA Inc]]/Tabla12[[#This Row],[N° Noches]]</f>
        <v>90000</v>
      </c>
      <c r="M140" s="3">
        <v>90000</v>
      </c>
      <c r="N140" s="3">
        <f>IF(Tabla12[[#This Row],[Canal de Venta]]="Booking",800*Tabla12[[#This Row],[Precio USD]],Tabla12[[#This Row],[Precio CLP]])</f>
        <v>90000</v>
      </c>
      <c r="O140" s="3">
        <f>IF(Tabla12[[#This Row],[Canal de Venta]]="Venta Directa",0,IF(Tabla12[[#This Row],[Canal de Venta]]="Airbnb",Tabla12[[#This Row],[Precio '[$CLP'] IVA Inc]]*3.57%,(Tabla12[[#This Row],[Precio USD]]/1.19)*14%*950))</f>
        <v>0</v>
      </c>
      <c r="P140" s="3">
        <f>IF(Tabla12[[#This Row],[Año]]=2022,25000,0)</f>
        <v>0</v>
      </c>
      <c r="Q140" s="3">
        <f>Tabla12[[#This Row],[Precio '[$CLP'] Neto]]*19%</f>
        <v>14369.747899159665</v>
      </c>
      <c r="R140" s="3">
        <f>Tabla12[[#This Row],[Precio '[$CLP'] IVA Inc]]/1.19</f>
        <v>75630.252100840342</v>
      </c>
      <c r="S140" s="1">
        <f>YEAR(Tabla12[[#This Row],[Fecha Entrada]])</f>
        <v>2023</v>
      </c>
      <c r="T140" s="1" t="s">
        <v>13</v>
      </c>
      <c r="U140" s="1" t="s">
        <v>398</v>
      </c>
    </row>
    <row r="141" spans="1:21" x14ac:dyDescent="0.35">
      <c r="A141" s="1" t="s">
        <v>95</v>
      </c>
      <c r="B141" s="1" t="s">
        <v>251</v>
      </c>
      <c r="C141" s="1">
        <v>966573673</v>
      </c>
      <c r="D141" s="1" t="s">
        <v>7</v>
      </c>
      <c r="E141" s="7">
        <v>45038</v>
      </c>
      <c r="F141" s="7">
        <v>45039</v>
      </c>
      <c r="G141" s="1">
        <v>1</v>
      </c>
      <c r="H141" s="1">
        <v>6</v>
      </c>
      <c r="I141" s="1" t="s">
        <v>2</v>
      </c>
      <c r="J141" s="1" t="s">
        <v>1</v>
      </c>
      <c r="K141" s="3">
        <f>Tabla12[[#This Row],[Precio '[$CLP'] IVA Inc]]/Tabla12[[#This Row],[N° Noches]]</f>
        <v>90000</v>
      </c>
      <c r="M141" s="3">
        <v>90000</v>
      </c>
      <c r="N141" s="3">
        <f>IF(Tabla12[[#This Row],[Canal de Venta]]="Booking",800*Tabla12[[#This Row],[Precio USD]],Tabla12[[#This Row],[Precio CLP]])</f>
        <v>90000</v>
      </c>
      <c r="O141" s="3">
        <f>IF(Tabla12[[#This Row],[Canal de Venta]]="Venta Directa",0,IF(Tabla12[[#This Row],[Canal de Venta]]="Airbnb",Tabla12[[#This Row],[Precio '[$CLP'] IVA Inc]]*3.57%,(Tabla12[[#This Row],[Precio USD]]/1.19)*14%*950))</f>
        <v>0</v>
      </c>
      <c r="P141" s="3">
        <f>IF(Tabla12[[#This Row],[Año]]=2022,25000,0)</f>
        <v>0</v>
      </c>
      <c r="Q141" s="3">
        <f>Tabla12[[#This Row],[Precio '[$CLP'] Neto]]*19%</f>
        <v>14369.747899159665</v>
      </c>
      <c r="R141" s="3">
        <f>Tabla12[[#This Row],[Precio '[$CLP'] IVA Inc]]/1.19</f>
        <v>75630.252100840342</v>
      </c>
      <c r="S141" s="1">
        <f>YEAR(Tabla12[[#This Row],[Fecha Entrada]])</f>
        <v>2023</v>
      </c>
      <c r="T141" s="1" t="s">
        <v>13</v>
      </c>
      <c r="U141" s="1" t="s">
        <v>398</v>
      </c>
    </row>
    <row r="142" spans="1:21" x14ac:dyDescent="0.35">
      <c r="A142" s="1" t="s">
        <v>95</v>
      </c>
      <c r="B142" s="1" t="s">
        <v>250</v>
      </c>
      <c r="C142" s="1">
        <v>971039756</v>
      </c>
      <c r="D142" s="1" t="s">
        <v>7</v>
      </c>
      <c r="E142" s="7">
        <v>45039</v>
      </c>
      <c r="F142" s="7">
        <v>45041</v>
      </c>
      <c r="G142" s="1">
        <v>2</v>
      </c>
      <c r="H142" s="1">
        <v>6</v>
      </c>
      <c r="I142" s="1" t="s">
        <v>2</v>
      </c>
      <c r="J142" s="1" t="s">
        <v>1</v>
      </c>
      <c r="K142" s="3">
        <f>Tabla12[[#This Row],[Precio '[$CLP'] IVA Inc]]/Tabla12[[#This Row],[N° Noches]]</f>
        <v>70000</v>
      </c>
      <c r="M142" s="3">
        <v>140000</v>
      </c>
      <c r="N142" s="3">
        <f>IF(Tabla12[[#This Row],[Canal de Venta]]="Booking",800*Tabla12[[#This Row],[Precio USD]],Tabla12[[#This Row],[Precio CLP]])</f>
        <v>140000</v>
      </c>
      <c r="O142" s="3">
        <f>IF(Tabla12[[#This Row],[Canal de Venta]]="Venta Directa",0,IF(Tabla12[[#This Row],[Canal de Venta]]="Airbnb",Tabla12[[#This Row],[Precio '[$CLP'] IVA Inc]]*3.57%,(Tabla12[[#This Row],[Precio USD]]/1.19)*14%*950))</f>
        <v>0</v>
      </c>
      <c r="P142" s="3">
        <f>IF(Tabla12[[#This Row],[Año]]=2022,25000,0)</f>
        <v>0</v>
      </c>
      <c r="Q142" s="3">
        <f>Tabla12[[#This Row],[Precio '[$CLP'] Neto]]*19%</f>
        <v>22352.941176470587</v>
      </c>
      <c r="R142" s="3">
        <f>Tabla12[[#This Row],[Precio '[$CLP'] IVA Inc]]/1.19</f>
        <v>117647.05882352941</v>
      </c>
      <c r="S142" s="1">
        <f>YEAR(Tabla12[[#This Row],[Fecha Entrada]])</f>
        <v>2023</v>
      </c>
      <c r="T142" s="1" t="s">
        <v>13</v>
      </c>
      <c r="U142" s="1" t="s">
        <v>398</v>
      </c>
    </row>
    <row r="143" spans="1:21" x14ac:dyDescent="0.35">
      <c r="A143" s="1" t="s">
        <v>95</v>
      </c>
      <c r="B143" s="1" t="s">
        <v>249</v>
      </c>
      <c r="D143" s="1" t="s">
        <v>3</v>
      </c>
      <c r="E143" s="7">
        <v>45044</v>
      </c>
      <c r="F143" s="7">
        <v>45047</v>
      </c>
      <c r="G143" s="1">
        <v>3</v>
      </c>
      <c r="H143" s="1">
        <v>5</v>
      </c>
      <c r="I143" s="1" t="s">
        <v>2</v>
      </c>
      <c r="J143" s="1" t="s">
        <v>6</v>
      </c>
      <c r="K143" s="3">
        <f>Tabla12[[#This Row],[Precio '[$CLP'] IVA Inc]]/Tabla12[[#This Row],[N° Noches]]</f>
        <v>90536</v>
      </c>
      <c r="L143" s="4">
        <v>339.51</v>
      </c>
      <c r="N143" s="3">
        <f>IF(Tabla12[[#This Row],[Canal de Venta]]="Booking",800*Tabla12[[#This Row],[Precio USD]],Tabla12[[#This Row],[Precio CLP]])</f>
        <v>271608</v>
      </c>
      <c r="O143" s="3">
        <f>IF(Tabla12[[#This Row],[Canal de Venta]]="Venta Directa",0,IF(Tabla12[[#This Row],[Canal de Venta]]="Airbnb",Tabla12[[#This Row],[Precio '[$CLP'] IVA Inc]]*3.57%,(Tabla12[[#This Row],[Precio USD]]/1.19)*14%*950))</f>
        <v>37945.23529411765</v>
      </c>
      <c r="P143" s="3">
        <f>IF(Tabla12[[#This Row],[Año]]=2022,25000,0)</f>
        <v>0</v>
      </c>
      <c r="Q143" s="3">
        <f>Tabla12[[#This Row],[Precio '[$CLP'] Neto]]*19%</f>
        <v>43365.983193277316</v>
      </c>
      <c r="R143" s="3">
        <f>Tabla12[[#This Row],[Precio '[$CLP'] IVA Inc]]/1.19</f>
        <v>228242.01680672271</v>
      </c>
      <c r="S143" s="1">
        <f>YEAR(Tabla12[[#This Row],[Fecha Entrada]])</f>
        <v>2023</v>
      </c>
      <c r="T143" s="1" t="s">
        <v>13</v>
      </c>
      <c r="U143" s="1" t="s">
        <v>398</v>
      </c>
    </row>
    <row r="144" spans="1:21" x14ac:dyDescent="0.35">
      <c r="A144" s="1" t="s">
        <v>95</v>
      </c>
      <c r="B144" s="1" t="s">
        <v>248</v>
      </c>
      <c r="C144" s="1">
        <v>954220783</v>
      </c>
      <c r="D144" s="1" t="s">
        <v>7</v>
      </c>
      <c r="E144" s="7">
        <v>45045</v>
      </c>
      <c r="F144" s="7">
        <v>45047</v>
      </c>
      <c r="G144" s="1">
        <v>2</v>
      </c>
      <c r="H144" s="1">
        <v>4</v>
      </c>
      <c r="I144" s="1" t="s">
        <v>2</v>
      </c>
      <c r="J144" s="1" t="s">
        <v>6</v>
      </c>
      <c r="K144" s="3">
        <f>Tabla12[[#This Row],[Precio '[$CLP'] IVA Inc]]/Tabla12[[#This Row],[N° Noches]]</f>
        <v>72828</v>
      </c>
      <c r="L144" s="4">
        <v>182.07</v>
      </c>
      <c r="N144" s="3">
        <f>IF(Tabla12[[#This Row],[Canal de Venta]]="Booking",800*Tabla12[[#This Row],[Precio USD]],Tabla12[[#This Row],[Precio CLP]])</f>
        <v>145656</v>
      </c>
      <c r="O144" s="3">
        <f>IF(Tabla12[[#This Row],[Canal de Venta]]="Venta Directa",0,IF(Tabla12[[#This Row],[Canal de Venta]]="Airbnb",Tabla12[[#This Row],[Precio '[$CLP'] IVA Inc]]*3.57%,(Tabla12[[#This Row],[Precio USD]]/1.19)*14%*950))</f>
        <v>20349</v>
      </c>
      <c r="P144" s="3">
        <f>IF(Tabla12[[#This Row],[Año]]=2022,25000,0)</f>
        <v>0</v>
      </c>
      <c r="Q144" s="3">
        <f>Tabla12[[#This Row],[Precio '[$CLP'] Neto]]*19%</f>
        <v>23256</v>
      </c>
      <c r="R144" s="3">
        <f>Tabla12[[#This Row],[Precio '[$CLP'] IVA Inc]]/1.19</f>
        <v>122400</v>
      </c>
      <c r="S144" s="1">
        <f>YEAR(Tabla12[[#This Row],[Fecha Entrada]])</f>
        <v>2023</v>
      </c>
      <c r="T144" s="1" t="s">
        <v>13</v>
      </c>
      <c r="U144" s="1" t="s">
        <v>398</v>
      </c>
    </row>
    <row r="145" spans="1:21" x14ac:dyDescent="0.35">
      <c r="A145" s="1" t="s">
        <v>72</v>
      </c>
      <c r="B145" s="1" t="s">
        <v>247</v>
      </c>
      <c r="C145" s="1">
        <v>956469394</v>
      </c>
      <c r="D145" s="1" t="s">
        <v>7</v>
      </c>
      <c r="E145" s="7">
        <v>45047</v>
      </c>
      <c r="F145" s="7">
        <v>45050</v>
      </c>
      <c r="G145" s="1">
        <v>3</v>
      </c>
      <c r="H145" s="1">
        <v>3</v>
      </c>
      <c r="I145" s="1" t="s">
        <v>2</v>
      </c>
      <c r="J145" s="1" t="s">
        <v>6</v>
      </c>
      <c r="K145" s="3">
        <f>Tabla12[[#This Row],[Precio '[$CLP'] IVA Inc]]/Tabla12[[#This Row],[N° Noches]]</f>
        <v>72829.333333333328</v>
      </c>
      <c r="L145" s="4">
        <v>273.11</v>
      </c>
      <c r="N145" s="3">
        <f>IF(Tabla12[[#This Row],[Canal de Venta]]="Booking",800*Tabla12[[#This Row],[Precio USD]],Tabla12[[#This Row],[Precio CLP]])</f>
        <v>218488</v>
      </c>
      <c r="O145" s="3">
        <f>IF(Tabla12[[#This Row],[Canal de Venta]]="Venta Directa",0,IF(Tabla12[[#This Row],[Canal de Venta]]="Airbnb",Tabla12[[#This Row],[Precio '[$CLP'] IVA Inc]]*3.57%,(Tabla12[[#This Row],[Precio USD]]/1.19)*14%*950))</f>
        <v>30524.058823529413</v>
      </c>
      <c r="P145" s="3">
        <f>IF(Tabla12[[#This Row],[Año]]=2022,25000,0)</f>
        <v>0</v>
      </c>
      <c r="Q145" s="3">
        <f>Tabla12[[#This Row],[Precio '[$CLP'] Neto]]*19%</f>
        <v>34884.638655462186</v>
      </c>
      <c r="R145" s="3">
        <f>Tabla12[[#This Row],[Precio '[$CLP'] IVA Inc]]/1.19</f>
        <v>183603.36134453781</v>
      </c>
      <c r="S145" s="1">
        <f>YEAR(Tabla12[[#This Row],[Fecha Entrada]])</f>
        <v>2023</v>
      </c>
      <c r="T145" s="1" t="s">
        <v>13</v>
      </c>
      <c r="U145" s="1" t="s">
        <v>398</v>
      </c>
    </row>
    <row r="146" spans="1:21" x14ac:dyDescent="0.35">
      <c r="A146" s="1" t="s">
        <v>72</v>
      </c>
      <c r="B146" s="1" t="s">
        <v>246</v>
      </c>
      <c r="C146" s="1">
        <v>998612888</v>
      </c>
      <c r="D146" s="1" t="s">
        <v>3</v>
      </c>
      <c r="E146" s="7">
        <v>45051</v>
      </c>
      <c r="F146" s="7">
        <v>45052</v>
      </c>
      <c r="G146" s="1">
        <v>1</v>
      </c>
      <c r="H146" s="1">
        <v>4</v>
      </c>
      <c r="I146" s="1" t="s">
        <v>2</v>
      </c>
      <c r="J146" s="1" t="s">
        <v>6</v>
      </c>
      <c r="K146" s="3">
        <f>Tabla12[[#This Row],[Precio '[$CLP'] IVA Inc]]/Tabla12[[#This Row],[N° Noches]]</f>
        <v>78952</v>
      </c>
      <c r="L146" s="4">
        <v>98.69</v>
      </c>
      <c r="N146" s="3">
        <f>IF(Tabla12[[#This Row],[Canal de Venta]]="Booking",800*Tabla12[[#This Row],[Precio USD]],Tabla12[[#This Row],[Precio CLP]])</f>
        <v>78952</v>
      </c>
      <c r="O146" s="3">
        <f>IF(Tabla12[[#This Row],[Canal de Venta]]="Venta Directa",0,IF(Tabla12[[#This Row],[Canal de Venta]]="Airbnb",Tabla12[[#This Row],[Precio '[$CLP'] IVA Inc]]*3.57%,(Tabla12[[#This Row],[Precio USD]]/1.19)*14%*950))</f>
        <v>11030.058823529413</v>
      </c>
      <c r="P146" s="3">
        <f>IF(Tabla12[[#This Row],[Año]]=2022,25000,0)</f>
        <v>0</v>
      </c>
      <c r="Q146" s="3">
        <f>Tabla12[[#This Row],[Precio '[$CLP'] Neto]]*19%</f>
        <v>12605.781512605043</v>
      </c>
      <c r="R146" s="3">
        <f>Tabla12[[#This Row],[Precio '[$CLP'] IVA Inc]]/1.19</f>
        <v>66346.218487394959</v>
      </c>
      <c r="S146" s="1">
        <f>YEAR(Tabla12[[#This Row],[Fecha Entrada]])</f>
        <v>2023</v>
      </c>
      <c r="T146" s="1" t="s">
        <v>13</v>
      </c>
      <c r="U146" s="1" t="s">
        <v>398</v>
      </c>
    </row>
    <row r="147" spans="1:21" x14ac:dyDescent="0.35">
      <c r="A147" s="1" t="s">
        <v>72</v>
      </c>
      <c r="B147" s="1" t="s">
        <v>245</v>
      </c>
      <c r="C147" s="1">
        <v>940658171</v>
      </c>
      <c r="D147" s="1" t="s">
        <v>3</v>
      </c>
      <c r="E147" s="7">
        <v>45054</v>
      </c>
      <c r="F147" s="7">
        <v>45056</v>
      </c>
      <c r="G147" s="1">
        <v>2</v>
      </c>
      <c r="H147" s="1">
        <v>6</v>
      </c>
      <c r="I147" s="1" t="s">
        <v>2</v>
      </c>
      <c r="J147" s="1" t="s">
        <v>6</v>
      </c>
      <c r="K147" s="3">
        <f>Tabla12[[#This Row],[Precio '[$CLP'] IVA Inc]]/Tabla12[[#This Row],[N° Noches]]</f>
        <v>69192</v>
      </c>
      <c r="L147" s="4">
        <v>172.98</v>
      </c>
      <c r="N147" s="3">
        <f>IF(Tabla12[[#This Row],[Canal de Venta]]="Booking",800*Tabla12[[#This Row],[Precio USD]],Tabla12[[#This Row],[Precio CLP]])</f>
        <v>138384</v>
      </c>
      <c r="O147" s="3">
        <f>IF(Tabla12[[#This Row],[Canal de Venta]]="Venta Directa",0,IF(Tabla12[[#This Row],[Canal de Venta]]="Airbnb",Tabla12[[#This Row],[Precio '[$CLP'] IVA Inc]]*3.57%,(Tabla12[[#This Row],[Precio USD]]/1.19)*14%*950))</f>
        <v>19333.058823529413</v>
      </c>
      <c r="P147" s="3">
        <f>IF(Tabla12[[#This Row],[Año]]=2022,25000,0)</f>
        <v>0</v>
      </c>
      <c r="Q147" s="3">
        <f>Tabla12[[#This Row],[Precio '[$CLP'] Neto]]*19%</f>
        <v>22094.9243697479</v>
      </c>
      <c r="R147" s="3">
        <f>Tabla12[[#This Row],[Precio '[$CLP'] IVA Inc]]/1.19</f>
        <v>116289.0756302521</v>
      </c>
      <c r="S147" s="1">
        <f>YEAR(Tabla12[[#This Row],[Fecha Entrada]])</f>
        <v>2023</v>
      </c>
      <c r="T147" s="1" t="s">
        <v>13</v>
      </c>
      <c r="U147" s="1" t="s">
        <v>398</v>
      </c>
    </row>
    <row r="148" spans="1:21" x14ac:dyDescent="0.35">
      <c r="A148" s="1" t="s">
        <v>72</v>
      </c>
      <c r="B148" s="1" t="s">
        <v>244</v>
      </c>
      <c r="C148" s="1">
        <v>994386116</v>
      </c>
      <c r="D148" s="1" t="s">
        <v>3</v>
      </c>
      <c r="E148" s="7">
        <v>45062</v>
      </c>
      <c r="F148" s="7">
        <v>45063</v>
      </c>
      <c r="G148" s="1">
        <v>1</v>
      </c>
      <c r="H148" s="1">
        <v>3</v>
      </c>
      <c r="I148" s="1" t="s">
        <v>2</v>
      </c>
      <c r="J148" s="1" t="s">
        <v>6</v>
      </c>
      <c r="K148" s="3">
        <f>Tabla12[[#This Row],[Precio '[$CLP'] IVA Inc]]/Tabla12[[#This Row],[N° Noches]]</f>
        <v>69192</v>
      </c>
      <c r="L148" s="4">
        <v>86.49</v>
      </c>
      <c r="N148" s="3">
        <f>IF(Tabla12[[#This Row],[Canal de Venta]]="Booking",800*Tabla12[[#This Row],[Precio USD]],Tabla12[[#This Row],[Precio CLP]])</f>
        <v>69192</v>
      </c>
      <c r="O148" s="3">
        <f>IF(Tabla12[[#This Row],[Canal de Venta]]="Venta Directa",0,IF(Tabla12[[#This Row],[Canal de Venta]]="Airbnb",Tabla12[[#This Row],[Precio '[$CLP'] IVA Inc]]*3.57%,(Tabla12[[#This Row],[Precio USD]]/1.19)*14%*950))</f>
        <v>9666.5294117647063</v>
      </c>
      <c r="P148" s="3">
        <f>IF(Tabla12[[#This Row],[Año]]=2022,25000,0)</f>
        <v>0</v>
      </c>
      <c r="Q148" s="3">
        <f>Tabla12[[#This Row],[Precio '[$CLP'] Neto]]*19%</f>
        <v>11047.46218487395</v>
      </c>
      <c r="R148" s="3">
        <f>Tabla12[[#This Row],[Precio '[$CLP'] IVA Inc]]/1.19</f>
        <v>58144.537815126052</v>
      </c>
      <c r="S148" s="1">
        <f>YEAR(Tabla12[[#This Row],[Fecha Entrada]])</f>
        <v>2023</v>
      </c>
      <c r="T148" s="1" t="s">
        <v>13</v>
      </c>
      <c r="U148" s="1" t="s">
        <v>398</v>
      </c>
    </row>
    <row r="149" spans="1:21" x14ac:dyDescent="0.35">
      <c r="A149" s="1" t="s">
        <v>72</v>
      </c>
      <c r="B149" s="1" t="s">
        <v>243</v>
      </c>
      <c r="C149" s="1">
        <v>950569081</v>
      </c>
      <c r="D149" s="1" t="s">
        <v>7</v>
      </c>
      <c r="E149" s="7">
        <v>45064</v>
      </c>
      <c r="F149" s="7">
        <v>45067</v>
      </c>
      <c r="G149" s="1">
        <v>3</v>
      </c>
      <c r="H149" s="1">
        <v>8</v>
      </c>
      <c r="I149" s="1" t="s">
        <v>91</v>
      </c>
      <c r="J149" s="1" t="s">
        <v>1</v>
      </c>
      <c r="K149" s="3">
        <f>Tabla12[[#This Row],[Precio '[$CLP'] IVA Inc]]/Tabla12[[#This Row],[N° Noches]]</f>
        <v>110000</v>
      </c>
      <c r="M149" s="3">
        <v>330000</v>
      </c>
      <c r="N149" s="3">
        <f>IF(Tabla12[[#This Row],[Canal de Venta]]="Booking",800*Tabla12[[#This Row],[Precio USD]],Tabla12[[#This Row],[Precio CLP]])</f>
        <v>330000</v>
      </c>
      <c r="O149" s="3">
        <f>IF(Tabla12[[#This Row],[Canal de Venta]]="Venta Directa",0,IF(Tabla12[[#This Row],[Canal de Venta]]="Airbnb",Tabla12[[#This Row],[Precio '[$CLP'] IVA Inc]]*3.57%,(Tabla12[[#This Row],[Precio USD]]/1.19)*14%*950))</f>
        <v>0</v>
      </c>
      <c r="P149" s="3">
        <f>IF(Tabla12[[#This Row],[Año]]=2022,25000,0)</f>
        <v>0</v>
      </c>
      <c r="Q149" s="3">
        <f>Tabla12[[#This Row],[Precio '[$CLP'] Neto]]*19%</f>
        <v>52689.075630252104</v>
      </c>
      <c r="R149" s="3">
        <f>Tabla12[[#This Row],[Precio '[$CLP'] IVA Inc]]/1.19</f>
        <v>277310.92436974793</v>
      </c>
      <c r="S149" s="1">
        <f>YEAR(Tabla12[[#This Row],[Fecha Entrada]])</f>
        <v>2023</v>
      </c>
      <c r="T149" s="1" t="s">
        <v>13</v>
      </c>
      <c r="U149" s="1" t="s">
        <v>398</v>
      </c>
    </row>
    <row r="150" spans="1:21" x14ac:dyDescent="0.35">
      <c r="A150" s="1" t="s">
        <v>72</v>
      </c>
      <c r="B150" s="1" t="s">
        <v>242</v>
      </c>
      <c r="C150" s="1">
        <v>958534828</v>
      </c>
      <c r="D150" s="1" t="s">
        <v>3</v>
      </c>
      <c r="E150" s="7">
        <v>45065</v>
      </c>
      <c r="F150" s="7">
        <v>45066</v>
      </c>
      <c r="G150" s="1">
        <v>1</v>
      </c>
      <c r="H150" s="1">
        <v>2</v>
      </c>
      <c r="I150" s="1" t="s">
        <v>2</v>
      </c>
      <c r="J150" s="1" t="s">
        <v>1</v>
      </c>
      <c r="K150" s="3">
        <f>Tabla12[[#This Row],[Precio '[$CLP'] IVA Inc]]/Tabla12[[#This Row],[N° Noches]]</f>
        <v>60000</v>
      </c>
      <c r="M150" s="3">
        <v>60000</v>
      </c>
      <c r="N150" s="3">
        <f>IF(Tabla12[[#This Row],[Canal de Venta]]="Booking",800*Tabla12[[#This Row],[Precio USD]],Tabla12[[#This Row],[Precio CLP]])</f>
        <v>60000</v>
      </c>
      <c r="O150" s="3">
        <f>IF(Tabla12[[#This Row],[Canal de Venta]]="Venta Directa",0,IF(Tabla12[[#This Row],[Canal de Venta]]="Airbnb",Tabla12[[#This Row],[Precio '[$CLP'] IVA Inc]]*3.57%,(Tabla12[[#This Row],[Precio USD]]/1.19)*14%*950))</f>
        <v>0</v>
      </c>
      <c r="P150" s="3">
        <f>IF(Tabla12[[#This Row],[Año]]=2022,25000,0)</f>
        <v>0</v>
      </c>
      <c r="Q150" s="3">
        <f>Tabla12[[#This Row],[Precio '[$CLP'] Neto]]*19%</f>
        <v>9579.8319327731097</v>
      </c>
      <c r="R150" s="3">
        <f>Tabla12[[#This Row],[Precio '[$CLP'] IVA Inc]]/1.19</f>
        <v>50420.168067226892</v>
      </c>
      <c r="S150" s="1">
        <f>YEAR(Tabla12[[#This Row],[Fecha Entrada]])</f>
        <v>2023</v>
      </c>
      <c r="T150" s="1" t="s">
        <v>13</v>
      </c>
      <c r="U150" s="1" t="s">
        <v>398</v>
      </c>
    </row>
    <row r="151" spans="1:21" x14ac:dyDescent="0.35">
      <c r="A151" s="1" t="s">
        <v>72</v>
      </c>
      <c r="B151" s="1" t="s">
        <v>241</v>
      </c>
      <c r="C151" s="1">
        <v>942316309</v>
      </c>
      <c r="D151" s="1" t="s">
        <v>7</v>
      </c>
      <c r="E151" s="7">
        <v>45067</v>
      </c>
      <c r="F151" s="7">
        <v>45068</v>
      </c>
      <c r="G151" s="1">
        <v>1</v>
      </c>
      <c r="H151" s="1">
        <v>7</v>
      </c>
      <c r="I151" s="1" t="s">
        <v>2</v>
      </c>
      <c r="J151" s="1" t="s">
        <v>6</v>
      </c>
      <c r="K151" s="3">
        <f>Tabla12[[#This Row],[Precio '[$CLP'] IVA Inc]]/Tabla12[[#This Row],[N° Noches]]</f>
        <v>63400</v>
      </c>
      <c r="L151" s="4">
        <v>79.25</v>
      </c>
      <c r="N151" s="3">
        <f>IF(Tabla12[[#This Row],[Canal de Venta]]="Booking",800*Tabla12[[#This Row],[Precio USD]],Tabla12[[#This Row],[Precio CLP]])</f>
        <v>63400</v>
      </c>
      <c r="O151" s="3">
        <f>IF(Tabla12[[#This Row],[Canal de Venta]]="Venta Directa",0,IF(Tabla12[[#This Row],[Canal de Venta]]="Airbnb",Tabla12[[#This Row],[Precio '[$CLP'] IVA Inc]]*3.57%,(Tabla12[[#This Row],[Precio USD]]/1.19)*14%*950))</f>
        <v>8857.3529411764721</v>
      </c>
      <c r="P151" s="3">
        <f>IF(Tabla12[[#This Row],[Año]]=2022,25000,0)</f>
        <v>0</v>
      </c>
      <c r="Q151" s="3">
        <f>Tabla12[[#This Row],[Precio '[$CLP'] Neto]]*19%</f>
        <v>10122.689075630253</v>
      </c>
      <c r="R151" s="3">
        <f>Tabla12[[#This Row],[Precio '[$CLP'] IVA Inc]]/1.19</f>
        <v>53277.310924369747</v>
      </c>
      <c r="S151" s="1">
        <f>YEAR(Tabla12[[#This Row],[Fecha Entrada]])</f>
        <v>2023</v>
      </c>
      <c r="T151" s="1" t="s">
        <v>13</v>
      </c>
      <c r="U151" s="1" t="s">
        <v>398</v>
      </c>
    </row>
    <row r="152" spans="1:21" x14ac:dyDescent="0.35">
      <c r="A152" s="1" t="s">
        <v>72</v>
      </c>
      <c r="B152" s="1" t="s">
        <v>240</v>
      </c>
      <c r="C152" s="1">
        <v>974412897</v>
      </c>
      <c r="D152" s="1" t="s">
        <v>7</v>
      </c>
      <c r="E152" s="7">
        <v>45068</v>
      </c>
      <c r="F152" s="7">
        <v>45070</v>
      </c>
      <c r="G152" s="1">
        <v>2</v>
      </c>
      <c r="H152" s="1">
        <v>6</v>
      </c>
      <c r="I152" s="1" t="s">
        <v>2</v>
      </c>
      <c r="J152" s="1" t="s">
        <v>6</v>
      </c>
      <c r="K152" s="3">
        <f>Tabla12[[#This Row],[Precio '[$CLP'] IVA Inc]]/Tabla12[[#This Row],[N° Noches]]</f>
        <v>70448</v>
      </c>
      <c r="L152" s="4">
        <v>176.12</v>
      </c>
      <c r="N152" s="3">
        <f>IF(Tabla12[[#This Row],[Canal de Venta]]="Booking",800*Tabla12[[#This Row],[Precio USD]],Tabla12[[#This Row],[Precio CLP]])</f>
        <v>140896</v>
      </c>
      <c r="O152" s="3">
        <f>IF(Tabla12[[#This Row],[Canal de Venta]]="Venta Directa",0,IF(Tabla12[[#This Row],[Canal de Venta]]="Airbnb",Tabla12[[#This Row],[Precio '[$CLP'] IVA Inc]]*3.57%,(Tabla12[[#This Row],[Precio USD]]/1.19)*14%*950))</f>
        <v>19684.000000000004</v>
      </c>
      <c r="P152" s="3">
        <f>IF(Tabla12[[#This Row],[Año]]=2022,25000,0)</f>
        <v>0</v>
      </c>
      <c r="Q152" s="3">
        <f>Tabla12[[#This Row],[Precio '[$CLP'] Neto]]*19%</f>
        <v>22496</v>
      </c>
      <c r="R152" s="3">
        <f>Tabla12[[#This Row],[Precio '[$CLP'] IVA Inc]]/1.19</f>
        <v>118400</v>
      </c>
      <c r="S152" s="1">
        <f>YEAR(Tabla12[[#This Row],[Fecha Entrada]])</f>
        <v>2023</v>
      </c>
      <c r="T152" s="1" t="s">
        <v>13</v>
      </c>
      <c r="U152" s="1" t="s">
        <v>398</v>
      </c>
    </row>
    <row r="153" spans="1:21" x14ac:dyDescent="0.35">
      <c r="A153" s="1" t="s">
        <v>72</v>
      </c>
      <c r="B153" s="1" t="s">
        <v>239</v>
      </c>
      <c r="C153" s="1">
        <v>982561718</v>
      </c>
      <c r="D153" s="1" t="s">
        <v>7</v>
      </c>
      <c r="E153" s="7">
        <v>45071</v>
      </c>
      <c r="F153" s="7">
        <v>45072</v>
      </c>
      <c r="G153" s="1">
        <v>1</v>
      </c>
      <c r="H153" s="1">
        <v>4</v>
      </c>
      <c r="I153" s="1" t="s">
        <v>2</v>
      </c>
      <c r="J153" s="1" t="s">
        <v>1</v>
      </c>
      <c r="K153" s="3">
        <f>Tabla12[[#This Row],[Precio '[$CLP'] IVA Inc]]/Tabla12[[#This Row],[N° Noches]]</f>
        <v>60000</v>
      </c>
      <c r="M153" s="3">
        <v>60000</v>
      </c>
      <c r="N153" s="3">
        <f>IF(Tabla12[[#This Row],[Canal de Venta]]="Booking",800*Tabla12[[#This Row],[Precio USD]],Tabla12[[#This Row],[Precio CLP]])</f>
        <v>60000</v>
      </c>
      <c r="O153" s="3">
        <f>IF(Tabla12[[#This Row],[Canal de Venta]]="Venta Directa",0,IF(Tabla12[[#This Row],[Canal de Venta]]="Airbnb",Tabla12[[#This Row],[Precio '[$CLP'] IVA Inc]]*3.57%,(Tabla12[[#This Row],[Precio USD]]/1.19)*14%*950))</f>
        <v>0</v>
      </c>
      <c r="P153" s="3">
        <f>IF(Tabla12[[#This Row],[Año]]=2022,25000,0)</f>
        <v>0</v>
      </c>
      <c r="Q153" s="3">
        <f>Tabla12[[#This Row],[Precio '[$CLP'] Neto]]*19%</f>
        <v>9579.8319327731097</v>
      </c>
      <c r="R153" s="3">
        <f>Tabla12[[#This Row],[Precio '[$CLP'] IVA Inc]]/1.19</f>
        <v>50420.168067226892</v>
      </c>
      <c r="S153" s="1">
        <f>YEAR(Tabla12[[#This Row],[Fecha Entrada]])</f>
        <v>2023</v>
      </c>
      <c r="T153" s="1" t="s">
        <v>13</v>
      </c>
      <c r="U153" s="1" t="s">
        <v>398</v>
      </c>
    </row>
    <row r="154" spans="1:21" x14ac:dyDescent="0.35">
      <c r="A154" s="1" t="s">
        <v>72</v>
      </c>
      <c r="B154" s="1" t="s">
        <v>238</v>
      </c>
      <c r="D154" s="1" t="s">
        <v>3</v>
      </c>
      <c r="E154" s="7">
        <v>45072</v>
      </c>
      <c r="F154" s="7">
        <v>45074</v>
      </c>
      <c r="G154" s="1">
        <v>2</v>
      </c>
      <c r="H154" s="1">
        <v>6</v>
      </c>
      <c r="I154" s="1" t="s">
        <v>2</v>
      </c>
      <c r="J154" s="1" t="s">
        <v>1</v>
      </c>
      <c r="K154" s="3">
        <f>Tabla12[[#This Row],[Precio '[$CLP'] IVA Inc]]/Tabla12[[#This Row],[N° Noches]]</f>
        <v>95000</v>
      </c>
      <c r="M154" s="3">
        <v>190000</v>
      </c>
      <c r="N154" s="3">
        <f>IF(Tabla12[[#This Row],[Canal de Venta]]="Booking",800*Tabla12[[#This Row],[Precio USD]],Tabla12[[#This Row],[Precio CLP]])</f>
        <v>190000</v>
      </c>
      <c r="O154" s="3">
        <f>IF(Tabla12[[#This Row],[Canal de Venta]]="Venta Directa",0,IF(Tabla12[[#This Row],[Canal de Venta]]="Airbnb",Tabla12[[#This Row],[Precio '[$CLP'] IVA Inc]]*3.57%,(Tabla12[[#This Row],[Precio USD]]/1.19)*14%*950))</f>
        <v>0</v>
      </c>
      <c r="P154" s="3">
        <f>IF(Tabla12[[#This Row],[Año]]=2022,25000,0)</f>
        <v>0</v>
      </c>
      <c r="Q154" s="3">
        <f>Tabla12[[#This Row],[Precio '[$CLP'] Neto]]*19%</f>
        <v>30336.134453781517</v>
      </c>
      <c r="R154" s="3">
        <f>Tabla12[[#This Row],[Precio '[$CLP'] IVA Inc]]/1.19</f>
        <v>159663.8655462185</v>
      </c>
      <c r="S154" s="1">
        <f>YEAR(Tabla12[[#This Row],[Fecha Entrada]])</f>
        <v>2023</v>
      </c>
      <c r="T154" s="1" t="s">
        <v>13</v>
      </c>
      <c r="U154" s="1" t="s">
        <v>398</v>
      </c>
    </row>
    <row r="155" spans="1:21" x14ac:dyDescent="0.35">
      <c r="A155" s="1" t="s">
        <v>72</v>
      </c>
      <c r="B155" s="1" t="s">
        <v>237</v>
      </c>
      <c r="C155" s="1">
        <v>985963515</v>
      </c>
      <c r="D155" s="1" t="s">
        <v>7</v>
      </c>
      <c r="E155" s="7">
        <v>45072</v>
      </c>
      <c r="F155" s="7">
        <v>45074</v>
      </c>
      <c r="G155" s="1">
        <v>2</v>
      </c>
      <c r="H155" s="1">
        <v>5</v>
      </c>
      <c r="I155" s="1" t="s">
        <v>2</v>
      </c>
      <c r="J155" s="1" t="s">
        <v>1</v>
      </c>
      <c r="K155" s="3">
        <f>Tabla12[[#This Row],[Precio '[$CLP'] IVA Inc]]/Tabla12[[#This Row],[N° Noches]]</f>
        <v>80000</v>
      </c>
      <c r="M155" s="3">
        <v>160000</v>
      </c>
      <c r="N155" s="3">
        <f>IF(Tabla12[[#This Row],[Canal de Venta]]="Booking",800*Tabla12[[#This Row],[Precio USD]],Tabla12[[#This Row],[Precio CLP]])</f>
        <v>160000</v>
      </c>
      <c r="O155" s="3">
        <f>IF(Tabla12[[#This Row],[Canal de Venta]]="Venta Directa",0,IF(Tabla12[[#This Row],[Canal de Venta]]="Airbnb",Tabla12[[#This Row],[Precio '[$CLP'] IVA Inc]]*3.57%,(Tabla12[[#This Row],[Precio USD]]/1.19)*14%*950))</f>
        <v>0</v>
      </c>
      <c r="P155" s="3">
        <f>IF(Tabla12[[#This Row],[Año]]=2022,25000,0)</f>
        <v>0</v>
      </c>
      <c r="Q155" s="3">
        <f>Tabla12[[#This Row],[Precio '[$CLP'] Neto]]*19%</f>
        <v>25546.218487394959</v>
      </c>
      <c r="R155" s="3">
        <f>Tabla12[[#This Row],[Precio '[$CLP'] IVA Inc]]/1.19</f>
        <v>134453.78151260506</v>
      </c>
      <c r="S155" s="1">
        <f>YEAR(Tabla12[[#This Row],[Fecha Entrada]])</f>
        <v>2023</v>
      </c>
      <c r="T155" s="1" t="s">
        <v>13</v>
      </c>
      <c r="U155" s="1" t="s">
        <v>397</v>
      </c>
    </row>
    <row r="156" spans="1:21" x14ac:dyDescent="0.35">
      <c r="A156" s="1" t="s">
        <v>72</v>
      </c>
      <c r="B156" s="1" t="s">
        <v>236</v>
      </c>
      <c r="C156" s="1">
        <v>996471382</v>
      </c>
      <c r="D156" s="1" t="s">
        <v>7</v>
      </c>
      <c r="E156" s="7">
        <v>45074</v>
      </c>
      <c r="F156" s="7">
        <v>45075</v>
      </c>
      <c r="G156" s="1">
        <v>1</v>
      </c>
      <c r="H156" s="1">
        <v>5</v>
      </c>
      <c r="I156" s="1" t="s">
        <v>2</v>
      </c>
      <c r="J156" s="1" t="s">
        <v>6</v>
      </c>
      <c r="K156" s="3">
        <f>Tabla12[[#This Row],[Precio '[$CLP'] IVA Inc]]/Tabla12[[#This Row],[N° Noches]]</f>
        <v>62544.000000000007</v>
      </c>
      <c r="L156" s="4">
        <v>78.180000000000007</v>
      </c>
      <c r="N156" s="3">
        <f>IF(Tabla12[[#This Row],[Canal de Venta]]="Booking",800*Tabla12[[#This Row],[Precio USD]],Tabla12[[#This Row],[Precio CLP]])</f>
        <v>62544.000000000007</v>
      </c>
      <c r="O156" s="3">
        <f>IF(Tabla12[[#This Row],[Canal de Venta]]="Venta Directa",0,IF(Tabla12[[#This Row],[Canal de Venta]]="Airbnb",Tabla12[[#This Row],[Precio '[$CLP'] IVA Inc]]*3.57%,(Tabla12[[#This Row],[Precio USD]]/1.19)*14%*950))</f>
        <v>8737.7647058823568</v>
      </c>
      <c r="P156" s="3">
        <f>IF(Tabla12[[#This Row],[Año]]=2022,25000,0)</f>
        <v>0</v>
      </c>
      <c r="Q156" s="3">
        <f>Tabla12[[#This Row],[Precio '[$CLP'] Neto]]*19%</f>
        <v>9986.0168067226896</v>
      </c>
      <c r="R156" s="3">
        <f>Tabla12[[#This Row],[Precio '[$CLP'] IVA Inc]]/1.19</f>
        <v>52557.983193277316</v>
      </c>
      <c r="S156" s="1">
        <f>YEAR(Tabla12[[#This Row],[Fecha Entrada]])</f>
        <v>2023</v>
      </c>
      <c r="T156" s="1" t="s">
        <v>13</v>
      </c>
      <c r="U156" s="1" t="s">
        <v>398</v>
      </c>
    </row>
    <row r="157" spans="1:21" x14ac:dyDescent="0.35">
      <c r="A157" s="1" t="s">
        <v>72</v>
      </c>
      <c r="B157" s="1" t="s">
        <v>235</v>
      </c>
      <c r="C157" s="1">
        <v>945942745</v>
      </c>
      <c r="D157" s="1" t="s">
        <v>3</v>
      </c>
      <c r="E157" s="7">
        <v>45075</v>
      </c>
      <c r="F157" s="7">
        <v>45076</v>
      </c>
      <c r="G157" s="1">
        <v>1</v>
      </c>
      <c r="H157" s="1">
        <v>6</v>
      </c>
      <c r="I157" s="1" t="s">
        <v>2</v>
      </c>
      <c r="J157" s="1" t="s">
        <v>6</v>
      </c>
      <c r="K157" s="3">
        <f>Tabla12[[#This Row],[Precio '[$CLP'] IVA Inc]]/Tabla12[[#This Row],[N° Noches]]</f>
        <v>69192</v>
      </c>
      <c r="L157" s="4">
        <v>86.49</v>
      </c>
      <c r="N157" s="3">
        <f>IF(Tabla12[[#This Row],[Canal de Venta]]="Booking",800*Tabla12[[#This Row],[Precio USD]],Tabla12[[#This Row],[Precio CLP]])</f>
        <v>69192</v>
      </c>
      <c r="O157" s="3">
        <f>IF(Tabla12[[#This Row],[Canal de Venta]]="Venta Directa",0,IF(Tabla12[[#This Row],[Canal de Venta]]="Airbnb",Tabla12[[#This Row],[Precio '[$CLP'] IVA Inc]]*3.57%,(Tabla12[[#This Row],[Precio USD]]/1.19)*14%*950))</f>
        <v>9666.5294117647063</v>
      </c>
      <c r="P157" s="3">
        <f>IF(Tabla12[[#This Row],[Año]]=2022,25000,0)</f>
        <v>0</v>
      </c>
      <c r="Q157" s="3">
        <f>Tabla12[[#This Row],[Precio '[$CLP'] Neto]]*19%</f>
        <v>11047.46218487395</v>
      </c>
      <c r="R157" s="3">
        <f>Tabla12[[#This Row],[Precio '[$CLP'] IVA Inc]]/1.19</f>
        <v>58144.537815126052</v>
      </c>
      <c r="S157" s="1">
        <f>YEAR(Tabla12[[#This Row],[Fecha Entrada]])</f>
        <v>2023</v>
      </c>
      <c r="T157" s="1" t="s">
        <v>13</v>
      </c>
      <c r="U157" s="1" t="s">
        <v>398</v>
      </c>
    </row>
    <row r="158" spans="1:21" x14ac:dyDescent="0.35">
      <c r="A158" s="1" t="s">
        <v>52</v>
      </c>
      <c r="B158" s="1" t="s">
        <v>234</v>
      </c>
      <c r="C158" s="1">
        <v>981360181</v>
      </c>
      <c r="D158" s="1" t="s">
        <v>3</v>
      </c>
      <c r="E158" s="7">
        <v>45079</v>
      </c>
      <c r="F158" s="7">
        <v>45081</v>
      </c>
      <c r="G158" s="1">
        <v>2</v>
      </c>
      <c r="H158" s="1">
        <v>5</v>
      </c>
      <c r="I158" s="1" t="s">
        <v>2</v>
      </c>
      <c r="J158" s="1" t="s">
        <v>6</v>
      </c>
      <c r="K158" s="3">
        <f>Tabla12[[#This Row],[Precio '[$CLP'] IVA Inc]]/Tabla12[[#This Row],[N° Noches]]</f>
        <v>115668</v>
      </c>
      <c r="L158" s="4">
        <v>289.17</v>
      </c>
      <c r="N158" s="3">
        <f>IF(Tabla12[[#This Row],[Canal de Venta]]="Booking",800*Tabla12[[#This Row],[Precio USD]],Tabla12[[#This Row],[Precio CLP]])</f>
        <v>231336</v>
      </c>
      <c r="O158" s="3">
        <f>IF(Tabla12[[#This Row],[Canal de Venta]]="Venta Directa",0,IF(Tabla12[[#This Row],[Canal de Venta]]="Airbnb",Tabla12[[#This Row],[Precio '[$CLP'] IVA Inc]]*3.57%,(Tabla12[[#This Row],[Precio USD]]/1.19)*14%*950))</f>
        <v>32319.000000000011</v>
      </c>
      <c r="P158" s="3">
        <f>IF(Tabla12[[#This Row],[Año]]=2022,25000,0)</f>
        <v>0</v>
      </c>
      <c r="Q158" s="3">
        <f>Tabla12[[#This Row],[Precio '[$CLP'] Neto]]*19%</f>
        <v>36936</v>
      </c>
      <c r="R158" s="3">
        <f>Tabla12[[#This Row],[Precio '[$CLP'] IVA Inc]]/1.19</f>
        <v>194400</v>
      </c>
      <c r="S158" s="1">
        <f>YEAR(Tabla12[[#This Row],[Fecha Entrada]])</f>
        <v>2023</v>
      </c>
      <c r="T158" s="1" t="s">
        <v>13</v>
      </c>
      <c r="U158" s="1" t="s">
        <v>398</v>
      </c>
    </row>
    <row r="159" spans="1:21" x14ac:dyDescent="0.35">
      <c r="A159" s="1" t="s">
        <v>52</v>
      </c>
      <c r="B159" s="1" t="s">
        <v>233</v>
      </c>
      <c r="C159" s="1">
        <v>994936455</v>
      </c>
      <c r="D159" s="1" t="s">
        <v>3</v>
      </c>
      <c r="E159" s="7">
        <v>45079</v>
      </c>
      <c r="F159" s="7">
        <v>45081</v>
      </c>
      <c r="G159" s="1">
        <v>2</v>
      </c>
      <c r="H159" s="1">
        <v>8</v>
      </c>
      <c r="I159" s="1" t="s">
        <v>91</v>
      </c>
      <c r="J159" s="1" t="s">
        <v>1</v>
      </c>
      <c r="K159" s="3">
        <f>Tabla12[[#This Row],[Precio '[$CLP'] IVA Inc]]/Tabla12[[#This Row],[N° Noches]]</f>
        <v>250000</v>
      </c>
      <c r="M159" s="3">
        <v>500000</v>
      </c>
      <c r="N159" s="3">
        <f>IF(Tabla12[[#This Row],[Canal de Venta]]="Booking",800*Tabla12[[#This Row],[Precio USD]],Tabla12[[#This Row],[Precio CLP]])</f>
        <v>500000</v>
      </c>
      <c r="O159" s="3">
        <f>IF(Tabla12[[#This Row],[Canal de Venta]]="Venta Directa",0,IF(Tabla12[[#This Row],[Canal de Venta]]="Airbnb",Tabla12[[#This Row],[Precio '[$CLP'] IVA Inc]]*3.57%,(Tabla12[[#This Row],[Precio USD]]/1.19)*14%*950))</f>
        <v>0</v>
      </c>
      <c r="P159" s="3">
        <f>IF(Tabla12[[#This Row],[Año]]=2022,25000,0)</f>
        <v>0</v>
      </c>
      <c r="Q159" s="3">
        <f>Tabla12[[#This Row],[Precio '[$CLP'] Neto]]*19%</f>
        <v>79831.932773109249</v>
      </c>
      <c r="R159" s="3">
        <f>Tabla12[[#This Row],[Precio '[$CLP'] IVA Inc]]/1.19</f>
        <v>420168.06722689077</v>
      </c>
      <c r="S159" s="1">
        <f>YEAR(Tabla12[[#This Row],[Fecha Entrada]])</f>
        <v>2023</v>
      </c>
      <c r="T159" s="1" t="s">
        <v>13</v>
      </c>
      <c r="U159" s="1" t="s">
        <v>398</v>
      </c>
    </row>
    <row r="160" spans="1:21" x14ac:dyDescent="0.35">
      <c r="A160" s="1" t="s">
        <v>52</v>
      </c>
      <c r="B160" s="1" t="s">
        <v>232</v>
      </c>
      <c r="D160" s="1" t="s">
        <v>3</v>
      </c>
      <c r="E160" s="7">
        <v>45081</v>
      </c>
      <c r="F160" s="7">
        <v>45082</v>
      </c>
      <c r="G160" s="1">
        <v>1</v>
      </c>
      <c r="H160" s="1">
        <v>4</v>
      </c>
      <c r="I160" s="1" t="s">
        <v>2</v>
      </c>
      <c r="J160" s="1" t="s">
        <v>6</v>
      </c>
      <c r="K160" s="3">
        <f>Tabla12[[#This Row],[Precio '[$CLP'] IVA Inc]]/Tabla12[[#This Row],[N° Noches]]</f>
        <v>116528</v>
      </c>
      <c r="L160" s="4">
        <v>145.66</v>
      </c>
      <c r="N160" s="3">
        <f>IF(Tabla12[[#This Row],[Canal de Venta]]="Booking",800*Tabla12[[#This Row],[Precio USD]],Tabla12[[#This Row],[Precio CLP]])</f>
        <v>116528</v>
      </c>
      <c r="O160" s="3">
        <f>IF(Tabla12[[#This Row],[Canal de Venta]]="Venta Directa",0,IF(Tabla12[[#This Row],[Canal de Venta]]="Airbnb",Tabla12[[#This Row],[Precio '[$CLP'] IVA Inc]]*3.57%,(Tabla12[[#This Row],[Precio USD]]/1.19)*14%*950))</f>
        <v>16279.64705882353</v>
      </c>
      <c r="P160" s="3">
        <f>IF(Tabla12[[#This Row],[Año]]=2022,25000,0)</f>
        <v>0</v>
      </c>
      <c r="Q160" s="3">
        <f>Tabla12[[#This Row],[Precio '[$CLP'] Neto]]*19%</f>
        <v>18605.310924369751</v>
      </c>
      <c r="R160" s="3">
        <f>Tabla12[[#This Row],[Precio '[$CLP'] IVA Inc]]/1.19</f>
        <v>97922.68907563026</v>
      </c>
      <c r="S160" s="1">
        <f>YEAR(Tabla12[[#This Row],[Fecha Entrada]])</f>
        <v>2023</v>
      </c>
      <c r="T160" s="1" t="s">
        <v>13</v>
      </c>
      <c r="U160" s="1" t="s">
        <v>398</v>
      </c>
    </row>
    <row r="161" spans="1:21" x14ac:dyDescent="0.35">
      <c r="A161" s="1" t="s">
        <v>52</v>
      </c>
      <c r="B161" s="1" t="s">
        <v>231</v>
      </c>
      <c r="D161" s="1" t="s">
        <v>7</v>
      </c>
      <c r="E161" s="7">
        <v>45081</v>
      </c>
      <c r="F161" s="7">
        <v>45082</v>
      </c>
      <c r="G161" s="1">
        <v>1</v>
      </c>
      <c r="H161" s="1">
        <v>2</v>
      </c>
      <c r="I161" s="1" t="s">
        <v>2</v>
      </c>
      <c r="J161" s="1" t="s">
        <v>6</v>
      </c>
      <c r="K161" s="3">
        <f>Tabla12[[#This Row],[Precio '[$CLP'] IVA Inc]]/Tabla12[[#This Row],[N° Noches]]</f>
        <v>92344</v>
      </c>
      <c r="L161" s="4">
        <v>115.43</v>
      </c>
      <c r="N161" s="3">
        <f>IF(Tabla12[[#This Row],[Canal de Venta]]="Booking",800*Tabla12[[#This Row],[Precio USD]],Tabla12[[#This Row],[Precio CLP]])</f>
        <v>92344</v>
      </c>
      <c r="O161" s="3">
        <f>IF(Tabla12[[#This Row],[Canal de Venta]]="Venta Directa",0,IF(Tabla12[[#This Row],[Canal de Venta]]="Airbnb",Tabla12[[#This Row],[Precio '[$CLP'] IVA Inc]]*3.57%,(Tabla12[[#This Row],[Precio USD]]/1.19)*14%*950))</f>
        <v>12901.000000000004</v>
      </c>
      <c r="P161" s="3">
        <f>IF(Tabla12[[#This Row],[Año]]=2022,25000,0)</f>
        <v>0</v>
      </c>
      <c r="Q161" s="3">
        <f>Tabla12[[#This Row],[Precio '[$CLP'] Neto]]*19%</f>
        <v>14744</v>
      </c>
      <c r="R161" s="3">
        <f>Tabla12[[#This Row],[Precio '[$CLP'] IVA Inc]]/1.19</f>
        <v>77600</v>
      </c>
      <c r="S161" s="1">
        <f>YEAR(Tabla12[[#This Row],[Fecha Entrada]])</f>
        <v>2023</v>
      </c>
      <c r="T161" s="1" t="s">
        <v>13</v>
      </c>
      <c r="U161" s="1" t="s">
        <v>397</v>
      </c>
    </row>
    <row r="162" spans="1:21" x14ac:dyDescent="0.35">
      <c r="A162" s="1" t="s">
        <v>52</v>
      </c>
      <c r="B162" s="1" t="s">
        <v>230</v>
      </c>
      <c r="C162" s="1">
        <v>977153594</v>
      </c>
      <c r="D162" s="1" t="s">
        <v>3</v>
      </c>
      <c r="E162" s="7">
        <v>45083</v>
      </c>
      <c r="F162" s="7">
        <v>45084</v>
      </c>
      <c r="G162" s="1">
        <v>1</v>
      </c>
      <c r="H162" s="1">
        <v>6</v>
      </c>
      <c r="I162" s="1" t="s">
        <v>91</v>
      </c>
      <c r="J162" s="1" t="s">
        <v>1</v>
      </c>
      <c r="K162" s="3">
        <f>Tabla12[[#This Row],[Precio '[$CLP'] IVA Inc]]/Tabla12[[#This Row],[N° Noches]]</f>
        <v>115000</v>
      </c>
      <c r="M162" s="3">
        <v>115000</v>
      </c>
      <c r="N162" s="3">
        <f>IF(Tabla12[[#This Row],[Canal de Venta]]="Booking",800*Tabla12[[#This Row],[Precio USD]],Tabla12[[#This Row],[Precio CLP]])</f>
        <v>115000</v>
      </c>
      <c r="O162" s="3">
        <f>IF(Tabla12[[#This Row],[Canal de Venta]]="Venta Directa",0,IF(Tabla12[[#This Row],[Canal de Venta]]="Airbnb",Tabla12[[#This Row],[Precio '[$CLP'] IVA Inc]]*3.57%,(Tabla12[[#This Row],[Precio USD]]/1.19)*14%*950))</f>
        <v>0</v>
      </c>
      <c r="P162" s="3">
        <f>IF(Tabla12[[#This Row],[Año]]=2022,25000,0)</f>
        <v>0</v>
      </c>
      <c r="Q162" s="3">
        <f>Tabla12[[#This Row],[Precio '[$CLP'] Neto]]*19%</f>
        <v>18361.344537815126</v>
      </c>
      <c r="R162" s="3">
        <f>Tabla12[[#This Row],[Precio '[$CLP'] IVA Inc]]/1.19</f>
        <v>96638.655462184877</v>
      </c>
      <c r="S162" s="1">
        <f>YEAR(Tabla12[[#This Row],[Fecha Entrada]])</f>
        <v>2023</v>
      </c>
      <c r="T162" s="1" t="s">
        <v>13</v>
      </c>
      <c r="U162" s="1" t="s">
        <v>398</v>
      </c>
    </row>
    <row r="163" spans="1:21" x14ac:dyDescent="0.35">
      <c r="A163" s="1" t="s">
        <v>52</v>
      </c>
      <c r="B163" s="1" t="s">
        <v>229</v>
      </c>
      <c r="C163" s="1">
        <v>999441501</v>
      </c>
      <c r="D163" s="1" t="s">
        <v>3</v>
      </c>
      <c r="E163" s="7">
        <v>45094</v>
      </c>
      <c r="F163" s="7">
        <v>45096</v>
      </c>
      <c r="G163" s="1">
        <v>2</v>
      </c>
      <c r="H163" s="1">
        <v>4</v>
      </c>
      <c r="I163" s="1" t="s">
        <v>2</v>
      </c>
      <c r="J163" s="1" t="s">
        <v>6</v>
      </c>
      <c r="K163" s="3">
        <f>Tabla12[[#This Row],[Precio '[$CLP'] IVA Inc]]/Tabla12[[#This Row],[N° Noches]]</f>
        <v>108528</v>
      </c>
      <c r="L163" s="4">
        <v>271.32</v>
      </c>
      <c r="N163" s="3">
        <f>IF(Tabla12[[#This Row],[Canal de Venta]]="Booking",800*Tabla12[[#This Row],[Precio USD]],Tabla12[[#This Row],[Precio CLP]])</f>
        <v>217056</v>
      </c>
      <c r="O163" s="3">
        <f>IF(Tabla12[[#This Row],[Canal de Venta]]="Venta Directa",0,IF(Tabla12[[#This Row],[Canal de Venta]]="Airbnb",Tabla12[[#This Row],[Precio '[$CLP'] IVA Inc]]*3.57%,(Tabla12[[#This Row],[Precio USD]]/1.19)*14%*950))</f>
        <v>30324</v>
      </c>
      <c r="P163" s="3">
        <f>IF(Tabla12[[#This Row],[Año]]=2022,25000,0)</f>
        <v>0</v>
      </c>
      <c r="Q163" s="3">
        <f>Tabla12[[#This Row],[Precio '[$CLP'] Neto]]*19%</f>
        <v>34656</v>
      </c>
      <c r="R163" s="3">
        <f>Tabla12[[#This Row],[Precio '[$CLP'] IVA Inc]]/1.19</f>
        <v>182400</v>
      </c>
      <c r="S163" s="1">
        <f>YEAR(Tabla12[[#This Row],[Fecha Entrada]])</f>
        <v>2023</v>
      </c>
      <c r="T163" s="1" t="s">
        <v>13</v>
      </c>
      <c r="U163" s="1" t="s">
        <v>398</v>
      </c>
    </row>
    <row r="164" spans="1:21" x14ac:dyDescent="0.35">
      <c r="A164" s="1" t="s">
        <v>52</v>
      </c>
      <c r="B164" s="1" t="s">
        <v>228</v>
      </c>
      <c r="C164" s="1">
        <v>933943111</v>
      </c>
      <c r="D164" s="1" t="s">
        <v>3</v>
      </c>
      <c r="E164" s="7">
        <v>45096</v>
      </c>
      <c r="F164" s="7">
        <v>45097</v>
      </c>
      <c r="G164" s="1">
        <v>1</v>
      </c>
      <c r="H164" s="1">
        <v>2</v>
      </c>
      <c r="I164" s="1" t="s">
        <v>2</v>
      </c>
      <c r="J164" s="1" t="s">
        <v>6</v>
      </c>
      <c r="K164" s="3">
        <f>Tabla12[[#This Row],[Precio '[$CLP'] IVA Inc]]/Tabla12[[#This Row],[N° Noches]]</f>
        <v>83968</v>
      </c>
      <c r="L164" s="4">
        <v>104.96</v>
      </c>
      <c r="N164" s="3">
        <f>IF(Tabla12[[#This Row],[Canal de Venta]]="Booking",800*Tabla12[[#This Row],[Precio USD]],Tabla12[[#This Row],[Precio CLP]])</f>
        <v>83968</v>
      </c>
      <c r="O164" s="3">
        <f>IF(Tabla12[[#This Row],[Canal de Venta]]="Venta Directa",0,IF(Tabla12[[#This Row],[Canal de Venta]]="Airbnb",Tabla12[[#This Row],[Precio '[$CLP'] IVA Inc]]*3.57%,(Tabla12[[#This Row],[Precio USD]]/1.19)*14%*950))</f>
        <v>11730.823529411766</v>
      </c>
      <c r="P164" s="3">
        <f>IF(Tabla12[[#This Row],[Año]]=2022,25000,0)</f>
        <v>0</v>
      </c>
      <c r="Q164" s="3">
        <f>Tabla12[[#This Row],[Precio '[$CLP'] Neto]]*19%</f>
        <v>13406.655462184874</v>
      </c>
      <c r="R164" s="3">
        <f>Tabla12[[#This Row],[Precio '[$CLP'] IVA Inc]]/1.19</f>
        <v>70561.344537815123</v>
      </c>
      <c r="S164" s="1">
        <f>YEAR(Tabla12[[#This Row],[Fecha Entrada]])</f>
        <v>2023</v>
      </c>
      <c r="T164" s="1" t="s">
        <v>13</v>
      </c>
      <c r="U164" s="1" t="s">
        <v>397</v>
      </c>
    </row>
    <row r="165" spans="1:21" x14ac:dyDescent="0.35">
      <c r="A165" s="1" t="s">
        <v>52</v>
      </c>
      <c r="B165" s="1" t="s">
        <v>227</v>
      </c>
      <c r="C165" s="1">
        <v>998726357</v>
      </c>
      <c r="D165" s="1" t="s">
        <v>3</v>
      </c>
      <c r="E165" s="7">
        <v>45098</v>
      </c>
      <c r="F165" s="7">
        <v>45102</v>
      </c>
      <c r="G165" s="1">
        <v>4</v>
      </c>
      <c r="H165" s="1">
        <v>6</v>
      </c>
      <c r="I165" s="1" t="s">
        <v>2</v>
      </c>
      <c r="J165" s="1" t="s">
        <v>6</v>
      </c>
      <c r="K165" s="3">
        <f>Tabla12[[#This Row],[Precio '[$CLP'] IVA Inc]]/Tabla12[[#This Row],[N° Noches]]</f>
        <v>171360</v>
      </c>
      <c r="L165" s="4">
        <v>856.8</v>
      </c>
      <c r="N165" s="3">
        <f>IF(Tabla12[[#This Row],[Canal de Venta]]="Booking",800*Tabla12[[#This Row],[Precio USD]],Tabla12[[#This Row],[Precio CLP]])</f>
        <v>685440</v>
      </c>
      <c r="O165" s="3">
        <f>IF(Tabla12[[#This Row],[Canal de Venta]]="Venta Directa",0,IF(Tabla12[[#This Row],[Canal de Venta]]="Airbnb",Tabla12[[#This Row],[Precio '[$CLP'] IVA Inc]]*3.57%,(Tabla12[[#This Row],[Precio USD]]/1.19)*14%*950))</f>
        <v>95760.000000000015</v>
      </c>
      <c r="P165" s="3">
        <f>IF(Tabla12[[#This Row],[Año]]=2022,25000,0)</f>
        <v>0</v>
      </c>
      <c r="Q165" s="3">
        <f>Tabla12[[#This Row],[Precio '[$CLP'] Neto]]*19%</f>
        <v>109440</v>
      </c>
      <c r="R165" s="3">
        <f>Tabla12[[#This Row],[Precio '[$CLP'] IVA Inc]]/1.19</f>
        <v>576000</v>
      </c>
      <c r="S165" s="1">
        <f>YEAR(Tabla12[[#This Row],[Fecha Entrada]])</f>
        <v>2023</v>
      </c>
      <c r="T165" s="1" t="s">
        <v>13</v>
      </c>
      <c r="U165" s="1" t="s">
        <v>397</v>
      </c>
    </row>
    <row r="166" spans="1:21" x14ac:dyDescent="0.35">
      <c r="A166" s="1" t="s">
        <v>52</v>
      </c>
      <c r="B166" s="1" t="s">
        <v>226</v>
      </c>
      <c r="C166" s="1">
        <v>953102076</v>
      </c>
      <c r="D166" s="1" t="s">
        <v>7</v>
      </c>
      <c r="E166" s="7">
        <v>45099</v>
      </c>
      <c r="F166" s="7">
        <v>45100</v>
      </c>
      <c r="G166" s="1">
        <v>1</v>
      </c>
      <c r="H166" s="1">
        <v>4</v>
      </c>
      <c r="I166" s="1" t="s">
        <v>2</v>
      </c>
      <c r="J166" s="1" t="s">
        <v>1</v>
      </c>
      <c r="K166" s="3">
        <f>Tabla12[[#This Row],[Precio '[$CLP'] IVA Inc]]/Tabla12[[#This Row],[N° Noches]]</f>
        <v>80000</v>
      </c>
      <c r="M166" s="3">
        <v>80000</v>
      </c>
      <c r="N166" s="3">
        <f>IF(Tabla12[[#This Row],[Canal de Venta]]="Booking",800*Tabla12[[#This Row],[Precio USD]],Tabla12[[#This Row],[Precio CLP]])</f>
        <v>80000</v>
      </c>
      <c r="O166" s="3">
        <f>IF(Tabla12[[#This Row],[Canal de Venta]]="Venta Directa",0,IF(Tabla12[[#This Row],[Canal de Venta]]="Airbnb",Tabla12[[#This Row],[Precio '[$CLP'] IVA Inc]]*3.57%,(Tabla12[[#This Row],[Precio USD]]/1.19)*14%*950))</f>
        <v>0</v>
      </c>
      <c r="P166" s="3">
        <f>IF(Tabla12[[#This Row],[Año]]=2022,25000,0)</f>
        <v>0</v>
      </c>
      <c r="Q166" s="3">
        <f>Tabla12[[#This Row],[Precio '[$CLP'] Neto]]*19%</f>
        <v>12773.10924369748</v>
      </c>
      <c r="R166" s="3">
        <f>Tabla12[[#This Row],[Precio '[$CLP'] IVA Inc]]/1.19</f>
        <v>67226.890756302528</v>
      </c>
      <c r="S166" s="1">
        <f>YEAR(Tabla12[[#This Row],[Fecha Entrada]])</f>
        <v>2023</v>
      </c>
      <c r="T166" s="1" t="s">
        <v>13</v>
      </c>
      <c r="U166" s="1" t="s">
        <v>398</v>
      </c>
    </row>
    <row r="167" spans="1:21" x14ac:dyDescent="0.35">
      <c r="A167" s="1" t="s">
        <v>52</v>
      </c>
      <c r="B167" s="1" t="s">
        <v>225</v>
      </c>
      <c r="C167" s="1">
        <v>995923763</v>
      </c>
      <c r="D167" s="1" t="s">
        <v>7</v>
      </c>
      <c r="E167" s="7">
        <v>45100</v>
      </c>
      <c r="F167" s="7">
        <v>45103</v>
      </c>
      <c r="G167" s="1">
        <v>3</v>
      </c>
      <c r="H167" s="1">
        <v>2</v>
      </c>
      <c r="I167" s="1" t="s">
        <v>2</v>
      </c>
      <c r="J167" s="1" t="s">
        <v>6</v>
      </c>
      <c r="K167" s="3">
        <f>Tabla12[[#This Row],[Precio '[$CLP'] IVA Inc]]/Tabla12[[#This Row],[N° Noches]]</f>
        <v>214200</v>
      </c>
      <c r="L167" s="4">
        <v>803.25</v>
      </c>
      <c r="N167" s="3">
        <f>IF(Tabla12[[#This Row],[Canal de Venta]]="Booking",800*Tabla12[[#This Row],[Precio USD]],Tabla12[[#This Row],[Precio CLP]])</f>
        <v>642600</v>
      </c>
      <c r="O167" s="3">
        <f>IF(Tabla12[[#This Row],[Canal de Venta]]="Venta Directa",0,IF(Tabla12[[#This Row],[Canal de Venta]]="Airbnb",Tabla12[[#This Row],[Precio '[$CLP'] IVA Inc]]*3.57%,(Tabla12[[#This Row],[Precio USD]]/1.19)*14%*950))</f>
        <v>89775.000000000015</v>
      </c>
      <c r="P167" s="3">
        <f>IF(Tabla12[[#This Row],[Año]]=2022,25000,0)</f>
        <v>0</v>
      </c>
      <c r="Q167" s="3">
        <f>Tabla12[[#This Row],[Precio '[$CLP'] Neto]]*19%</f>
        <v>102600</v>
      </c>
      <c r="R167" s="3">
        <f>Tabla12[[#This Row],[Precio '[$CLP'] IVA Inc]]/1.19</f>
        <v>540000</v>
      </c>
      <c r="S167" s="1">
        <f>YEAR(Tabla12[[#This Row],[Fecha Entrada]])</f>
        <v>2023</v>
      </c>
      <c r="T167" s="1" t="s">
        <v>13</v>
      </c>
      <c r="U167" s="1" t="s">
        <v>398</v>
      </c>
    </row>
    <row r="168" spans="1:21" x14ac:dyDescent="0.35">
      <c r="A168" s="1" t="s">
        <v>52</v>
      </c>
      <c r="B168" s="1" t="s">
        <v>224</v>
      </c>
      <c r="C168" s="1">
        <v>922320190</v>
      </c>
      <c r="D168" s="1" t="s">
        <v>3</v>
      </c>
      <c r="E168" s="7">
        <v>45102</v>
      </c>
      <c r="F168" s="7">
        <v>45103</v>
      </c>
      <c r="G168" s="1">
        <v>1</v>
      </c>
      <c r="H168" s="1">
        <v>1</v>
      </c>
      <c r="I168" s="1" t="s">
        <v>2</v>
      </c>
      <c r="J168" s="1" t="s">
        <v>9</v>
      </c>
      <c r="K168" s="3">
        <f>Tabla12[[#This Row],[Precio '[$CLP'] IVA Inc]]/Tabla12[[#This Row],[N° Noches]]</f>
        <v>123000</v>
      </c>
      <c r="M168" s="3">
        <v>123000</v>
      </c>
      <c r="N168" s="3">
        <f>IF(Tabla12[[#This Row],[Canal de Venta]]="Booking",800*Tabla12[[#This Row],[Precio USD]],Tabla12[[#This Row],[Precio CLP]])</f>
        <v>123000</v>
      </c>
      <c r="O168" s="3">
        <f>IF(Tabla12[[#This Row],[Canal de Venta]]="Venta Directa",0,IF(Tabla12[[#This Row],[Canal de Venta]]="Airbnb",Tabla12[[#This Row],[Precio '[$CLP'] IVA Inc]]*3.57%,(Tabla12[[#This Row],[Precio USD]]/1.19)*14%*950))</f>
        <v>4391.0999999999995</v>
      </c>
      <c r="P168" s="3">
        <f>IF(Tabla12[[#This Row],[Año]]=2022,25000,0)</f>
        <v>0</v>
      </c>
      <c r="Q168" s="3">
        <f>Tabla12[[#This Row],[Precio '[$CLP'] Neto]]*19%</f>
        <v>19638.655462184877</v>
      </c>
      <c r="R168" s="3">
        <f>Tabla12[[#This Row],[Precio '[$CLP'] IVA Inc]]/1.19</f>
        <v>103361.34453781514</v>
      </c>
      <c r="S168" s="1">
        <f>YEAR(Tabla12[[#This Row],[Fecha Entrada]])</f>
        <v>2023</v>
      </c>
      <c r="T168" s="1" t="s">
        <v>13</v>
      </c>
      <c r="U168" s="1" t="s">
        <v>398</v>
      </c>
    </row>
    <row r="169" spans="1:21" x14ac:dyDescent="0.35">
      <c r="A169" s="1" t="s">
        <v>30</v>
      </c>
      <c r="B169" s="1" t="s">
        <v>223</v>
      </c>
      <c r="C169" s="1">
        <v>988393756</v>
      </c>
      <c r="D169" s="1" t="s">
        <v>3</v>
      </c>
      <c r="E169" s="7">
        <v>45108</v>
      </c>
      <c r="F169" s="7">
        <v>45111</v>
      </c>
      <c r="G169" s="1">
        <v>3</v>
      </c>
      <c r="H169" s="1">
        <v>6</v>
      </c>
      <c r="I169" s="1" t="s">
        <v>2</v>
      </c>
      <c r="J169" s="1" t="s">
        <v>1</v>
      </c>
      <c r="K169" s="3">
        <f>Tabla12[[#This Row],[Precio '[$CLP'] IVA Inc]]/Tabla12[[#This Row],[N° Noches]]</f>
        <v>180000</v>
      </c>
      <c r="M169" s="3">
        <v>540000</v>
      </c>
      <c r="N169" s="3">
        <f>IF(Tabla12[[#This Row],[Canal de Venta]]="Booking",800*Tabla12[[#This Row],[Precio USD]],Tabla12[[#This Row],[Precio CLP]])</f>
        <v>540000</v>
      </c>
      <c r="O169" s="3">
        <f>IF(Tabla12[[#This Row],[Canal de Venta]]="Venta Directa",0,IF(Tabla12[[#This Row],[Canal de Venta]]="Airbnb",Tabla12[[#This Row],[Precio '[$CLP'] IVA Inc]]*3.57%,(Tabla12[[#This Row],[Precio USD]]/1.19)*14%*950))</f>
        <v>0</v>
      </c>
      <c r="P169" s="3">
        <f>IF(Tabla12[[#This Row],[Año]]=2022,25000,0)</f>
        <v>0</v>
      </c>
      <c r="Q169" s="3">
        <f>Tabla12[[#This Row],[Precio '[$CLP'] Neto]]*19%</f>
        <v>86218.487394957992</v>
      </c>
      <c r="R169" s="3">
        <f>Tabla12[[#This Row],[Precio '[$CLP'] IVA Inc]]/1.19</f>
        <v>453781.51260504202</v>
      </c>
      <c r="S169" s="1">
        <f>YEAR(Tabla12[[#This Row],[Fecha Entrada]])</f>
        <v>2023</v>
      </c>
      <c r="T169" s="1" t="s">
        <v>0</v>
      </c>
      <c r="U169" s="1" t="s">
        <v>398</v>
      </c>
    </row>
    <row r="170" spans="1:21" x14ac:dyDescent="0.35">
      <c r="A170" s="1" t="s">
        <v>30</v>
      </c>
      <c r="B170" s="1" t="s">
        <v>222</v>
      </c>
      <c r="C170" s="1">
        <v>962755761</v>
      </c>
      <c r="D170" s="1" t="s">
        <v>7</v>
      </c>
      <c r="E170" s="7">
        <v>45113</v>
      </c>
      <c r="F170" s="7">
        <v>45117</v>
      </c>
      <c r="G170" s="1">
        <v>4</v>
      </c>
      <c r="H170" s="1">
        <v>4</v>
      </c>
      <c r="I170" s="1" t="s">
        <v>2</v>
      </c>
      <c r="J170" s="1" t="s">
        <v>6</v>
      </c>
      <c r="K170" s="3">
        <f>Tabla12[[#This Row],[Precio '[$CLP'] IVA Inc]]/Tabla12[[#This Row],[N° Noches]]</f>
        <v>201348</v>
      </c>
      <c r="L170" s="4">
        <v>1006.74</v>
      </c>
      <c r="N170" s="3">
        <f>IF(Tabla12[[#This Row],[Canal de Venta]]="Booking",800*Tabla12[[#This Row],[Precio USD]],Tabla12[[#This Row],[Precio CLP]])</f>
        <v>805392</v>
      </c>
      <c r="O170" s="3">
        <f>IF(Tabla12[[#This Row],[Canal de Venta]]="Venta Directa",0,IF(Tabla12[[#This Row],[Canal de Venta]]="Airbnb",Tabla12[[#This Row],[Precio '[$CLP'] IVA Inc]]*3.57%,(Tabla12[[#This Row],[Precio USD]]/1.19)*14%*950))</f>
        <v>112518.00000000001</v>
      </c>
      <c r="P170" s="3">
        <f>IF(Tabla12[[#This Row],[Año]]=2022,25000,0)</f>
        <v>0</v>
      </c>
      <c r="Q170" s="3">
        <f>Tabla12[[#This Row],[Precio '[$CLP'] Neto]]*19%</f>
        <v>128592</v>
      </c>
      <c r="R170" s="3">
        <f>Tabla12[[#This Row],[Precio '[$CLP'] IVA Inc]]/1.19</f>
        <v>676800</v>
      </c>
      <c r="S170" s="1">
        <f>YEAR(Tabla12[[#This Row],[Fecha Entrada]])</f>
        <v>2023</v>
      </c>
      <c r="T170" s="1" t="s">
        <v>0</v>
      </c>
      <c r="U170" s="1" t="s">
        <v>398</v>
      </c>
    </row>
    <row r="171" spans="1:21" x14ac:dyDescent="0.35">
      <c r="A171" s="1" t="s">
        <v>30</v>
      </c>
      <c r="B171" s="1" t="s">
        <v>221</v>
      </c>
      <c r="D171" s="1" t="s">
        <v>3</v>
      </c>
      <c r="E171" s="7">
        <v>45113</v>
      </c>
      <c r="F171" s="7">
        <v>45116</v>
      </c>
      <c r="G171" s="1">
        <v>3</v>
      </c>
      <c r="H171" s="1">
        <v>3</v>
      </c>
      <c r="I171" s="1" t="s">
        <v>2</v>
      </c>
      <c r="J171" s="1" t="s">
        <v>6</v>
      </c>
      <c r="K171" s="3">
        <f>Tabla12[[#This Row],[Precio '[$CLP'] IVA Inc]]/Tabla12[[#This Row],[N° Noches]]</f>
        <v>247520</v>
      </c>
      <c r="L171" s="4">
        <v>928.2</v>
      </c>
      <c r="N171" s="3">
        <f>IF(Tabla12[[#This Row],[Canal de Venta]]="Booking",800*Tabla12[[#This Row],[Precio USD]],Tabla12[[#This Row],[Precio CLP]])</f>
        <v>742560</v>
      </c>
      <c r="O171" s="3">
        <f>IF(Tabla12[[#This Row],[Canal de Venta]]="Venta Directa",0,IF(Tabla12[[#This Row],[Canal de Venta]]="Airbnb",Tabla12[[#This Row],[Precio '[$CLP'] IVA Inc]]*3.57%,(Tabla12[[#This Row],[Precio USD]]/1.19)*14%*950))</f>
        <v>103740.00000000003</v>
      </c>
      <c r="P171" s="3">
        <f>IF(Tabla12[[#This Row],[Año]]=2022,25000,0)</f>
        <v>0</v>
      </c>
      <c r="Q171" s="3">
        <f>Tabla12[[#This Row],[Precio '[$CLP'] Neto]]*19%</f>
        <v>118560</v>
      </c>
      <c r="R171" s="3">
        <f>Tabla12[[#This Row],[Precio '[$CLP'] IVA Inc]]/1.19</f>
        <v>624000</v>
      </c>
      <c r="S171" s="1">
        <f>YEAR(Tabla12[[#This Row],[Fecha Entrada]])</f>
        <v>2023</v>
      </c>
      <c r="T171" s="1" t="s">
        <v>0</v>
      </c>
      <c r="U171" s="1" t="s">
        <v>398</v>
      </c>
    </row>
    <row r="172" spans="1:21" x14ac:dyDescent="0.35">
      <c r="A172" s="1" t="s">
        <v>30</v>
      </c>
      <c r="B172" s="1" t="s">
        <v>220</v>
      </c>
      <c r="C172" s="1">
        <v>961255557</v>
      </c>
      <c r="D172" s="1" t="s">
        <v>7</v>
      </c>
      <c r="E172" s="7">
        <v>45117</v>
      </c>
      <c r="F172" s="7">
        <v>45122</v>
      </c>
      <c r="G172" s="1">
        <v>5</v>
      </c>
      <c r="H172" s="1">
        <v>4</v>
      </c>
      <c r="I172" s="1" t="s">
        <v>2</v>
      </c>
      <c r="J172" s="1" t="s">
        <v>6</v>
      </c>
      <c r="K172" s="3">
        <f>Tabla12[[#This Row],[Precio '[$CLP'] IVA Inc]]/Tabla12[[#This Row],[N° Noches]]</f>
        <v>190400</v>
      </c>
      <c r="L172" s="4">
        <v>1190</v>
      </c>
      <c r="N172" s="3">
        <f>IF(Tabla12[[#This Row],[Canal de Venta]]="Booking",800*Tabla12[[#This Row],[Precio USD]],Tabla12[[#This Row],[Precio CLP]])</f>
        <v>952000</v>
      </c>
      <c r="O172" s="3">
        <f>IF(Tabla12[[#This Row],[Canal de Venta]]="Venta Directa",0,IF(Tabla12[[#This Row],[Canal de Venta]]="Airbnb",Tabla12[[#This Row],[Precio '[$CLP'] IVA Inc]]*3.57%,(Tabla12[[#This Row],[Precio USD]]/1.19)*14%*950))</f>
        <v>133000</v>
      </c>
      <c r="P172" s="3">
        <f>IF(Tabla12[[#This Row],[Año]]=2022,25000,0)</f>
        <v>0</v>
      </c>
      <c r="Q172" s="3">
        <f>Tabla12[[#This Row],[Precio '[$CLP'] Neto]]*19%</f>
        <v>152000</v>
      </c>
      <c r="R172" s="3">
        <f>Tabla12[[#This Row],[Precio '[$CLP'] IVA Inc]]/1.19</f>
        <v>800000</v>
      </c>
      <c r="S172" s="1">
        <f>YEAR(Tabla12[[#This Row],[Fecha Entrada]])</f>
        <v>2023</v>
      </c>
      <c r="T172" s="1" t="s">
        <v>0</v>
      </c>
      <c r="U172" s="1" t="s">
        <v>398</v>
      </c>
    </row>
    <row r="173" spans="1:21" x14ac:dyDescent="0.35">
      <c r="A173" s="1" t="s">
        <v>30</v>
      </c>
      <c r="B173" s="1" t="s">
        <v>219</v>
      </c>
      <c r="C173" s="1">
        <v>9984196378</v>
      </c>
      <c r="D173" s="1" t="s">
        <v>3</v>
      </c>
      <c r="E173" s="7">
        <v>45117</v>
      </c>
      <c r="F173" s="7">
        <v>45119</v>
      </c>
      <c r="G173" s="1">
        <v>2</v>
      </c>
      <c r="H173" s="1">
        <v>4</v>
      </c>
      <c r="I173" s="1" t="s">
        <v>2</v>
      </c>
      <c r="J173" s="1" t="s">
        <v>6</v>
      </c>
      <c r="K173" s="3">
        <f>Tabla12[[#This Row],[Precio '[$CLP'] IVA Inc]]/Tabla12[[#This Row],[N° Noches]]</f>
        <v>231336</v>
      </c>
      <c r="L173" s="4">
        <v>578.34</v>
      </c>
      <c r="N173" s="3">
        <f>IF(Tabla12[[#This Row],[Canal de Venta]]="Booking",800*Tabla12[[#This Row],[Precio USD]],Tabla12[[#This Row],[Precio CLP]])</f>
        <v>462672</v>
      </c>
      <c r="O173" s="3">
        <f>IF(Tabla12[[#This Row],[Canal de Venta]]="Venta Directa",0,IF(Tabla12[[#This Row],[Canal de Venta]]="Airbnb",Tabla12[[#This Row],[Precio '[$CLP'] IVA Inc]]*3.57%,(Tabla12[[#This Row],[Precio USD]]/1.19)*14%*950))</f>
        <v>64638.000000000022</v>
      </c>
      <c r="P173" s="3">
        <f>IF(Tabla12[[#This Row],[Año]]=2022,25000,0)</f>
        <v>0</v>
      </c>
      <c r="Q173" s="3">
        <f>Tabla12[[#This Row],[Precio '[$CLP'] Neto]]*19%</f>
        <v>73872</v>
      </c>
      <c r="R173" s="3">
        <f>Tabla12[[#This Row],[Precio '[$CLP'] IVA Inc]]/1.19</f>
        <v>388800</v>
      </c>
      <c r="S173" s="1">
        <f>YEAR(Tabla12[[#This Row],[Fecha Entrada]])</f>
        <v>2023</v>
      </c>
      <c r="T173" s="1" t="s">
        <v>0</v>
      </c>
      <c r="U173" s="1" t="s">
        <v>398</v>
      </c>
    </row>
    <row r="174" spans="1:21" x14ac:dyDescent="0.35">
      <c r="A174" s="1" t="s">
        <v>30</v>
      </c>
      <c r="B174" s="1" t="s">
        <v>218</v>
      </c>
      <c r="C174" s="1">
        <v>950887084</v>
      </c>
      <c r="D174" s="1" t="s">
        <v>3</v>
      </c>
      <c r="E174" s="7">
        <v>45119</v>
      </c>
      <c r="F174" s="7">
        <v>45121</v>
      </c>
      <c r="G174" s="1">
        <v>2</v>
      </c>
      <c r="H174" s="1">
        <v>8</v>
      </c>
      <c r="I174" s="1" t="s">
        <v>2</v>
      </c>
      <c r="J174" s="1" t="s">
        <v>1</v>
      </c>
      <c r="K174" s="3">
        <f>Tabla12[[#This Row],[Precio '[$CLP'] IVA Inc]]/Tabla12[[#This Row],[N° Noches]]</f>
        <v>180000</v>
      </c>
      <c r="M174" s="3">
        <v>360000</v>
      </c>
      <c r="N174" s="3">
        <f>IF(Tabla12[[#This Row],[Canal de Venta]]="Booking",800*Tabla12[[#This Row],[Precio USD]],Tabla12[[#This Row],[Precio CLP]])</f>
        <v>360000</v>
      </c>
      <c r="O174" s="3">
        <f>IF(Tabla12[[#This Row],[Canal de Venta]]="Venta Directa",0,IF(Tabla12[[#This Row],[Canal de Venta]]="Airbnb",Tabla12[[#This Row],[Precio '[$CLP'] IVA Inc]]*3.57%,(Tabla12[[#This Row],[Precio USD]]/1.19)*14%*950))</f>
        <v>0</v>
      </c>
      <c r="P174" s="3">
        <f>IF(Tabla12[[#This Row],[Año]]=2022,25000,0)</f>
        <v>0</v>
      </c>
      <c r="Q174" s="3">
        <f>Tabla12[[#This Row],[Precio '[$CLP'] Neto]]*19%</f>
        <v>57478.991596638662</v>
      </c>
      <c r="R174" s="3">
        <f>Tabla12[[#This Row],[Precio '[$CLP'] IVA Inc]]/1.19</f>
        <v>302521.00840336137</v>
      </c>
      <c r="S174" s="1">
        <f>YEAR(Tabla12[[#This Row],[Fecha Entrada]])</f>
        <v>2023</v>
      </c>
      <c r="T174" s="1" t="s">
        <v>0</v>
      </c>
      <c r="U174" s="1" t="s">
        <v>398</v>
      </c>
    </row>
    <row r="175" spans="1:21" x14ac:dyDescent="0.35">
      <c r="A175" s="1" t="s">
        <v>30</v>
      </c>
      <c r="B175" s="1" t="s">
        <v>217</v>
      </c>
      <c r="D175" s="1" t="s">
        <v>3</v>
      </c>
      <c r="E175" s="7">
        <v>45121</v>
      </c>
      <c r="F175" s="7">
        <v>45123</v>
      </c>
      <c r="G175" s="1">
        <v>2</v>
      </c>
      <c r="H175" s="1">
        <v>6</v>
      </c>
      <c r="I175" s="1" t="s">
        <v>2</v>
      </c>
      <c r="J175" s="1" t="s">
        <v>6</v>
      </c>
      <c r="K175" s="3">
        <f>Tabla12[[#This Row],[Precio '[$CLP'] IVA Inc]]/Tabla12[[#This Row],[N° Noches]]</f>
        <v>257040</v>
      </c>
      <c r="L175" s="4">
        <v>642.6</v>
      </c>
      <c r="N175" s="3">
        <f>IF(Tabla12[[#This Row],[Canal de Venta]]="Booking",800*Tabla12[[#This Row],[Precio USD]],Tabla12[[#This Row],[Precio CLP]])</f>
        <v>514080</v>
      </c>
      <c r="O175" s="3">
        <f>IF(Tabla12[[#This Row],[Canal de Venta]]="Venta Directa",0,IF(Tabla12[[#This Row],[Canal de Venta]]="Airbnb",Tabla12[[#This Row],[Precio '[$CLP'] IVA Inc]]*3.57%,(Tabla12[[#This Row],[Precio USD]]/1.19)*14%*950))</f>
        <v>71820.000000000015</v>
      </c>
      <c r="P175" s="3">
        <f>IF(Tabla12[[#This Row],[Año]]=2022,25000,0)</f>
        <v>0</v>
      </c>
      <c r="Q175" s="3">
        <f>Tabla12[[#This Row],[Precio '[$CLP'] Neto]]*19%</f>
        <v>82080</v>
      </c>
      <c r="R175" s="3">
        <f>Tabla12[[#This Row],[Precio '[$CLP'] IVA Inc]]/1.19</f>
        <v>432000</v>
      </c>
      <c r="S175" s="1">
        <f>YEAR(Tabla12[[#This Row],[Fecha Entrada]])</f>
        <v>2023</v>
      </c>
      <c r="T175" s="1" t="s">
        <v>0</v>
      </c>
      <c r="U175" s="1" t="s">
        <v>398</v>
      </c>
    </row>
    <row r="176" spans="1:21" x14ac:dyDescent="0.35">
      <c r="A176" s="1" t="s">
        <v>30</v>
      </c>
      <c r="B176" s="1" t="s">
        <v>216</v>
      </c>
      <c r="C176" s="1">
        <v>951086607</v>
      </c>
      <c r="D176" s="1" t="s">
        <v>7</v>
      </c>
      <c r="E176" s="7">
        <v>45122</v>
      </c>
      <c r="F176" s="7">
        <v>45123</v>
      </c>
      <c r="G176" s="1">
        <v>1</v>
      </c>
      <c r="H176" s="1">
        <v>6</v>
      </c>
      <c r="I176" s="1" t="s">
        <v>2</v>
      </c>
      <c r="J176" s="1" t="s">
        <v>6</v>
      </c>
      <c r="K176" s="3">
        <f>Tabla12[[#This Row],[Precio '[$CLP'] IVA Inc]]/Tabla12[[#This Row],[N° Noches]]</f>
        <v>208056</v>
      </c>
      <c r="L176" s="4">
        <v>260.07</v>
      </c>
      <c r="N176" s="3">
        <f>IF(Tabla12[[#This Row],[Canal de Venta]]="Booking",800*Tabla12[[#This Row],[Precio USD]],Tabla12[[#This Row],[Precio CLP]])</f>
        <v>208056</v>
      </c>
      <c r="O176" s="3">
        <f>IF(Tabla12[[#This Row],[Canal de Venta]]="Venta Directa",0,IF(Tabla12[[#This Row],[Canal de Venta]]="Airbnb",Tabla12[[#This Row],[Precio '[$CLP'] IVA Inc]]*3.57%,(Tabla12[[#This Row],[Precio USD]]/1.19)*14%*950))</f>
        <v>29066.647058823532</v>
      </c>
      <c r="P176" s="3">
        <f>IF(Tabla12[[#This Row],[Año]]=2022,25000,0)</f>
        <v>0</v>
      </c>
      <c r="Q176" s="3">
        <f>Tabla12[[#This Row],[Precio '[$CLP'] Neto]]*19%</f>
        <v>33219.025210084037</v>
      </c>
      <c r="R176" s="3">
        <f>Tabla12[[#This Row],[Precio '[$CLP'] IVA Inc]]/1.19</f>
        <v>174836.97478991598</v>
      </c>
      <c r="S176" s="1">
        <f>YEAR(Tabla12[[#This Row],[Fecha Entrada]])</f>
        <v>2023</v>
      </c>
      <c r="T176" s="1" t="s">
        <v>0</v>
      </c>
      <c r="U176" s="1" t="s">
        <v>398</v>
      </c>
    </row>
    <row r="177" spans="1:21" x14ac:dyDescent="0.35">
      <c r="A177" s="1" t="s">
        <v>30</v>
      </c>
      <c r="B177" s="1" t="s">
        <v>215</v>
      </c>
      <c r="C177" s="1">
        <v>968424403</v>
      </c>
      <c r="D177" s="1" t="s">
        <v>7</v>
      </c>
      <c r="E177" s="7">
        <v>45123</v>
      </c>
      <c r="F177" s="7">
        <v>45127</v>
      </c>
      <c r="G177" s="1">
        <v>4</v>
      </c>
      <c r="H177" s="1">
        <v>6</v>
      </c>
      <c r="I177" s="1" t="s">
        <v>2</v>
      </c>
      <c r="J177" s="1" t="s">
        <v>1</v>
      </c>
      <c r="K177" s="3">
        <f>Tabla12[[#This Row],[Precio '[$CLP'] IVA Inc]]/Tabla12[[#This Row],[N° Noches]]</f>
        <v>180000</v>
      </c>
      <c r="M177" s="3">
        <v>720000</v>
      </c>
      <c r="N177" s="3">
        <f>IF(Tabla12[[#This Row],[Canal de Venta]]="Booking",800*Tabla12[[#This Row],[Precio USD]],Tabla12[[#This Row],[Precio CLP]])</f>
        <v>720000</v>
      </c>
      <c r="O177" s="3">
        <f>IF(Tabla12[[#This Row],[Canal de Venta]]="Venta Directa",0,IF(Tabla12[[#This Row],[Canal de Venta]]="Airbnb",Tabla12[[#This Row],[Precio '[$CLP'] IVA Inc]]*3.57%,(Tabla12[[#This Row],[Precio USD]]/1.19)*14%*950))</f>
        <v>0</v>
      </c>
      <c r="P177" s="3">
        <f>IF(Tabla12[[#This Row],[Año]]=2022,25000,0)</f>
        <v>0</v>
      </c>
      <c r="Q177" s="3">
        <f>Tabla12[[#This Row],[Precio '[$CLP'] Neto]]*19%</f>
        <v>114957.98319327732</v>
      </c>
      <c r="R177" s="3">
        <f>Tabla12[[#This Row],[Precio '[$CLP'] IVA Inc]]/1.19</f>
        <v>605042.01680672274</v>
      </c>
      <c r="S177" s="1">
        <f>YEAR(Tabla12[[#This Row],[Fecha Entrada]])</f>
        <v>2023</v>
      </c>
      <c r="T177" s="1" t="s">
        <v>0</v>
      </c>
      <c r="U177" s="1" t="s">
        <v>398</v>
      </c>
    </row>
    <row r="178" spans="1:21" x14ac:dyDescent="0.35">
      <c r="A178" s="1" t="s">
        <v>30</v>
      </c>
      <c r="B178" s="1" t="s">
        <v>215</v>
      </c>
      <c r="C178" s="1">
        <v>968424403</v>
      </c>
      <c r="D178" s="1" t="s">
        <v>3</v>
      </c>
      <c r="E178" s="7">
        <v>45123</v>
      </c>
      <c r="F178" s="7">
        <v>45127</v>
      </c>
      <c r="G178" s="1">
        <v>4</v>
      </c>
      <c r="H178" s="1">
        <v>6</v>
      </c>
      <c r="I178" s="1" t="s">
        <v>2</v>
      </c>
      <c r="J178" s="1" t="s">
        <v>1</v>
      </c>
      <c r="K178" s="3">
        <f>Tabla12[[#This Row],[Precio '[$CLP'] IVA Inc]]/Tabla12[[#This Row],[N° Noches]]</f>
        <v>180000</v>
      </c>
      <c r="M178" s="3">
        <v>720000</v>
      </c>
      <c r="N178" s="3">
        <f>IF(Tabla12[[#This Row],[Canal de Venta]]="Booking",800*Tabla12[[#This Row],[Precio USD]],Tabla12[[#This Row],[Precio CLP]])</f>
        <v>720000</v>
      </c>
      <c r="O178" s="3">
        <f>IF(Tabla12[[#This Row],[Canal de Venta]]="Venta Directa",0,IF(Tabla12[[#This Row],[Canal de Venta]]="Airbnb",Tabla12[[#This Row],[Precio '[$CLP'] IVA Inc]]*3.57%,(Tabla12[[#This Row],[Precio USD]]/1.19)*14%*950))</f>
        <v>0</v>
      </c>
      <c r="P178" s="3">
        <f>IF(Tabla12[[#This Row],[Año]]=2022,25000,0)</f>
        <v>0</v>
      </c>
      <c r="Q178" s="3">
        <f>Tabla12[[#This Row],[Precio '[$CLP'] Neto]]*19%</f>
        <v>114957.98319327732</v>
      </c>
      <c r="R178" s="3">
        <f>Tabla12[[#This Row],[Precio '[$CLP'] IVA Inc]]/1.19</f>
        <v>605042.01680672274</v>
      </c>
      <c r="S178" s="1">
        <f>YEAR(Tabla12[[#This Row],[Fecha Entrada]])</f>
        <v>2023</v>
      </c>
      <c r="T178" s="1" t="s">
        <v>0</v>
      </c>
      <c r="U178" s="1" t="s">
        <v>398</v>
      </c>
    </row>
    <row r="179" spans="1:21" x14ac:dyDescent="0.35">
      <c r="A179" s="1" t="s">
        <v>30</v>
      </c>
      <c r="B179" s="1" t="s">
        <v>214</v>
      </c>
      <c r="C179" s="1">
        <v>997998438</v>
      </c>
      <c r="D179" s="1" t="s">
        <v>7</v>
      </c>
      <c r="E179" s="7">
        <v>45128</v>
      </c>
      <c r="F179" s="7">
        <v>45130</v>
      </c>
      <c r="G179" s="1">
        <v>2</v>
      </c>
      <c r="H179" s="1">
        <v>6</v>
      </c>
      <c r="I179" s="1" t="s">
        <v>2</v>
      </c>
      <c r="J179" s="1" t="s">
        <v>1</v>
      </c>
      <c r="K179" s="3">
        <f>Tabla12[[#This Row],[Precio '[$CLP'] IVA Inc]]/Tabla12[[#This Row],[N° Noches]]</f>
        <v>180000</v>
      </c>
      <c r="M179" s="3">
        <v>360000</v>
      </c>
      <c r="N179" s="3">
        <f>IF(Tabla12[[#This Row],[Canal de Venta]]="Booking",800*Tabla12[[#This Row],[Precio USD]],Tabla12[[#This Row],[Precio CLP]])</f>
        <v>360000</v>
      </c>
      <c r="O179" s="3">
        <f>IF(Tabla12[[#This Row],[Canal de Venta]]="Venta Directa",0,IF(Tabla12[[#This Row],[Canal de Venta]]="Airbnb",Tabla12[[#This Row],[Precio '[$CLP'] IVA Inc]]*3.57%,(Tabla12[[#This Row],[Precio USD]]/1.19)*14%*950))</f>
        <v>0</v>
      </c>
      <c r="P179" s="3">
        <f>IF(Tabla12[[#This Row],[Año]]=2022,25000,0)</f>
        <v>0</v>
      </c>
      <c r="Q179" s="3">
        <f>Tabla12[[#This Row],[Precio '[$CLP'] Neto]]*19%</f>
        <v>57478.991596638662</v>
      </c>
      <c r="R179" s="3">
        <f>Tabla12[[#This Row],[Precio '[$CLP'] IVA Inc]]/1.19</f>
        <v>302521.00840336137</v>
      </c>
      <c r="S179" s="1">
        <f>YEAR(Tabla12[[#This Row],[Fecha Entrada]])</f>
        <v>2023</v>
      </c>
      <c r="T179" s="1" t="s">
        <v>0</v>
      </c>
      <c r="U179" s="1" t="s">
        <v>398</v>
      </c>
    </row>
    <row r="180" spans="1:21" x14ac:dyDescent="0.35">
      <c r="A180" s="1" t="s">
        <v>30</v>
      </c>
      <c r="B180" s="1" t="s">
        <v>213</v>
      </c>
      <c r="C180" s="1">
        <v>962495564</v>
      </c>
      <c r="D180" s="1" t="s">
        <v>3</v>
      </c>
      <c r="E180" s="7">
        <v>45128</v>
      </c>
      <c r="F180" s="7">
        <v>45130</v>
      </c>
      <c r="G180" s="1">
        <v>2</v>
      </c>
      <c r="H180" s="1">
        <v>5</v>
      </c>
      <c r="I180" s="1" t="s">
        <v>2</v>
      </c>
      <c r="J180" s="1" t="s">
        <v>1</v>
      </c>
      <c r="K180" s="3">
        <f>Tabla12[[#This Row],[Precio '[$CLP'] IVA Inc]]/Tabla12[[#This Row],[N° Noches]]</f>
        <v>180000</v>
      </c>
      <c r="M180" s="3">
        <v>360000</v>
      </c>
      <c r="N180" s="3">
        <f>IF(Tabla12[[#This Row],[Canal de Venta]]="Booking",800*Tabla12[[#This Row],[Precio USD]],Tabla12[[#This Row],[Precio CLP]])</f>
        <v>360000</v>
      </c>
      <c r="O180" s="3">
        <f>IF(Tabla12[[#This Row],[Canal de Venta]]="Venta Directa",0,IF(Tabla12[[#This Row],[Canal de Venta]]="Airbnb",Tabla12[[#This Row],[Precio '[$CLP'] IVA Inc]]*3.57%,(Tabla12[[#This Row],[Precio USD]]/1.19)*14%*950))</f>
        <v>0</v>
      </c>
      <c r="P180" s="3">
        <f>IF(Tabla12[[#This Row],[Año]]=2022,25000,0)</f>
        <v>0</v>
      </c>
      <c r="Q180" s="3">
        <f>Tabla12[[#This Row],[Precio '[$CLP'] Neto]]*19%</f>
        <v>57478.991596638662</v>
      </c>
      <c r="R180" s="3">
        <f>Tabla12[[#This Row],[Precio '[$CLP'] IVA Inc]]/1.19</f>
        <v>302521.00840336137</v>
      </c>
      <c r="S180" s="1">
        <f>YEAR(Tabla12[[#This Row],[Fecha Entrada]])</f>
        <v>2023</v>
      </c>
      <c r="T180" s="1" t="s">
        <v>0</v>
      </c>
      <c r="U180" s="1" t="s">
        <v>398</v>
      </c>
    </row>
    <row r="181" spans="1:21" x14ac:dyDescent="0.35">
      <c r="A181" s="1" t="s">
        <v>30</v>
      </c>
      <c r="B181" s="1" t="s">
        <v>212</v>
      </c>
      <c r="C181" s="1">
        <v>988213018</v>
      </c>
      <c r="D181" s="1" t="s">
        <v>3</v>
      </c>
      <c r="E181" s="7">
        <v>45131</v>
      </c>
      <c r="F181" s="7">
        <v>45133</v>
      </c>
      <c r="G181" s="1">
        <v>2</v>
      </c>
      <c r="H181" s="1">
        <v>6</v>
      </c>
      <c r="I181" s="1" t="s">
        <v>2</v>
      </c>
      <c r="J181" s="1" t="s">
        <v>1</v>
      </c>
      <c r="K181" s="3">
        <f>Tabla12[[#This Row],[Precio '[$CLP'] IVA Inc]]/Tabla12[[#This Row],[N° Noches]]</f>
        <v>165000</v>
      </c>
      <c r="M181" s="3">
        <v>330000</v>
      </c>
      <c r="N181" s="3">
        <f>IF(Tabla12[[#This Row],[Canal de Venta]]="Booking",800*Tabla12[[#This Row],[Precio USD]],Tabla12[[#This Row],[Precio CLP]])</f>
        <v>330000</v>
      </c>
      <c r="O181" s="3">
        <f>IF(Tabla12[[#This Row],[Canal de Venta]]="Venta Directa",0,IF(Tabla12[[#This Row],[Canal de Venta]]="Airbnb",Tabla12[[#This Row],[Precio '[$CLP'] IVA Inc]]*3.57%,(Tabla12[[#This Row],[Precio USD]]/1.19)*14%*950))</f>
        <v>0</v>
      </c>
      <c r="P181" s="3">
        <f>IF(Tabla12[[#This Row],[Año]]=2022,25000,0)</f>
        <v>0</v>
      </c>
      <c r="Q181" s="3">
        <f>Tabla12[[#This Row],[Precio '[$CLP'] Neto]]*19%</f>
        <v>52689.075630252104</v>
      </c>
      <c r="R181" s="3">
        <f>Tabla12[[#This Row],[Precio '[$CLP'] IVA Inc]]/1.19</f>
        <v>277310.92436974793</v>
      </c>
      <c r="S181" s="1">
        <f>YEAR(Tabla12[[#This Row],[Fecha Entrada]])</f>
        <v>2023</v>
      </c>
      <c r="T181" s="1" t="s">
        <v>0</v>
      </c>
      <c r="U181" s="1" t="s">
        <v>398</v>
      </c>
    </row>
    <row r="182" spans="1:21" x14ac:dyDescent="0.35">
      <c r="A182" s="1" t="s">
        <v>30</v>
      </c>
      <c r="B182" s="1" t="s">
        <v>211</v>
      </c>
      <c r="C182" s="1">
        <v>968230602</v>
      </c>
      <c r="D182" s="1" t="s">
        <v>7</v>
      </c>
      <c r="E182" s="7">
        <v>45132</v>
      </c>
      <c r="F182" s="7">
        <v>45135</v>
      </c>
      <c r="G182" s="1">
        <v>3</v>
      </c>
      <c r="H182" s="1">
        <v>6</v>
      </c>
      <c r="I182" s="1" t="s">
        <v>2</v>
      </c>
      <c r="J182" s="1" t="s">
        <v>6</v>
      </c>
      <c r="K182" s="3">
        <f>Tabla12[[#This Row],[Precio '[$CLP'] IVA Inc]]/Tabla12[[#This Row],[N° Noches]]</f>
        <v>171360</v>
      </c>
      <c r="L182" s="4">
        <v>642.6</v>
      </c>
      <c r="N182" s="3">
        <f>IF(Tabla12[[#This Row],[Canal de Venta]]="Booking",800*Tabla12[[#This Row],[Precio USD]],Tabla12[[#This Row],[Precio CLP]])</f>
        <v>514080</v>
      </c>
      <c r="O182" s="3">
        <f>IF(Tabla12[[#This Row],[Canal de Venta]]="Venta Directa",0,IF(Tabla12[[#This Row],[Canal de Venta]]="Airbnb",Tabla12[[#This Row],[Precio '[$CLP'] IVA Inc]]*3.57%,(Tabla12[[#This Row],[Precio USD]]/1.19)*14%*950))</f>
        <v>71820.000000000015</v>
      </c>
      <c r="P182" s="3">
        <f>IF(Tabla12[[#This Row],[Año]]=2022,25000,0)</f>
        <v>0</v>
      </c>
      <c r="Q182" s="3">
        <f>Tabla12[[#This Row],[Precio '[$CLP'] Neto]]*19%</f>
        <v>82080</v>
      </c>
      <c r="R182" s="3">
        <f>Tabla12[[#This Row],[Precio '[$CLP'] IVA Inc]]/1.19</f>
        <v>432000</v>
      </c>
      <c r="S182" s="1">
        <f>YEAR(Tabla12[[#This Row],[Fecha Entrada]])</f>
        <v>2023</v>
      </c>
      <c r="T182" s="1" t="s">
        <v>0</v>
      </c>
      <c r="U182" s="1" t="s">
        <v>398</v>
      </c>
    </row>
    <row r="183" spans="1:21" x14ac:dyDescent="0.35">
      <c r="A183" s="1" t="s">
        <v>30</v>
      </c>
      <c r="B183" s="1" t="s">
        <v>210</v>
      </c>
      <c r="C183" s="1">
        <v>935124482</v>
      </c>
      <c r="D183" s="1" t="s">
        <v>3</v>
      </c>
      <c r="E183" s="5">
        <v>45135</v>
      </c>
      <c r="F183" s="5">
        <v>45137</v>
      </c>
      <c r="G183" s="1">
        <v>2</v>
      </c>
      <c r="H183" s="1">
        <v>7</v>
      </c>
      <c r="I183" s="1" t="s">
        <v>2</v>
      </c>
      <c r="J183" s="1" t="s">
        <v>1</v>
      </c>
      <c r="K183" s="3">
        <f>Tabla12[[#This Row],[Precio '[$CLP'] IVA Inc]]/Tabla12[[#This Row],[N° Noches]]</f>
        <v>200000</v>
      </c>
      <c r="M183" s="3">
        <v>400000</v>
      </c>
      <c r="N183" s="3">
        <f>IF(Tabla12[[#This Row],[Canal de Venta]]="Booking",800*Tabla12[[#This Row],[Precio USD]],Tabla12[[#This Row],[Precio CLP]])</f>
        <v>400000</v>
      </c>
      <c r="O183" s="3">
        <f>IF(Tabla12[[#This Row],[Canal de Venta]]="Venta Directa",0,IF(Tabla12[[#This Row],[Canal de Venta]]="Airbnb",Tabla12[[#This Row],[Precio '[$CLP'] IVA Inc]]*3.57%,(Tabla12[[#This Row],[Precio USD]]/1.19)*14%*950))</f>
        <v>0</v>
      </c>
      <c r="P183" s="3">
        <f>IF(Tabla12[[#This Row],[Año]]=2022,25000,0)</f>
        <v>0</v>
      </c>
      <c r="Q183" s="3">
        <f>Tabla12[[#This Row],[Precio '[$CLP'] Neto]]*19%</f>
        <v>63865.546218487398</v>
      </c>
      <c r="R183" s="3">
        <f>Tabla12[[#This Row],[Precio '[$CLP'] IVA Inc]]/1.19</f>
        <v>336134.45378151262</v>
      </c>
      <c r="S183" s="1">
        <f>YEAR(Tabla12[[#This Row],[Fecha Entrada]])</f>
        <v>2023</v>
      </c>
      <c r="T183" s="1" t="s">
        <v>0</v>
      </c>
      <c r="U183" s="1" t="s">
        <v>398</v>
      </c>
    </row>
    <row r="184" spans="1:21" x14ac:dyDescent="0.35">
      <c r="A184" s="1" t="s">
        <v>30</v>
      </c>
      <c r="B184" s="1" t="s">
        <v>209</v>
      </c>
      <c r="C184" s="1">
        <v>961778464</v>
      </c>
      <c r="D184" s="1" t="s">
        <v>7</v>
      </c>
      <c r="E184" s="7">
        <v>45135</v>
      </c>
      <c r="F184" s="7">
        <v>45137</v>
      </c>
      <c r="G184" s="1">
        <v>2</v>
      </c>
      <c r="H184" s="1">
        <v>6</v>
      </c>
      <c r="I184" s="1" t="s">
        <v>2</v>
      </c>
      <c r="J184" s="1" t="s">
        <v>1</v>
      </c>
      <c r="K184" s="3">
        <f>Tabla12[[#This Row],[Precio '[$CLP'] IVA Inc]]/Tabla12[[#This Row],[N° Noches]]</f>
        <v>180000</v>
      </c>
      <c r="M184" s="3">
        <v>360000</v>
      </c>
      <c r="N184" s="3">
        <f>IF(Tabla12[[#This Row],[Canal de Venta]]="Booking",800*Tabla12[[#This Row],[Precio USD]],Tabla12[[#This Row],[Precio CLP]])</f>
        <v>360000</v>
      </c>
      <c r="O184" s="3">
        <f>IF(Tabla12[[#This Row],[Canal de Venta]]="Venta Directa",0,IF(Tabla12[[#This Row],[Canal de Venta]]="Airbnb",Tabla12[[#This Row],[Precio '[$CLP'] IVA Inc]]*3.57%,(Tabla12[[#This Row],[Precio USD]]/1.19)*14%*950))</f>
        <v>0</v>
      </c>
      <c r="P184" s="3">
        <f>IF(Tabla12[[#This Row],[Año]]=2022,25000,0)</f>
        <v>0</v>
      </c>
      <c r="Q184" s="3">
        <f>Tabla12[[#This Row],[Precio '[$CLP'] Neto]]*19%</f>
        <v>57478.991596638662</v>
      </c>
      <c r="R184" s="3">
        <f>Tabla12[[#This Row],[Precio '[$CLP'] IVA Inc]]/1.19</f>
        <v>302521.00840336137</v>
      </c>
      <c r="S184" s="1">
        <f>YEAR(Tabla12[[#This Row],[Fecha Entrada]])</f>
        <v>2023</v>
      </c>
      <c r="T184" s="1" t="s">
        <v>0</v>
      </c>
      <c r="U184" s="1" t="s">
        <v>398</v>
      </c>
    </row>
    <row r="185" spans="1:21" x14ac:dyDescent="0.35">
      <c r="A185" s="1" t="s">
        <v>16</v>
      </c>
      <c r="B185" s="1" t="s">
        <v>208</v>
      </c>
      <c r="D185" s="1" t="s">
        <v>3</v>
      </c>
      <c r="E185" s="7">
        <v>45138</v>
      </c>
      <c r="F185" s="7">
        <v>45143</v>
      </c>
      <c r="G185" s="1">
        <v>5</v>
      </c>
      <c r="H185" s="1">
        <v>6</v>
      </c>
      <c r="I185" s="1" t="s">
        <v>2</v>
      </c>
      <c r="J185" s="1" t="s">
        <v>6</v>
      </c>
      <c r="K185" s="3">
        <f>Tabla12[[#This Row],[Precio '[$CLP'] IVA Inc]]/Tabla12[[#This Row],[N° Noches]]</f>
        <v>214200</v>
      </c>
      <c r="L185" s="4">
        <v>1338.75</v>
      </c>
      <c r="N185" s="3">
        <f>IF(Tabla12[[#This Row],[Canal de Venta]]="Booking",800*Tabla12[[#This Row],[Precio USD]],Tabla12[[#This Row],[Precio CLP]])</f>
        <v>1071000</v>
      </c>
      <c r="O185" s="3">
        <f>IF(Tabla12[[#This Row],[Canal de Venta]]="Venta Directa",0,IF(Tabla12[[#This Row],[Canal de Venta]]="Airbnb",Tabla12[[#This Row],[Precio '[$CLP'] IVA Inc]]*3.57%,(Tabla12[[#This Row],[Precio USD]]/1.19)*14%*950))</f>
        <v>149625.00000000003</v>
      </c>
      <c r="P185" s="3">
        <f>IF(Tabla12[[#This Row],[Año]]=2022,25000,0)</f>
        <v>0</v>
      </c>
      <c r="Q185" s="3">
        <f>Tabla12[[#This Row],[Precio '[$CLP'] Neto]]*19%</f>
        <v>171000</v>
      </c>
      <c r="R185" s="3">
        <f>Tabla12[[#This Row],[Precio '[$CLP'] IVA Inc]]/1.19</f>
        <v>900000</v>
      </c>
      <c r="S185" s="1">
        <f>YEAR(Tabla12[[#This Row],[Fecha Entrada]])</f>
        <v>2023</v>
      </c>
      <c r="T185" s="1" t="s">
        <v>0</v>
      </c>
      <c r="U185" s="1" t="s">
        <v>398</v>
      </c>
    </row>
    <row r="186" spans="1:21" x14ac:dyDescent="0.35">
      <c r="A186" s="1" t="s">
        <v>16</v>
      </c>
      <c r="B186" s="1" t="s">
        <v>207</v>
      </c>
      <c r="C186" s="1">
        <v>975877078</v>
      </c>
      <c r="D186" s="1" t="s">
        <v>7</v>
      </c>
      <c r="E186" s="7">
        <v>45139</v>
      </c>
      <c r="F186" s="7">
        <v>45144</v>
      </c>
      <c r="G186" s="1">
        <v>5</v>
      </c>
      <c r="H186" s="1">
        <v>6</v>
      </c>
      <c r="I186" s="1" t="s">
        <v>2</v>
      </c>
      <c r="J186" s="1" t="s">
        <v>1</v>
      </c>
      <c r="K186" s="3">
        <f>Tabla12[[#This Row],[Precio '[$CLP'] IVA Inc]]/Tabla12[[#This Row],[N° Noches]]</f>
        <v>180000</v>
      </c>
      <c r="M186" s="3">
        <v>900000</v>
      </c>
      <c r="N186" s="3">
        <f>IF(Tabla12[[#This Row],[Canal de Venta]]="Booking",800*Tabla12[[#This Row],[Precio USD]],Tabla12[[#This Row],[Precio CLP]])</f>
        <v>900000</v>
      </c>
      <c r="O186" s="3">
        <f>IF(Tabla12[[#This Row],[Canal de Venta]]="Venta Directa",0,IF(Tabla12[[#This Row],[Canal de Venta]]="Airbnb",Tabla12[[#This Row],[Precio '[$CLP'] IVA Inc]]*3.57%,(Tabla12[[#This Row],[Precio USD]]/1.19)*14%*950))</f>
        <v>0</v>
      </c>
      <c r="P186" s="3">
        <f>IF(Tabla12[[#This Row],[Año]]=2022,25000,0)</f>
        <v>0</v>
      </c>
      <c r="Q186" s="3">
        <f>Tabla12[[#This Row],[Precio '[$CLP'] Neto]]*19%</f>
        <v>143697.47899159664</v>
      </c>
      <c r="R186" s="3">
        <f>Tabla12[[#This Row],[Precio '[$CLP'] IVA Inc]]/1.19</f>
        <v>756302.52100840339</v>
      </c>
      <c r="S186" s="1">
        <f>YEAR(Tabla12[[#This Row],[Fecha Entrada]])</f>
        <v>2023</v>
      </c>
      <c r="T186" s="1" t="s">
        <v>0</v>
      </c>
      <c r="U186" s="1" t="s">
        <v>398</v>
      </c>
    </row>
    <row r="187" spans="1:21" x14ac:dyDescent="0.35">
      <c r="A187" s="1" t="s">
        <v>16</v>
      </c>
      <c r="B187" s="1" t="s">
        <v>206</v>
      </c>
      <c r="D187" s="1" t="s">
        <v>3</v>
      </c>
      <c r="E187" s="7">
        <v>45143</v>
      </c>
      <c r="F187" s="7">
        <v>45144</v>
      </c>
      <c r="G187" s="1">
        <v>1</v>
      </c>
      <c r="H187" s="1">
        <v>8</v>
      </c>
      <c r="I187" s="1" t="s">
        <v>2</v>
      </c>
      <c r="J187" s="1" t="s">
        <v>1</v>
      </c>
      <c r="K187" s="3">
        <f>Tabla12[[#This Row],[Precio '[$CLP'] IVA Inc]]/Tabla12[[#This Row],[N° Noches]]</f>
        <v>210000</v>
      </c>
      <c r="M187" s="3">
        <v>210000</v>
      </c>
      <c r="N187" s="3">
        <f>IF(Tabla12[[#This Row],[Canal de Venta]]="Booking",800*Tabla12[[#This Row],[Precio USD]],Tabla12[[#This Row],[Precio CLP]])</f>
        <v>210000</v>
      </c>
      <c r="O187" s="3">
        <f>IF(Tabla12[[#This Row],[Canal de Venta]]="Venta Directa",0,IF(Tabla12[[#This Row],[Canal de Venta]]="Airbnb",Tabla12[[#This Row],[Precio '[$CLP'] IVA Inc]]*3.57%,(Tabla12[[#This Row],[Precio USD]]/1.19)*14%*950))</f>
        <v>0</v>
      </c>
      <c r="P187" s="3">
        <f>IF(Tabla12[[#This Row],[Año]]=2022,25000,0)</f>
        <v>0</v>
      </c>
      <c r="Q187" s="3">
        <f>Tabla12[[#This Row],[Precio '[$CLP'] Neto]]*19%</f>
        <v>33529.411764705881</v>
      </c>
      <c r="R187" s="3">
        <f>Tabla12[[#This Row],[Precio '[$CLP'] IVA Inc]]/1.19</f>
        <v>176470.58823529413</v>
      </c>
      <c r="S187" s="1">
        <f>YEAR(Tabla12[[#This Row],[Fecha Entrada]])</f>
        <v>2023</v>
      </c>
      <c r="T187" s="1" t="s">
        <v>13</v>
      </c>
      <c r="U187" s="1" t="s">
        <v>398</v>
      </c>
    </row>
    <row r="188" spans="1:21" x14ac:dyDescent="0.35">
      <c r="A188" s="1" t="s">
        <v>16</v>
      </c>
      <c r="B188" s="1" t="s">
        <v>205</v>
      </c>
      <c r="C188" s="1">
        <v>5561999554777</v>
      </c>
      <c r="D188" s="1" t="s">
        <v>3</v>
      </c>
      <c r="E188" s="7">
        <v>45144</v>
      </c>
      <c r="F188" s="7">
        <v>45150</v>
      </c>
      <c r="G188" s="1">
        <v>6</v>
      </c>
      <c r="H188" s="1">
        <v>6</v>
      </c>
      <c r="I188" s="1" t="s">
        <v>2</v>
      </c>
      <c r="J188" s="1" t="s">
        <v>9</v>
      </c>
      <c r="K188" s="3">
        <f>Tabla12[[#This Row],[Precio '[$CLP'] IVA Inc]]/Tabla12[[#This Row],[N° Noches]]</f>
        <v>150000</v>
      </c>
      <c r="M188" s="3">
        <v>900000</v>
      </c>
      <c r="N188" s="3">
        <f>IF(Tabla12[[#This Row],[Canal de Venta]]="Booking",800*Tabla12[[#This Row],[Precio USD]],Tabla12[[#This Row],[Precio CLP]])</f>
        <v>900000</v>
      </c>
      <c r="O188" s="3">
        <f>IF(Tabla12[[#This Row],[Canal de Venta]]="Venta Directa",0,IF(Tabla12[[#This Row],[Canal de Venta]]="Airbnb",Tabla12[[#This Row],[Precio '[$CLP'] IVA Inc]]*3.57%,(Tabla12[[#This Row],[Precio USD]]/1.19)*14%*950))</f>
        <v>32129.999999999996</v>
      </c>
      <c r="P188" s="3">
        <f>IF(Tabla12[[#This Row],[Año]]=2022,25000,0)</f>
        <v>0</v>
      </c>
      <c r="Q188" s="3">
        <f>Tabla12[[#This Row],[Precio '[$CLP'] Neto]]*19%</f>
        <v>143697.47899159664</v>
      </c>
      <c r="R188" s="3">
        <f>Tabla12[[#This Row],[Precio '[$CLP'] IVA Inc]]/1.19</f>
        <v>756302.52100840339</v>
      </c>
      <c r="S188" s="1">
        <f>YEAR(Tabla12[[#This Row],[Fecha Entrada]])</f>
        <v>2023</v>
      </c>
      <c r="T188" s="1" t="s">
        <v>13</v>
      </c>
      <c r="U188" s="1" t="s">
        <v>398</v>
      </c>
    </row>
    <row r="189" spans="1:21" x14ac:dyDescent="0.35">
      <c r="A189" s="1" t="s">
        <v>16</v>
      </c>
      <c r="B189" s="1" t="s">
        <v>204</v>
      </c>
      <c r="C189" s="1">
        <v>963008085</v>
      </c>
      <c r="D189" s="1" t="s">
        <v>7</v>
      </c>
      <c r="E189" s="7">
        <v>45148</v>
      </c>
      <c r="F189" s="7">
        <v>45153</v>
      </c>
      <c r="G189" s="1">
        <v>5</v>
      </c>
      <c r="H189" s="1">
        <v>6</v>
      </c>
      <c r="I189" s="1" t="s">
        <v>2</v>
      </c>
      <c r="J189" s="1" t="s">
        <v>9</v>
      </c>
      <c r="K189" s="3">
        <f>Tabla12[[#This Row],[Precio '[$CLP'] IVA Inc]]/Tabla12[[#This Row],[N° Noches]]</f>
        <v>180000</v>
      </c>
      <c r="M189" s="3">
        <v>900000</v>
      </c>
      <c r="N189" s="3">
        <f>IF(Tabla12[[#This Row],[Canal de Venta]]="Booking",800*Tabla12[[#This Row],[Precio USD]],Tabla12[[#This Row],[Precio CLP]])</f>
        <v>900000</v>
      </c>
      <c r="O189" s="3">
        <f>IF(Tabla12[[#This Row],[Canal de Venta]]="Venta Directa",0,IF(Tabla12[[#This Row],[Canal de Venta]]="Airbnb",Tabla12[[#This Row],[Precio '[$CLP'] IVA Inc]]*3.57%,(Tabla12[[#This Row],[Precio USD]]/1.19)*14%*950))</f>
        <v>32129.999999999996</v>
      </c>
      <c r="P189" s="3">
        <f>IF(Tabla12[[#This Row],[Año]]=2022,25000,0)</f>
        <v>0</v>
      </c>
      <c r="Q189" s="3">
        <f>Tabla12[[#This Row],[Precio '[$CLP'] Neto]]*19%</f>
        <v>143697.47899159664</v>
      </c>
      <c r="R189" s="3">
        <f>Tabla12[[#This Row],[Precio '[$CLP'] IVA Inc]]/1.19</f>
        <v>756302.52100840339</v>
      </c>
      <c r="S189" s="1">
        <f>YEAR(Tabla12[[#This Row],[Fecha Entrada]])</f>
        <v>2023</v>
      </c>
      <c r="T189" s="1" t="s">
        <v>13</v>
      </c>
      <c r="U189" s="1" t="s">
        <v>398</v>
      </c>
    </row>
    <row r="190" spans="1:21" x14ac:dyDescent="0.35">
      <c r="A190" s="1" t="s">
        <v>16</v>
      </c>
      <c r="B190" s="1" t="s">
        <v>203</v>
      </c>
      <c r="D190" s="1" t="s">
        <v>3</v>
      </c>
      <c r="E190" s="7">
        <v>45150</v>
      </c>
      <c r="F190" s="7">
        <v>45153</v>
      </c>
      <c r="G190" s="1">
        <v>3</v>
      </c>
      <c r="H190" s="1">
        <v>6</v>
      </c>
      <c r="I190" s="1" t="s">
        <v>2</v>
      </c>
      <c r="J190" s="1" t="s">
        <v>6</v>
      </c>
      <c r="K190" s="3">
        <f>Tabla12[[#This Row],[Precio '[$CLP'] IVA Inc]]/Tabla12[[#This Row],[N° Noches]]</f>
        <v>214200</v>
      </c>
      <c r="L190" s="4">
        <v>803.25</v>
      </c>
      <c r="N190" s="3">
        <f>IF(Tabla12[[#This Row],[Canal de Venta]]="Booking",800*Tabla12[[#This Row],[Precio USD]],Tabla12[[#This Row],[Precio CLP]])</f>
        <v>642600</v>
      </c>
      <c r="O190" s="3">
        <f>IF(Tabla12[[#This Row],[Canal de Venta]]="Venta Directa",0,IF(Tabla12[[#This Row],[Canal de Venta]]="Airbnb",Tabla12[[#This Row],[Precio '[$CLP'] IVA Inc]]*3.57%,(Tabla12[[#This Row],[Precio USD]]/1.19)*14%*950))</f>
        <v>89775.000000000015</v>
      </c>
      <c r="P190" s="3">
        <f>IF(Tabla12[[#This Row],[Año]]=2022,25000,0)</f>
        <v>0</v>
      </c>
      <c r="Q190" s="3">
        <f>Tabla12[[#This Row],[Precio '[$CLP'] Neto]]*19%</f>
        <v>102600</v>
      </c>
      <c r="R190" s="3">
        <f>Tabla12[[#This Row],[Precio '[$CLP'] IVA Inc]]/1.19</f>
        <v>540000</v>
      </c>
      <c r="S190" s="1">
        <f>YEAR(Tabla12[[#This Row],[Fecha Entrada]])</f>
        <v>2023</v>
      </c>
      <c r="T190" s="1" t="s">
        <v>13</v>
      </c>
      <c r="U190" s="1" t="s">
        <v>398</v>
      </c>
    </row>
    <row r="191" spans="1:21" x14ac:dyDescent="0.35">
      <c r="A191" s="1" t="s">
        <v>16</v>
      </c>
      <c r="B191" s="1" t="s">
        <v>202</v>
      </c>
      <c r="D191" s="1" t="s">
        <v>7</v>
      </c>
      <c r="E191" s="7">
        <v>45153</v>
      </c>
      <c r="F191" s="7">
        <v>45155</v>
      </c>
      <c r="G191" s="1">
        <v>2</v>
      </c>
      <c r="H191" s="1">
        <v>6</v>
      </c>
      <c r="I191" s="1" t="s">
        <v>2</v>
      </c>
      <c r="J191" s="1" t="s">
        <v>1</v>
      </c>
      <c r="K191" s="3">
        <f>Tabla12[[#This Row],[Precio '[$CLP'] IVA Inc]]/Tabla12[[#This Row],[N° Noches]]</f>
        <v>160000</v>
      </c>
      <c r="M191" s="3">
        <v>320000</v>
      </c>
      <c r="N191" s="3">
        <f>IF(Tabla12[[#This Row],[Canal de Venta]]="Booking",800*Tabla12[[#This Row],[Precio USD]],Tabla12[[#This Row],[Precio CLP]])</f>
        <v>320000</v>
      </c>
      <c r="O191" s="3">
        <f>IF(Tabla12[[#This Row],[Canal de Venta]]="Venta Directa",0,IF(Tabla12[[#This Row],[Canal de Venta]]="Airbnb",Tabla12[[#This Row],[Precio '[$CLP'] IVA Inc]]*3.57%,(Tabla12[[#This Row],[Precio USD]]/1.19)*14%*950))</f>
        <v>0</v>
      </c>
      <c r="P191" s="3">
        <f>IF(Tabla12[[#This Row],[Año]]=2022,25000,0)</f>
        <v>0</v>
      </c>
      <c r="Q191" s="3">
        <f>Tabla12[[#This Row],[Precio '[$CLP'] Neto]]*19%</f>
        <v>51092.436974789918</v>
      </c>
      <c r="R191" s="3">
        <f>Tabla12[[#This Row],[Precio '[$CLP'] IVA Inc]]/1.19</f>
        <v>268907.56302521011</v>
      </c>
      <c r="S191" s="1">
        <f>YEAR(Tabla12[[#This Row],[Fecha Entrada]])</f>
        <v>2023</v>
      </c>
      <c r="T191" s="1" t="s">
        <v>0</v>
      </c>
      <c r="U191" s="1" t="s">
        <v>398</v>
      </c>
    </row>
    <row r="192" spans="1:21" x14ac:dyDescent="0.35">
      <c r="A192" s="1" t="s">
        <v>16</v>
      </c>
      <c r="B192" s="1" t="s">
        <v>201</v>
      </c>
      <c r="C192" s="1">
        <v>951581799</v>
      </c>
      <c r="D192" s="1" t="s">
        <v>3</v>
      </c>
      <c r="E192" s="7">
        <v>45156</v>
      </c>
      <c r="F192" s="7">
        <v>45160</v>
      </c>
      <c r="G192" s="1">
        <v>4</v>
      </c>
      <c r="H192" s="1">
        <v>7</v>
      </c>
      <c r="I192" s="1" t="s">
        <v>2</v>
      </c>
      <c r="J192" s="1" t="s">
        <v>1</v>
      </c>
      <c r="K192" s="3">
        <f>Tabla12[[#This Row],[Precio '[$CLP'] IVA Inc]]/Tabla12[[#This Row],[N° Noches]]</f>
        <v>170000</v>
      </c>
      <c r="M192" s="3">
        <v>680000</v>
      </c>
      <c r="N192" s="3">
        <f>IF(Tabla12[[#This Row],[Canal de Venta]]="Booking",800*Tabla12[[#This Row],[Precio USD]],Tabla12[[#This Row],[Precio CLP]])</f>
        <v>680000</v>
      </c>
      <c r="O192" s="3">
        <f>IF(Tabla12[[#This Row],[Canal de Venta]]="Venta Directa",0,IF(Tabla12[[#This Row],[Canal de Venta]]="Airbnb",Tabla12[[#This Row],[Precio '[$CLP'] IVA Inc]]*3.57%,(Tabla12[[#This Row],[Precio USD]]/1.19)*14%*950))</f>
        <v>0</v>
      </c>
      <c r="P192" s="3">
        <f>IF(Tabla12[[#This Row],[Año]]=2022,25000,0)</f>
        <v>0</v>
      </c>
      <c r="Q192" s="3">
        <f>Tabla12[[#This Row],[Precio '[$CLP'] Neto]]*19%</f>
        <v>108571.42857142858</v>
      </c>
      <c r="R192" s="3">
        <f>Tabla12[[#This Row],[Precio '[$CLP'] IVA Inc]]/1.19</f>
        <v>571428.57142857148</v>
      </c>
      <c r="S192" s="1">
        <f>YEAR(Tabla12[[#This Row],[Fecha Entrada]])</f>
        <v>2023</v>
      </c>
      <c r="T192" s="1" t="s">
        <v>0</v>
      </c>
      <c r="U192" s="1" t="s">
        <v>398</v>
      </c>
    </row>
    <row r="193" spans="1:21" x14ac:dyDescent="0.35">
      <c r="A193" s="1" t="s">
        <v>5</v>
      </c>
      <c r="B193" s="1" t="s">
        <v>200</v>
      </c>
      <c r="C193" s="1">
        <v>944183248</v>
      </c>
      <c r="D193" s="1" t="s">
        <v>7</v>
      </c>
      <c r="E193" s="7">
        <v>45170</v>
      </c>
      <c r="F193" s="7">
        <v>45172</v>
      </c>
      <c r="G193" s="1">
        <v>2</v>
      </c>
      <c r="H193" s="1">
        <v>3</v>
      </c>
      <c r="I193" s="1" t="s">
        <v>2</v>
      </c>
      <c r="J193" s="1" t="s">
        <v>1</v>
      </c>
      <c r="K193" s="3">
        <f>Tabla12[[#This Row],[Precio '[$CLP'] IVA Inc]]/Tabla12[[#This Row],[N° Noches]]</f>
        <v>100000</v>
      </c>
      <c r="M193" s="3">
        <v>200000</v>
      </c>
      <c r="N193" s="3">
        <f>IF(Tabla12[[#This Row],[Canal de Venta]]="Booking",800*Tabla12[[#This Row],[Precio USD]],Tabla12[[#This Row],[Precio CLP]])</f>
        <v>200000</v>
      </c>
      <c r="O193" s="3">
        <f>IF(Tabla12[[#This Row],[Canal de Venta]]="Venta Directa",0,IF(Tabla12[[#This Row],[Canal de Venta]]="Airbnb",Tabla12[[#This Row],[Precio '[$CLP'] IVA Inc]]*3.57%,(Tabla12[[#This Row],[Precio USD]]/1.19)*14%*950))</f>
        <v>0</v>
      </c>
      <c r="P193" s="3">
        <f>IF(Tabla12[[#This Row],[Año]]=2022,25000,0)</f>
        <v>0</v>
      </c>
      <c r="Q193" s="3">
        <f>Tabla12[[#This Row],[Precio '[$CLP'] Neto]]*19%</f>
        <v>31932.773109243699</v>
      </c>
      <c r="R193" s="3">
        <f>Tabla12[[#This Row],[Precio '[$CLP'] IVA Inc]]/1.19</f>
        <v>168067.22689075631</v>
      </c>
      <c r="S193" s="1">
        <f>YEAR(Tabla12[[#This Row],[Fecha Entrada]])</f>
        <v>2023</v>
      </c>
      <c r="T193" s="1" t="s">
        <v>0</v>
      </c>
      <c r="U193" s="1" t="s">
        <v>398</v>
      </c>
    </row>
    <row r="194" spans="1:21" x14ac:dyDescent="0.35">
      <c r="A194" s="1" t="s">
        <v>5</v>
      </c>
      <c r="B194" s="1" t="s">
        <v>187</v>
      </c>
      <c r="C194" s="1">
        <v>983766572</v>
      </c>
      <c r="D194" s="1" t="s">
        <v>3</v>
      </c>
      <c r="E194" s="7">
        <v>45170</v>
      </c>
      <c r="F194" s="7">
        <v>45172</v>
      </c>
      <c r="G194" s="1">
        <v>2</v>
      </c>
      <c r="H194" s="1">
        <v>6</v>
      </c>
      <c r="I194" s="1" t="s">
        <v>2</v>
      </c>
      <c r="J194" s="1" t="s">
        <v>6</v>
      </c>
      <c r="K194" s="3">
        <f>Tabla12[[#This Row],[Precio '[$CLP'] IVA Inc]]/Tabla12[[#This Row],[N° Noches]]</f>
        <v>100000</v>
      </c>
      <c r="L194" s="4">
        <v>250</v>
      </c>
      <c r="N194" s="3">
        <f>IF(Tabla12[[#This Row],[Canal de Venta]]="Booking",800*Tabla12[[#This Row],[Precio USD]],Tabla12[[#This Row],[Precio CLP]])</f>
        <v>200000</v>
      </c>
      <c r="O194" s="3">
        <f>IF(Tabla12[[#This Row],[Canal de Venta]]="Venta Directa",0,IF(Tabla12[[#This Row],[Canal de Venta]]="Airbnb",Tabla12[[#This Row],[Precio '[$CLP'] IVA Inc]]*3.57%,(Tabla12[[#This Row],[Precio USD]]/1.19)*14%*950))</f>
        <v>27941.176470588242</v>
      </c>
      <c r="P194" s="3">
        <f>IF(Tabla12[[#This Row],[Año]]=2022,25000,0)</f>
        <v>0</v>
      </c>
      <c r="Q194" s="3">
        <f>Tabla12[[#This Row],[Precio '[$CLP'] Neto]]*19%</f>
        <v>31932.773109243699</v>
      </c>
      <c r="R194" s="3">
        <f>Tabla12[[#This Row],[Precio '[$CLP'] IVA Inc]]/1.19</f>
        <v>168067.22689075631</v>
      </c>
      <c r="S194" s="1">
        <f>YEAR(Tabla12[[#This Row],[Fecha Entrada]])</f>
        <v>2023</v>
      </c>
      <c r="T194" s="1" t="s">
        <v>13</v>
      </c>
      <c r="U194" s="1" t="s">
        <v>398</v>
      </c>
    </row>
    <row r="195" spans="1:21" x14ac:dyDescent="0.35">
      <c r="A195" s="1" t="s">
        <v>5</v>
      </c>
      <c r="B195" s="1" t="s">
        <v>199</v>
      </c>
      <c r="D195" s="1" t="s">
        <v>3</v>
      </c>
      <c r="E195" s="7">
        <v>45171</v>
      </c>
      <c r="F195" s="7">
        <v>45172</v>
      </c>
      <c r="G195" s="1">
        <v>1</v>
      </c>
      <c r="H195" s="1">
        <v>7</v>
      </c>
      <c r="I195" s="1" t="s">
        <v>2</v>
      </c>
      <c r="J195" s="1" t="s">
        <v>1</v>
      </c>
      <c r="K195" s="3">
        <f>Tabla12[[#This Row],[Precio '[$CLP'] IVA Inc]]/Tabla12[[#This Row],[N° Noches]]</f>
        <v>140000</v>
      </c>
      <c r="M195" s="3">
        <v>140000</v>
      </c>
      <c r="N195" s="3">
        <f>IF(Tabla12[[#This Row],[Canal de Venta]]="Booking",800*Tabla12[[#This Row],[Precio USD]],Tabla12[[#This Row],[Precio CLP]])</f>
        <v>140000</v>
      </c>
      <c r="O195" s="3">
        <f>IF(Tabla12[[#This Row],[Canal de Venta]]="Venta Directa",0,IF(Tabla12[[#This Row],[Canal de Venta]]="Airbnb",Tabla12[[#This Row],[Precio '[$CLP'] IVA Inc]]*3.57%,(Tabla12[[#This Row],[Precio USD]]/1.19)*14%*950))</f>
        <v>0</v>
      </c>
      <c r="P195" s="3">
        <f>IF(Tabla12[[#This Row],[Año]]=2022,25000,0)</f>
        <v>0</v>
      </c>
      <c r="Q195" s="3">
        <f>Tabla12[[#This Row],[Precio '[$CLP'] Neto]]*19%</f>
        <v>22352.941176470587</v>
      </c>
      <c r="R195" s="3">
        <f>Tabla12[[#This Row],[Precio '[$CLP'] IVA Inc]]/1.19</f>
        <v>117647.05882352941</v>
      </c>
      <c r="S195" s="1">
        <f>YEAR(Tabla12[[#This Row],[Fecha Entrada]])</f>
        <v>2023</v>
      </c>
      <c r="T195" s="1" t="s">
        <v>0</v>
      </c>
      <c r="U195" s="1" t="s">
        <v>398</v>
      </c>
    </row>
    <row r="196" spans="1:21" x14ac:dyDescent="0.35">
      <c r="A196" s="1" t="s">
        <v>5</v>
      </c>
      <c r="B196" s="1" t="s">
        <v>198</v>
      </c>
      <c r="C196" s="1">
        <v>33689026519</v>
      </c>
      <c r="D196" s="1" t="s">
        <v>3</v>
      </c>
      <c r="E196" s="7">
        <v>45180</v>
      </c>
      <c r="F196" s="7">
        <v>45181</v>
      </c>
      <c r="G196" s="1">
        <v>1</v>
      </c>
      <c r="H196" s="1">
        <v>4</v>
      </c>
      <c r="I196" s="1" t="s">
        <v>2</v>
      </c>
      <c r="J196" s="1" t="s">
        <v>6</v>
      </c>
      <c r="K196" s="3">
        <f>Tabla12[[#This Row],[Precio '[$CLP'] IVA Inc]]/Tabla12[[#This Row],[N° Noches]]</f>
        <v>111383.99999999999</v>
      </c>
      <c r="L196" s="4">
        <v>139.22999999999999</v>
      </c>
      <c r="N196" s="3">
        <f>IF(Tabla12[[#This Row],[Canal de Venta]]="Booking",800*Tabla12[[#This Row],[Precio USD]],Tabla12[[#This Row],[Precio CLP]])</f>
        <v>111383.99999999999</v>
      </c>
      <c r="O196" s="3">
        <f>IF(Tabla12[[#This Row],[Canal de Venta]]="Venta Directa",0,IF(Tabla12[[#This Row],[Canal de Venta]]="Airbnb",Tabla12[[#This Row],[Precio '[$CLP'] IVA Inc]]*3.57%,(Tabla12[[#This Row],[Precio USD]]/1.19)*14%*950))</f>
        <v>15561.000000000002</v>
      </c>
      <c r="P196" s="3">
        <f>IF(Tabla12[[#This Row],[Año]]=2022,25000,0)</f>
        <v>0</v>
      </c>
      <c r="Q196" s="3">
        <f>Tabla12[[#This Row],[Precio '[$CLP'] Neto]]*19%</f>
        <v>17783.999999999996</v>
      </c>
      <c r="R196" s="3">
        <f>Tabla12[[#This Row],[Precio '[$CLP'] IVA Inc]]/1.19</f>
        <v>93599.999999999985</v>
      </c>
      <c r="S196" s="1">
        <f>YEAR(Tabla12[[#This Row],[Fecha Entrada]])</f>
        <v>2023</v>
      </c>
      <c r="T196" s="1" t="s">
        <v>0</v>
      </c>
      <c r="U196" s="1" t="s">
        <v>398</v>
      </c>
    </row>
    <row r="197" spans="1:21" x14ac:dyDescent="0.35">
      <c r="A197" s="1" t="s">
        <v>5</v>
      </c>
      <c r="B197" s="1" t="s">
        <v>197</v>
      </c>
      <c r="C197" s="1">
        <v>939556060</v>
      </c>
      <c r="D197" s="1" t="s">
        <v>7</v>
      </c>
      <c r="E197" s="7">
        <v>45181</v>
      </c>
      <c r="F197" s="7">
        <v>45182</v>
      </c>
      <c r="G197" s="1">
        <v>1</v>
      </c>
      <c r="H197" s="1">
        <v>3</v>
      </c>
      <c r="I197" s="1" t="s">
        <v>2</v>
      </c>
      <c r="J197" s="1" t="s">
        <v>9</v>
      </c>
      <c r="K197" s="3">
        <f>Tabla12[[#This Row],[Precio '[$CLP'] IVA Inc]]/Tabla12[[#This Row],[N° Noches]]</f>
        <v>100000</v>
      </c>
      <c r="M197" s="3">
        <v>100000</v>
      </c>
      <c r="N197" s="3">
        <f>IF(Tabla12[[#This Row],[Canal de Venta]]="Booking",800*Tabla12[[#This Row],[Precio USD]],Tabla12[[#This Row],[Precio CLP]])</f>
        <v>100000</v>
      </c>
      <c r="O197" s="3">
        <f>IF(Tabla12[[#This Row],[Canal de Venta]]="Venta Directa",0,IF(Tabla12[[#This Row],[Canal de Venta]]="Airbnb",Tabla12[[#This Row],[Precio '[$CLP'] IVA Inc]]*3.57%,(Tabla12[[#This Row],[Precio USD]]/1.19)*14%*950))</f>
        <v>3569.9999999999995</v>
      </c>
      <c r="P197" s="3">
        <f>IF(Tabla12[[#This Row],[Año]]=2022,25000,0)</f>
        <v>0</v>
      </c>
      <c r="Q197" s="3">
        <f>Tabla12[[#This Row],[Precio '[$CLP'] Neto]]*19%</f>
        <v>15966.386554621849</v>
      </c>
      <c r="R197" s="3">
        <f>Tabla12[[#This Row],[Precio '[$CLP'] IVA Inc]]/1.19</f>
        <v>84033.613445378156</v>
      </c>
      <c r="S197" s="1">
        <f>YEAR(Tabla12[[#This Row],[Fecha Entrada]])</f>
        <v>2023</v>
      </c>
      <c r="T197" s="1" t="s">
        <v>0</v>
      </c>
      <c r="U197" s="1" t="s">
        <v>398</v>
      </c>
    </row>
    <row r="198" spans="1:21" x14ac:dyDescent="0.35">
      <c r="A198" s="1" t="s">
        <v>5</v>
      </c>
      <c r="B198" s="1" t="s">
        <v>197</v>
      </c>
      <c r="C198" s="1">
        <v>939556060</v>
      </c>
      <c r="D198" s="1" t="s">
        <v>7</v>
      </c>
      <c r="E198" s="7">
        <v>45182</v>
      </c>
      <c r="F198" s="7">
        <v>45183</v>
      </c>
      <c r="G198" s="1">
        <v>1</v>
      </c>
      <c r="H198" s="1">
        <v>4</v>
      </c>
      <c r="I198" s="1" t="s">
        <v>2</v>
      </c>
      <c r="J198" s="1" t="s">
        <v>1</v>
      </c>
      <c r="K198" s="3">
        <f>Tabla12[[#This Row],[Precio '[$CLP'] IVA Inc]]/Tabla12[[#This Row],[N° Noches]]</f>
        <v>100000</v>
      </c>
      <c r="M198" s="3">
        <v>100000</v>
      </c>
      <c r="N198" s="3">
        <f>IF(Tabla12[[#This Row],[Canal de Venta]]="Booking",800*Tabla12[[#This Row],[Precio USD]],Tabla12[[#This Row],[Precio CLP]])</f>
        <v>100000</v>
      </c>
      <c r="O198" s="3">
        <f>IF(Tabla12[[#This Row],[Canal de Venta]]="Venta Directa",0,IF(Tabla12[[#This Row],[Canal de Venta]]="Airbnb",Tabla12[[#This Row],[Precio '[$CLP'] IVA Inc]]*3.57%,(Tabla12[[#This Row],[Precio USD]]/1.19)*14%*950))</f>
        <v>0</v>
      </c>
      <c r="P198" s="3">
        <f>IF(Tabla12[[#This Row],[Año]]=2022,25000,0)</f>
        <v>0</v>
      </c>
      <c r="Q198" s="3">
        <f>Tabla12[[#This Row],[Precio '[$CLP'] Neto]]*19%</f>
        <v>15966.386554621849</v>
      </c>
      <c r="R198" s="3">
        <f>Tabla12[[#This Row],[Precio '[$CLP'] IVA Inc]]/1.19</f>
        <v>84033.613445378156</v>
      </c>
      <c r="S198" s="1">
        <f>YEAR(Tabla12[[#This Row],[Fecha Entrada]])</f>
        <v>2023</v>
      </c>
      <c r="T198" s="1" t="s">
        <v>0</v>
      </c>
      <c r="U198" s="1" t="s">
        <v>398</v>
      </c>
    </row>
    <row r="199" spans="1:21" x14ac:dyDescent="0.35">
      <c r="A199" s="1" t="s">
        <v>5</v>
      </c>
      <c r="B199" s="1" t="s">
        <v>196</v>
      </c>
      <c r="C199" s="1">
        <v>990151634</v>
      </c>
      <c r="D199" s="1" t="s">
        <v>7</v>
      </c>
      <c r="E199" s="7">
        <v>45183</v>
      </c>
      <c r="F199" s="7">
        <v>45188</v>
      </c>
      <c r="G199" s="1">
        <v>5</v>
      </c>
      <c r="H199" s="1">
        <v>6</v>
      </c>
      <c r="I199" s="1" t="s">
        <v>2</v>
      </c>
      <c r="J199" s="1" t="s">
        <v>6</v>
      </c>
      <c r="K199" s="3">
        <f>Tabla12[[#This Row],[Precio '[$CLP'] IVA Inc]]/Tabla12[[#This Row],[N° Noches]]</f>
        <v>214200</v>
      </c>
      <c r="L199" s="4">
        <v>1338.75</v>
      </c>
      <c r="N199" s="3">
        <f>IF(Tabla12[[#This Row],[Canal de Venta]]="Booking",800*Tabla12[[#This Row],[Precio USD]],Tabla12[[#This Row],[Precio CLP]])</f>
        <v>1071000</v>
      </c>
      <c r="O199" s="3">
        <f>IF(Tabla12[[#This Row],[Canal de Venta]]="Venta Directa",0,IF(Tabla12[[#This Row],[Canal de Venta]]="Airbnb",Tabla12[[#This Row],[Precio '[$CLP'] IVA Inc]]*3.57%,(Tabla12[[#This Row],[Precio USD]]/1.19)*14%*950))</f>
        <v>149625.00000000003</v>
      </c>
      <c r="P199" s="3">
        <f>IF(Tabla12[[#This Row],[Año]]=2022,25000,0)</f>
        <v>0</v>
      </c>
      <c r="Q199" s="3">
        <f>Tabla12[[#This Row],[Precio '[$CLP'] Neto]]*19%</f>
        <v>171000</v>
      </c>
      <c r="R199" s="3">
        <f>Tabla12[[#This Row],[Precio '[$CLP'] IVA Inc]]/1.19</f>
        <v>900000</v>
      </c>
      <c r="S199" s="1">
        <f>YEAR(Tabla12[[#This Row],[Fecha Entrada]])</f>
        <v>2023</v>
      </c>
      <c r="T199" s="1" t="s">
        <v>0</v>
      </c>
      <c r="U199" s="1" t="s">
        <v>398</v>
      </c>
    </row>
    <row r="200" spans="1:21" x14ac:dyDescent="0.35">
      <c r="A200" s="1" t="s">
        <v>5</v>
      </c>
      <c r="B200" s="1" t="s">
        <v>195</v>
      </c>
      <c r="D200" s="1" t="s">
        <v>3</v>
      </c>
      <c r="E200" s="7">
        <v>45183</v>
      </c>
      <c r="F200" s="7">
        <v>45189</v>
      </c>
      <c r="G200" s="1">
        <v>6</v>
      </c>
      <c r="H200" s="1">
        <v>8</v>
      </c>
      <c r="I200" s="1" t="s">
        <v>2</v>
      </c>
      <c r="J200" s="1" t="s">
        <v>1</v>
      </c>
      <c r="K200" s="3">
        <f>Tabla12[[#This Row],[Precio '[$CLP'] IVA Inc]]/Tabla12[[#This Row],[N° Noches]]</f>
        <v>200000</v>
      </c>
      <c r="M200" s="3">
        <v>1200000</v>
      </c>
      <c r="N200" s="3">
        <f>IF(Tabla12[[#This Row],[Canal de Venta]]="Booking",800*Tabla12[[#This Row],[Precio USD]],Tabla12[[#This Row],[Precio CLP]])</f>
        <v>1200000</v>
      </c>
      <c r="O200" s="3">
        <f>IF(Tabla12[[#This Row],[Canal de Venta]]="Venta Directa",0,IF(Tabla12[[#This Row],[Canal de Venta]]="Airbnb",Tabla12[[#This Row],[Precio '[$CLP'] IVA Inc]]*3.57%,(Tabla12[[#This Row],[Precio USD]]/1.19)*14%*950))</f>
        <v>0</v>
      </c>
      <c r="P200" s="3">
        <f>IF(Tabla12[[#This Row],[Año]]=2022,25000,0)</f>
        <v>0</v>
      </c>
      <c r="Q200" s="3">
        <f>Tabla12[[#This Row],[Precio '[$CLP'] Neto]]*19%</f>
        <v>191596.63865546219</v>
      </c>
      <c r="R200" s="3">
        <f>Tabla12[[#This Row],[Precio '[$CLP'] IVA Inc]]/1.19</f>
        <v>1008403.3613445378</v>
      </c>
      <c r="S200" s="1">
        <f>YEAR(Tabla12[[#This Row],[Fecha Entrada]])</f>
        <v>2023</v>
      </c>
      <c r="T200" s="1" t="s">
        <v>0</v>
      </c>
      <c r="U200" s="1" t="s">
        <v>398</v>
      </c>
    </row>
    <row r="201" spans="1:21" x14ac:dyDescent="0.35">
      <c r="A201" s="1" t="s">
        <v>5</v>
      </c>
      <c r="B201" s="1" t="s">
        <v>194</v>
      </c>
      <c r="C201" s="1">
        <v>951997392</v>
      </c>
      <c r="D201" s="1" t="s">
        <v>3</v>
      </c>
      <c r="E201" s="7">
        <v>45189</v>
      </c>
      <c r="F201" s="7">
        <v>45193</v>
      </c>
      <c r="G201" s="1">
        <v>4</v>
      </c>
      <c r="H201" s="1">
        <v>4</v>
      </c>
      <c r="I201" s="1" t="s">
        <v>91</v>
      </c>
      <c r="J201" s="1" t="s">
        <v>1</v>
      </c>
      <c r="K201" s="3">
        <f>Tabla12[[#This Row],[Precio '[$CLP'] IVA Inc]]/Tabla12[[#This Row],[N° Noches]]</f>
        <v>72500</v>
      </c>
      <c r="M201" s="3">
        <v>290000</v>
      </c>
      <c r="N201" s="3">
        <f>IF(Tabla12[[#This Row],[Canal de Venta]]="Booking",800*Tabla12[[#This Row],[Precio USD]],Tabla12[[#This Row],[Precio CLP]])</f>
        <v>290000</v>
      </c>
      <c r="O201" s="3">
        <f>IF(Tabla12[[#This Row],[Canal de Venta]]="Venta Directa",0,IF(Tabla12[[#This Row],[Canal de Venta]]="Airbnb",Tabla12[[#This Row],[Precio '[$CLP'] IVA Inc]]*3.57%,(Tabla12[[#This Row],[Precio USD]]/1.19)*14%*950))</f>
        <v>0</v>
      </c>
      <c r="P201" s="3">
        <f>IF(Tabla12[[#This Row],[Año]]=2022,25000,0)</f>
        <v>0</v>
      </c>
      <c r="Q201" s="3">
        <f>Tabla12[[#This Row],[Precio '[$CLP'] Neto]]*19%</f>
        <v>46302.521008403361</v>
      </c>
      <c r="R201" s="3">
        <f>Tabla12[[#This Row],[Precio '[$CLP'] IVA Inc]]/1.19</f>
        <v>243697.47899159664</v>
      </c>
      <c r="S201" s="1">
        <f>YEAR(Tabla12[[#This Row],[Fecha Entrada]])</f>
        <v>2023</v>
      </c>
      <c r="T201" s="1" t="s">
        <v>0</v>
      </c>
      <c r="U201" s="1" t="s">
        <v>398</v>
      </c>
    </row>
    <row r="202" spans="1:21" x14ac:dyDescent="0.35">
      <c r="A202" s="1" t="s">
        <v>5</v>
      </c>
      <c r="B202" s="1" t="s">
        <v>193</v>
      </c>
      <c r="C202" s="1">
        <v>988998929</v>
      </c>
      <c r="D202" s="1" t="s">
        <v>7</v>
      </c>
      <c r="E202" s="7">
        <v>45190</v>
      </c>
      <c r="F202" s="7">
        <v>45192</v>
      </c>
      <c r="G202" s="1">
        <v>2</v>
      </c>
      <c r="H202" s="1">
        <v>3</v>
      </c>
      <c r="I202" s="1" t="s">
        <v>2</v>
      </c>
      <c r="J202" s="1" t="s">
        <v>6</v>
      </c>
      <c r="K202" s="3">
        <f>Tabla12[[#This Row],[Precio '[$CLP'] IVA Inc]]/Tabla12[[#This Row],[N° Noches]]</f>
        <v>180880</v>
      </c>
      <c r="L202" s="4">
        <v>452.2</v>
      </c>
      <c r="N202" s="3">
        <f>IF(Tabla12[[#This Row],[Canal de Venta]]="Booking",800*Tabla12[[#This Row],[Precio USD]],Tabla12[[#This Row],[Precio CLP]])</f>
        <v>361760</v>
      </c>
      <c r="O202" s="3">
        <f>IF(Tabla12[[#This Row],[Canal de Venta]]="Venta Directa",0,IF(Tabla12[[#This Row],[Canal de Venta]]="Airbnb",Tabla12[[#This Row],[Precio '[$CLP'] IVA Inc]]*3.57%,(Tabla12[[#This Row],[Precio USD]]/1.19)*14%*950))</f>
        <v>50540</v>
      </c>
      <c r="P202" s="3">
        <f>IF(Tabla12[[#This Row],[Año]]=2022,25000,0)</f>
        <v>0</v>
      </c>
      <c r="Q202" s="3">
        <f>Tabla12[[#This Row],[Precio '[$CLP'] Neto]]*19%</f>
        <v>57760</v>
      </c>
      <c r="R202" s="3">
        <f>Tabla12[[#This Row],[Precio '[$CLP'] IVA Inc]]/1.19</f>
        <v>304000</v>
      </c>
      <c r="S202" s="1">
        <f>YEAR(Tabla12[[#This Row],[Fecha Entrada]])</f>
        <v>2023</v>
      </c>
      <c r="T202" s="1" t="s">
        <v>0</v>
      </c>
      <c r="U202" s="1" t="s">
        <v>398</v>
      </c>
    </row>
    <row r="203" spans="1:21" x14ac:dyDescent="0.35">
      <c r="A203" s="1" t="s">
        <v>5</v>
      </c>
      <c r="B203" s="1" t="s">
        <v>192</v>
      </c>
      <c r="C203" s="1">
        <v>994440343</v>
      </c>
      <c r="D203" s="1" t="s">
        <v>7</v>
      </c>
      <c r="E203" s="7">
        <v>45192</v>
      </c>
      <c r="F203" s="7">
        <v>45193</v>
      </c>
      <c r="G203" s="1">
        <v>1</v>
      </c>
      <c r="H203" s="1">
        <v>2</v>
      </c>
      <c r="I203" s="1" t="s">
        <v>2</v>
      </c>
      <c r="J203" s="1" t="s">
        <v>1</v>
      </c>
      <c r="K203" s="3">
        <f>Tabla12[[#This Row],[Precio '[$CLP'] IVA Inc]]/Tabla12[[#This Row],[N° Noches]]</f>
        <v>70000</v>
      </c>
      <c r="M203" s="3">
        <v>70000</v>
      </c>
      <c r="N203" s="3">
        <f>IF(Tabla12[[#This Row],[Canal de Venta]]="Booking",800*Tabla12[[#This Row],[Precio USD]],Tabla12[[#This Row],[Precio CLP]])</f>
        <v>70000</v>
      </c>
      <c r="O203" s="3">
        <f>IF(Tabla12[[#This Row],[Canal de Venta]]="Venta Directa",0,IF(Tabla12[[#This Row],[Canal de Venta]]="Airbnb",Tabla12[[#This Row],[Precio '[$CLP'] IVA Inc]]*3.57%,(Tabla12[[#This Row],[Precio USD]]/1.19)*14%*950))</f>
        <v>0</v>
      </c>
      <c r="P203" s="3">
        <f>IF(Tabla12[[#This Row],[Año]]=2022,25000,0)</f>
        <v>0</v>
      </c>
      <c r="Q203" s="3">
        <f>Tabla12[[#This Row],[Precio '[$CLP'] Neto]]*19%</f>
        <v>11176.470588235294</v>
      </c>
      <c r="R203" s="3">
        <f>Tabla12[[#This Row],[Precio '[$CLP'] IVA Inc]]/1.19</f>
        <v>58823.529411764706</v>
      </c>
      <c r="S203" s="1">
        <f>YEAR(Tabla12[[#This Row],[Fecha Entrada]])</f>
        <v>2023</v>
      </c>
      <c r="T203" s="1" t="s">
        <v>0</v>
      </c>
      <c r="U203" s="1" t="s">
        <v>398</v>
      </c>
    </row>
    <row r="204" spans="1:21" x14ac:dyDescent="0.35">
      <c r="A204" s="1" t="s">
        <v>5</v>
      </c>
      <c r="B204" s="1" t="s">
        <v>191</v>
      </c>
      <c r="C204" s="1">
        <v>987067382</v>
      </c>
      <c r="D204" s="1" t="s">
        <v>7</v>
      </c>
      <c r="E204" s="7">
        <v>45193</v>
      </c>
      <c r="F204" s="7">
        <v>45195</v>
      </c>
      <c r="G204" s="1">
        <v>2</v>
      </c>
      <c r="H204" s="1">
        <v>2</v>
      </c>
      <c r="I204" s="1" t="s">
        <v>2</v>
      </c>
      <c r="J204" s="1" t="s">
        <v>6</v>
      </c>
      <c r="K204" s="3">
        <f>Tabla12[[#This Row],[Precio '[$CLP'] IVA Inc]]/Tabla12[[#This Row],[N° Noches]]</f>
        <v>154224</v>
      </c>
      <c r="L204" s="4">
        <v>385.56</v>
      </c>
      <c r="N204" s="3">
        <f>IF(Tabla12[[#This Row],[Canal de Venta]]="Booking",800*Tabla12[[#This Row],[Precio USD]],Tabla12[[#This Row],[Precio CLP]])</f>
        <v>308448</v>
      </c>
      <c r="O204" s="3">
        <f>IF(Tabla12[[#This Row],[Canal de Venta]]="Venta Directa",0,IF(Tabla12[[#This Row],[Canal de Venta]]="Airbnb",Tabla12[[#This Row],[Precio '[$CLP'] IVA Inc]]*3.57%,(Tabla12[[#This Row],[Precio USD]]/1.19)*14%*950))</f>
        <v>43092.000000000007</v>
      </c>
      <c r="P204" s="3">
        <f>IF(Tabla12[[#This Row],[Año]]=2022,25000,0)</f>
        <v>0</v>
      </c>
      <c r="Q204" s="3">
        <f>Tabla12[[#This Row],[Precio '[$CLP'] Neto]]*19%</f>
        <v>49248</v>
      </c>
      <c r="R204" s="3">
        <f>Tabla12[[#This Row],[Precio '[$CLP'] IVA Inc]]/1.19</f>
        <v>259200</v>
      </c>
      <c r="S204" s="1">
        <f>YEAR(Tabla12[[#This Row],[Fecha Entrada]])</f>
        <v>2023</v>
      </c>
      <c r="T204" s="1" t="s">
        <v>0</v>
      </c>
      <c r="U204" s="1" t="s">
        <v>398</v>
      </c>
    </row>
    <row r="205" spans="1:21" x14ac:dyDescent="0.35">
      <c r="A205" s="1" t="s">
        <v>5</v>
      </c>
      <c r="B205" s="1" t="s">
        <v>190</v>
      </c>
      <c r="C205" s="1">
        <v>973790682</v>
      </c>
      <c r="D205" s="1" t="s">
        <v>3</v>
      </c>
      <c r="E205" s="7">
        <v>45196</v>
      </c>
      <c r="F205" s="7">
        <v>45198</v>
      </c>
      <c r="G205" s="1">
        <v>2</v>
      </c>
      <c r="H205" s="1">
        <v>2</v>
      </c>
      <c r="I205" s="1" t="s">
        <v>2</v>
      </c>
      <c r="J205" s="1" t="s">
        <v>1</v>
      </c>
      <c r="K205" s="3">
        <f>Tabla12[[#This Row],[Precio '[$CLP'] IVA Inc]]/Tabla12[[#This Row],[N° Noches]]</f>
        <v>50000</v>
      </c>
      <c r="M205" s="3">
        <v>100000</v>
      </c>
      <c r="N205" s="3">
        <f>IF(Tabla12[[#This Row],[Canal de Venta]]="Booking",800*Tabla12[[#This Row],[Precio USD]],Tabla12[[#This Row],[Precio CLP]])</f>
        <v>100000</v>
      </c>
      <c r="O205" s="3">
        <f>IF(Tabla12[[#This Row],[Canal de Venta]]="Venta Directa",0,IF(Tabla12[[#This Row],[Canal de Venta]]="Airbnb",Tabla12[[#This Row],[Precio '[$CLP'] IVA Inc]]*3.57%,(Tabla12[[#This Row],[Precio USD]]/1.19)*14%*950))</f>
        <v>0</v>
      </c>
      <c r="P205" s="3">
        <f>IF(Tabla12[[#This Row],[Año]]=2022,25000,0)</f>
        <v>0</v>
      </c>
      <c r="Q205" s="3">
        <f>Tabla12[[#This Row],[Precio '[$CLP'] Neto]]*19%</f>
        <v>15966.386554621849</v>
      </c>
      <c r="R205" s="3">
        <f>Tabla12[[#This Row],[Precio '[$CLP'] IVA Inc]]/1.19</f>
        <v>84033.613445378156</v>
      </c>
      <c r="S205" s="1">
        <f>YEAR(Tabla12[[#This Row],[Fecha Entrada]])</f>
        <v>2023</v>
      </c>
      <c r="T205" s="1" t="s">
        <v>13</v>
      </c>
      <c r="U205" s="1" t="s">
        <v>398</v>
      </c>
    </row>
    <row r="206" spans="1:21" x14ac:dyDescent="0.35">
      <c r="A206" s="1" t="s">
        <v>5</v>
      </c>
      <c r="B206" s="1" t="s">
        <v>189</v>
      </c>
      <c r="C206" s="1">
        <v>944796458</v>
      </c>
      <c r="D206" s="1" t="s">
        <v>7</v>
      </c>
      <c r="E206" s="7">
        <v>45197</v>
      </c>
      <c r="F206" s="7">
        <v>45198</v>
      </c>
      <c r="G206" s="1">
        <v>1</v>
      </c>
      <c r="H206" s="1">
        <v>4</v>
      </c>
      <c r="I206" s="1" t="s">
        <v>2</v>
      </c>
      <c r="J206" s="1" t="s">
        <v>6</v>
      </c>
      <c r="K206" s="3">
        <f>Tabla12[[#This Row],[Precio '[$CLP'] IVA Inc]]/Tabla12[[#This Row],[N° Noches]]</f>
        <v>77112</v>
      </c>
      <c r="L206" s="4">
        <v>96.39</v>
      </c>
      <c r="N206" s="3">
        <f>IF(Tabla12[[#This Row],[Canal de Venta]]="Booking",800*Tabla12[[#This Row],[Precio USD]],Tabla12[[#This Row],[Precio CLP]])</f>
        <v>77112</v>
      </c>
      <c r="O206" s="3">
        <f>IF(Tabla12[[#This Row],[Canal de Venta]]="Venta Directa",0,IF(Tabla12[[#This Row],[Canal de Venta]]="Airbnb",Tabla12[[#This Row],[Precio '[$CLP'] IVA Inc]]*3.57%,(Tabla12[[#This Row],[Precio USD]]/1.19)*14%*950))</f>
        <v>10773.000000000002</v>
      </c>
      <c r="P206" s="3">
        <f>IF(Tabla12[[#This Row],[Año]]=2022,25000,0)</f>
        <v>0</v>
      </c>
      <c r="Q206" s="3">
        <f>Tabla12[[#This Row],[Precio '[$CLP'] Neto]]*19%</f>
        <v>12312</v>
      </c>
      <c r="R206" s="3">
        <f>Tabla12[[#This Row],[Precio '[$CLP'] IVA Inc]]/1.19</f>
        <v>64800</v>
      </c>
      <c r="S206" s="1">
        <f>YEAR(Tabla12[[#This Row],[Fecha Entrada]])</f>
        <v>2023</v>
      </c>
      <c r="T206" s="1" t="s">
        <v>0</v>
      </c>
      <c r="U206" s="1" t="s">
        <v>398</v>
      </c>
    </row>
    <row r="207" spans="1:21" x14ac:dyDescent="0.35">
      <c r="A207" s="1" t="s">
        <v>5</v>
      </c>
      <c r="B207" s="1" t="s">
        <v>189</v>
      </c>
      <c r="C207" s="1">
        <v>944796458</v>
      </c>
      <c r="D207" s="1" t="s">
        <v>7</v>
      </c>
      <c r="E207" s="7">
        <v>45198</v>
      </c>
      <c r="F207" s="7">
        <v>45199</v>
      </c>
      <c r="G207" s="1">
        <v>1</v>
      </c>
      <c r="H207" s="1">
        <v>4</v>
      </c>
      <c r="I207" s="1" t="s">
        <v>2</v>
      </c>
      <c r="J207" s="1" t="s">
        <v>1</v>
      </c>
      <c r="K207" s="3">
        <f>Tabla12[[#This Row],[Precio '[$CLP'] IVA Inc]]/Tabla12[[#This Row],[N° Noches]]</f>
        <v>87000</v>
      </c>
      <c r="M207" s="3">
        <v>87000</v>
      </c>
      <c r="N207" s="3">
        <f>IF(Tabla12[[#This Row],[Canal de Venta]]="Booking",800*Tabla12[[#This Row],[Precio USD]],Tabla12[[#This Row],[Precio CLP]])</f>
        <v>87000</v>
      </c>
      <c r="O207" s="3">
        <f>IF(Tabla12[[#This Row],[Canal de Venta]]="Venta Directa",0,IF(Tabla12[[#This Row],[Canal de Venta]]="Airbnb",Tabla12[[#This Row],[Precio '[$CLP'] IVA Inc]]*3.57%,(Tabla12[[#This Row],[Precio USD]]/1.19)*14%*950))</f>
        <v>0</v>
      </c>
      <c r="P207" s="3">
        <f>IF(Tabla12[[#This Row],[Año]]=2022,25000,0)</f>
        <v>0</v>
      </c>
      <c r="Q207" s="3">
        <f>Tabla12[[#This Row],[Precio '[$CLP'] Neto]]*19%</f>
        <v>13890.756302521007</v>
      </c>
      <c r="R207" s="3">
        <f>Tabla12[[#This Row],[Precio '[$CLP'] IVA Inc]]/1.19</f>
        <v>73109.243697478989</v>
      </c>
      <c r="S207" s="1">
        <f>YEAR(Tabla12[[#This Row],[Fecha Entrada]])</f>
        <v>2023</v>
      </c>
      <c r="T207" s="1" t="s">
        <v>0</v>
      </c>
      <c r="U207" s="1" t="s">
        <v>398</v>
      </c>
    </row>
    <row r="208" spans="1:21" x14ac:dyDescent="0.35">
      <c r="A208" s="1" t="s">
        <v>5</v>
      </c>
      <c r="B208" s="1" t="s">
        <v>188</v>
      </c>
      <c r="C208" s="1">
        <v>944631330</v>
      </c>
      <c r="D208" s="1" t="s">
        <v>7</v>
      </c>
      <c r="E208" s="7">
        <v>45199</v>
      </c>
      <c r="F208" s="7">
        <v>45200</v>
      </c>
      <c r="G208" s="1">
        <v>1</v>
      </c>
      <c r="H208" s="1">
        <v>2</v>
      </c>
      <c r="I208" s="1" t="s">
        <v>2</v>
      </c>
      <c r="J208" s="1" t="s">
        <v>1</v>
      </c>
      <c r="K208" s="3">
        <f>Tabla12[[#This Row],[Precio '[$CLP'] IVA Inc]]/Tabla12[[#This Row],[N° Noches]]</f>
        <v>50000</v>
      </c>
      <c r="M208" s="3">
        <v>50000</v>
      </c>
      <c r="N208" s="3">
        <f>IF(Tabla12[[#This Row],[Canal de Venta]]="Booking",800*Tabla12[[#This Row],[Precio USD]],Tabla12[[#This Row],[Precio CLP]])</f>
        <v>50000</v>
      </c>
      <c r="O208" s="3">
        <f>IF(Tabla12[[#This Row],[Canal de Venta]]="Venta Directa",0,IF(Tabla12[[#This Row],[Canal de Venta]]="Airbnb",Tabla12[[#This Row],[Precio '[$CLP'] IVA Inc]]*3.57%,(Tabla12[[#This Row],[Precio USD]]/1.19)*14%*950))</f>
        <v>0</v>
      </c>
      <c r="P208" s="3">
        <f>IF(Tabla12[[#This Row],[Año]]=2022,25000,0)</f>
        <v>0</v>
      </c>
      <c r="Q208" s="3">
        <f>Tabla12[[#This Row],[Precio '[$CLP'] Neto]]*19%</f>
        <v>7983.1932773109247</v>
      </c>
      <c r="R208" s="3">
        <f>Tabla12[[#This Row],[Precio '[$CLP'] IVA Inc]]/1.19</f>
        <v>42016.806722689078</v>
      </c>
      <c r="S208" s="1">
        <f>YEAR(Tabla12[[#This Row],[Fecha Entrada]])</f>
        <v>2023</v>
      </c>
      <c r="T208" s="1" t="s">
        <v>0</v>
      </c>
      <c r="U208" s="1" t="s">
        <v>398</v>
      </c>
    </row>
    <row r="209" spans="1:21" ht="17.25" customHeight="1" x14ac:dyDescent="0.35">
      <c r="A209" s="1" t="s">
        <v>5</v>
      </c>
      <c r="B209" s="1" t="s">
        <v>187</v>
      </c>
      <c r="C209" s="1">
        <v>983766572</v>
      </c>
      <c r="D209" s="1" t="s">
        <v>3</v>
      </c>
      <c r="E209" s="7">
        <v>45199</v>
      </c>
      <c r="F209" s="7">
        <v>45201</v>
      </c>
      <c r="G209" s="1">
        <v>2</v>
      </c>
      <c r="H209" s="1">
        <v>2</v>
      </c>
      <c r="I209" s="1" t="s">
        <v>2</v>
      </c>
      <c r="J209" s="1" t="s">
        <v>1</v>
      </c>
      <c r="K209" s="3">
        <f>Tabla12[[#This Row],[Precio '[$CLP'] IVA Inc]]/Tabla12[[#This Row],[N° Noches]]</f>
        <v>60000</v>
      </c>
      <c r="M209" s="3">
        <v>120000</v>
      </c>
      <c r="N209" s="3">
        <f>IF(Tabla12[[#This Row],[Canal de Venta]]="Booking",800*Tabla12[[#This Row],[Precio USD]],Tabla12[[#This Row],[Precio CLP]])</f>
        <v>120000</v>
      </c>
      <c r="O209" s="3">
        <f>IF(Tabla12[[#This Row],[Canal de Venta]]="Venta Directa",0,IF(Tabla12[[#This Row],[Canal de Venta]]="Airbnb",Tabla12[[#This Row],[Precio '[$CLP'] IVA Inc]]*3.57%,(Tabla12[[#This Row],[Precio USD]]/1.19)*14%*950))</f>
        <v>0</v>
      </c>
      <c r="P209" s="3">
        <f>IF(Tabla12[[#This Row],[Año]]=2022,25000,0)</f>
        <v>0</v>
      </c>
      <c r="Q209" s="3">
        <f>Tabla12[[#This Row],[Precio '[$CLP'] Neto]]*19%</f>
        <v>19159.663865546219</v>
      </c>
      <c r="R209" s="3">
        <f>Tabla12[[#This Row],[Precio '[$CLP'] IVA Inc]]/1.19</f>
        <v>100840.33613445378</v>
      </c>
      <c r="S209" s="1">
        <f>YEAR(Tabla12[[#This Row],[Fecha Entrada]])</f>
        <v>2023</v>
      </c>
      <c r="T209" s="1" t="s">
        <v>0</v>
      </c>
      <c r="U209" s="1" t="s">
        <v>398</v>
      </c>
    </row>
    <row r="210" spans="1:21" x14ac:dyDescent="0.35">
      <c r="A210" s="1" t="s">
        <v>180</v>
      </c>
      <c r="B210" s="1" t="s">
        <v>186</v>
      </c>
      <c r="C210" s="1">
        <v>979459275</v>
      </c>
      <c r="D210" s="1" t="s">
        <v>7</v>
      </c>
      <c r="E210" s="7">
        <v>45205</v>
      </c>
      <c r="F210" s="7">
        <v>45208</v>
      </c>
      <c r="G210" s="1">
        <v>3</v>
      </c>
      <c r="H210" s="1">
        <v>5</v>
      </c>
      <c r="I210" s="1" t="s">
        <v>2</v>
      </c>
      <c r="J210" s="1" t="s">
        <v>6</v>
      </c>
      <c r="K210" s="3">
        <f>Tabla12[[#This Row],[Precio '[$CLP'] IVA Inc]]/Tabla12[[#This Row],[N° Noches]]</f>
        <v>107913.96</v>
      </c>
      <c r="L210" s="4">
        <v>353.43</v>
      </c>
      <c r="N210" s="3">
        <f>IF(Tabla12[[#This Row],[Canal de Venta]]="Booking",916*Tabla12[[#This Row],[Precio USD]],Tabla12[[#This Row],[Precio CLP]])</f>
        <v>323741.88</v>
      </c>
      <c r="O210" s="3">
        <f>IF(Tabla12[[#This Row],[Canal de Venta]]="Venta Directa",0,IF(Tabla12[[#This Row],[Canal de Venta]]="Airbnb",Tabla12[[#This Row],[Precio '[$CLP'] IVA Inc]]*3.57%,(Tabla12[[#This Row],[Precio USD]]/1.19)*14%*950))</f>
        <v>39501.000000000007</v>
      </c>
      <c r="P210" s="3">
        <f>IF(Tabla12[[#This Row],[Año]]=2022,25000,0)</f>
        <v>0</v>
      </c>
      <c r="Q210" s="3">
        <f>Tabla12[[#This Row],[Precio '[$CLP'] Neto]]*19%</f>
        <v>51689.88</v>
      </c>
      <c r="R210" s="3">
        <f>Tabla12[[#This Row],[Precio '[$CLP'] IVA Inc]]/1.19</f>
        <v>272052</v>
      </c>
      <c r="S210" s="1">
        <f>YEAR(Tabla12[[#This Row],[Fecha Entrada]])</f>
        <v>2023</v>
      </c>
      <c r="T210" s="1" t="s">
        <v>0</v>
      </c>
      <c r="U210" s="1" t="s">
        <v>398</v>
      </c>
    </row>
    <row r="211" spans="1:21" x14ac:dyDescent="0.35">
      <c r="A211" s="1" t="s">
        <v>180</v>
      </c>
      <c r="B211" s="1" t="s">
        <v>185</v>
      </c>
      <c r="C211" s="1">
        <v>977899191</v>
      </c>
      <c r="D211" s="1" t="s">
        <v>7</v>
      </c>
      <c r="E211" s="7">
        <v>45211</v>
      </c>
      <c r="F211" s="7">
        <v>45212</v>
      </c>
      <c r="G211" s="1">
        <v>1</v>
      </c>
      <c r="H211" s="1">
        <v>6</v>
      </c>
      <c r="I211" s="1" t="s">
        <v>2</v>
      </c>
      <c r="J211" s="1" t="s">
        <v>6</v>
      </c>
      <c r="K211" s="3">
        <f>Tabla12[[#This Row],[Precio '[$CLP'] IVA Inc]]/Tabla12[[#This Row],[N° Noches]]</f>
        <v>66640</v>
      </c>
      <c r="L211" s="4">
        <v>83.3</v>
      </c>
      <c r="N211" s="3">
        <f>IF(Tabla12[[#This Row],[Canal de Venta]]="Booking",800*Tabla12[[#This Row],[Precio USD]],Tabla12[[#This Row],[Precio CLP]])</f>
        <v>66640</v>
      </c>
      <c r="O211" s="3">
        <f>IF(Tabla12[[#This Row],[Canal de Venta]]="Venta Directa",0,IF(Tabla12[[#This Row],[Canal de Venta]]="Airbnb",Tabla12[[#This Row],[Precio '[$CLP'] IVA Inc]]*3.57%,(Tabla12[[#This Row],[Precio USD]]/1.19)*14%*950))</f>
        <v>9310</v>
      </c>
      <c r="P211" s="3">
        <f>IF(Tabla12[[#This Row],[Año]]=2022,25000,0)</f>
        <v>0</v>
      </c>
      <c r="Q211" s="3">
        <f>Tabla12[[#This Row],[Precio '[$CLP'] Neto]]*19%</f>
        <v>10640</v>
      </c>
      <c r="R211" s="3">
        <f>Tabla12[[#This Row],[Precio '[$CLP'] IVA Inc]]/1.19</f>
        <v>56000</v>
      </c>
      <c r="S211" s="1">
        <f>YEAR(Tabla12[[#This Row],[Fecha Entrada]])</f>
        <v>2023</v>
      </c>
      <c r="T211" s="1" t="s">
        <v>0</v>
      </c>
      <c r="U211" s="1" t="s">
        <v>398</v>
      </c>
    </row>
    <row r="212" spans="1:21" ht="15.75" customHeight="1" x14ac:dyDescent="0.35">
      <c r="A212" s="1" t="s">
        <v>180</v>
      </c>
      <c r="B212" s="1" t="s">
        <v>184</v>
      </c>
      <c r="C212" s="1">
        <v>977849663</v>
      </c>
      <c r="D212" s="1" t="s">
        <v>7</v>
      </c>
      <c r="E212" s="7">
        <v>45216</v>
      </c>
      <c r="F212" s="7">
        <v>45220</v>
      </c>
      <c r="G212" s="1">
        <v>4</v>
      </c>
      <c r="H212" s="1">
        <v>3</v>
      </c>
      <c r="I212" s="1" t="s">
        <v>91</v>
      </c>
      <c r="J212" s="1" t="s">
        <v>6</v>
      </c>
      <c r="K212" s="3">
        <f>Tabla12[[#This Row],[Precio '[$CLP'] IVA Inc]]/Tabla12[[#This Row],[N° Noches]]</f>
        <v>59976</v>
      </c>
      <c r="L212" s="4">
        <v>299.88</v>
      </c>
      <c r="N212" s="3">
        <f>IF(Tabla12[[#This Row],[Canal de Venta]]="Booking",800*Tabla12[[#This Row],[Precio USD]],Tabla12[[#This Row],[Precio CLP]])</f>
        <v>239904</v>
      </c>
      <c r="O212" s="3">
        <f>IF(Tabla12[[#This Row],[Canal de Venta]]="Venta Directa",0,IF(Tabla12[[#This Row],[Canal de Venta]]="Airbnb",Tabla12[[#This Row],[Precio '[$CLP'] IVA Inc]]*3.57%,(Tabla12[[#This Row],[Precio USD]]/1.19)*14%*950))</f>
        <v>33516</v>
      </c>
      <c r="P212" s="3">
        <f>IF(Tabla12[[#This Row],[Año]]=2022,25000,0)</f>
        <v>0</v>
      </c>
      <c r="Q212" s="3">
        <f>Tabla12[[#This Row],[Precio '[$CLP'] Neto]]*19%</f>
        <v>38304</v>
      </c>
      <c r="R212" s="3">
        <f>Tabla12[[#This Row],[Precio '[$CLP'] IVA Inc]]/1.19</f>
        <v>201600</v>
      </c>
      <c r="S212" s="1">
        <f>YEAR(Tabla12[[#This Row],[Fecha Entrada]])</f>
        <v>2023</v>
      </c>
      <c r="T212" s="1" t="s">
        <v>13</v>
      </c>
      <c r="U212" s="1" t="s">
        <v>398</v>
      </c>
    </row>
    <row r="213" spans="1:21" x14ac:dyDescent="0.35">
      <c r="A213" s="1" t="s">
        <v>180</v>
      </c>
      <c r="B213" s="1" t="s">
        <v>183</v>
      </c>
      <c r="C213" s="1">
        <v>990463417</v>
      </c>
      <c r="D213" s="1" t="s">
        <v>3</v>
      </c>
      <c r="E213" s="7">
        <v>45219</v>
      </c>
      <c r="F213" s="7">
        <v>45221</v>
      </c>
      <c r="G213" s="1">
        <v>2</v>
      </c>
      <c r="H213" s="1">
        <v>5</v>
      </c>
      <c r="I213" s="1" t="s">
        <v>2</v>
      </c>
      <c r="J213" s="1" t="s">
        <v>6</v>
      </c>
      <c r="K213" s="3">
        <f>Tabla12[[#This Row],[Precio '[$CLP'] IVA Inc]]/Tabla12[[#This Row],[N° Noches]]</f>
        <v>112819.14</v>
      </c>
      <c r="L213" s="4">
        <v>246.33</v>
      </c>
      <c r="N213" s="3">
        <f>IF(Tabla12[[#This Row],[Canal de Venta]]="Booking",916*Tabla12[[#This Row],[Precio USD]],Tabla12[[#This Row],[Precio CLP]])</f>
        <v>225638.28</v>
      </c>
      <c r="O213" s="3">
        <f>IF(Tabla12[[#This Row],[Canal de Venta]]="Venta Directa",0,IF(Tabla12[[#This Row],[Canal de Venta]]="Airbnb",Tabla12[[#This Row],[Precio '[$CLP'] IVA Inc]]*3.57%,(Tabla12[[#This Row],[Precio USD]]/1.19)*14%*950))</f>
        <v>27531.000000000007</v>
      </c>
      <c r="P213" s="3">
        <f>IF(Tabla12[[#This Row],[Año]]=2022,25000,0)</f>
        <v>0</v>
      </c>
      <c r="Q213" s="3">
        <f>Tabla12[[#This Row],[Precio '[$CLP'] Neto]]*19%</f>
        <v>36026.28</v>
      </c>
      <c r="R213" s="3">
        <f>Tabla12[[#This Row],[Precio '[$CLP'] IVA Inc]]/1.19</f>
        <v>189612</v>
      </c>
      <c r="S213" s="1">
        <f>YEAR(Tabla12[[#This Row],[Fecha Entrada]])</f>
        <v>2023</v>
      </c>
      <c r="T213" s="1" t="s">
        <v>13</v>
      </c>
      <c r="U213" s="1" t="s">
        <v>398</v>
      </c>
    </row>
    <row r="214" spans="1:21" x14ac:dyDescent="0.35">
      <c r="A214" s="1" t="s">
        <v>180</v>
      </c>
      <c r="B214" s="1" t="s">
        <v>182</v>
      </c>
      <c r="C214" s="1">
        <v>988387885</v>
      </c>
      <c r="D214" s="1" t="s">
        <v>7</v>
      </c>
      <c r="E214" s="7">
        <v>45220</v>
      </c>
      <c r="F214" s="7">
        <v>45223</v>
      </c>
      <c r="G214" s="1">
        <v>3</v>
      </c>
      <c r="H214" s="1">
        <v>4</v>
      </c>
      <c r="I214" s="1" t="s">
        <v>2</v>
      </c>
      <c r="J214" s="1" t="s">
        <v>1</v>
      </c>
      <c r="K214" s="3">
        <f>Tabla12[[#This Row],[Precio '[$CLP'] IVA Inc]]/Tabla12[[#This Row],[N° Noches]]</f>
        <v>60000</v>
      </c>
      <c r="M214" s="3">
        <v>180000</v>
      </c>
      <c r="N214" s="3">
        <f>IF(Tabla12[[#This Row],[Canal de Venta]]="Booking",800*Tabla12[[#This Row],[Precio USD]],Tabla12[[#This Row],[Precio CLP]])</f>
        <v>180000</v>
      </c>
      <c r="O214" s="3">
        <f>IF(Tabla12[[#This Row],[Canal de Venta]]="Venta Directa",0,IF(Tabla12[[#This Row],[Canal de Venta]]="Airbnb",Tabla12[[#This Row],[Precio '[$CLP'] IVA Inc]]*3.57%,(Tabla12[[#This Row],[Precio USD]]/1.19)*14%*950))</f>
        <v>0</v>
      </c>
      <c r="P214" s="3">
        <f>IF(Tabla12[[#This Row],[Año]]=2022,25000,0)</f>
        <v>0</v>
      </c>
      <c r="Q214" s="3">
        <f>Tabla12[[#This Row],[Precio '[$CLP'] Neto]]*19%</f>
        <v>28739.495798319331</v>
      </c>
      <c r="R214" s="3">
        <f>Tabla12[[#This Row],[Precio '[$CLP'] IVA Inc]]/1.19</f>
        <v>151260.50420168068</v>
      </c>
      <c r="S214" s="1">
        <f>YEAR(Tabla12[[#This Row],[Fecha Entrada]])</f>
        <v>2023</v>
      </c>
      <c r="T214" s="1" t="s">
        <v>13</v>
      </c>
      <c r="U214" s="1" t="s">
        <v>398</v>
      </c>
    </row>
    <row r="215" spans="1:21" x14ac:dyDescent="0.35">
      <c r="A215" s="1" t="s">
        <v>180</v>
      </c>
      <c r="B215" s="1" t="s">
        <v>181</v>
      </c>
      <c r="C215" s="1">
        <v>961800570</v>
      </c>
      <c r="D215" s="1" t="s">
        <v>3</v>
      </c>
      <c r="E215" s="7">
        <v>45225</v>
      </c>
      <c r="F215" s="7">
        <v>45228</v>
      </c>
      <c r="G215" s="1">
        <v>3</v>
      </c>
      <c r="H215" s="1">
        <v>5</v>
      </c>
      <c r="I215" s="1" t="s">
        <v>2</v>
      </c>
      <c r="J215" s="1" t="s">
        <v>6</v>
      </c>
      <c r="K215" s="3">
        <f>Tabla12[[#This Row],[Precio '[$CLP'] IVA Inc]]/Tabla12[[#This Row],[N° Noches]]</f>
        <v>88536</v>
      </c>
      <c r="L215" s="4">
        <v>332.01</v>
      </c>
      <c r="N215" s="3">
        <f>IF(Tabla12[[#This Row],[Canal de Venta]]="Booking",800*Tabla12[[#This Row],[Precio USD]],Tabla12[[#This Row],[Precio CLP]])</f>
        <v>265608</v>
      </c>
      <c r="O215" s="3">
        <f>IF(Tabla12[[#This Row],[Canal de Venta]]="Venta Directa",0,IF(Tabla12[[#This Row],[Canal de Venta]]="Airbnb",Tabla12[[#This Row],[Precio '[$CLP'] IVA Inc]]*3.57%,(Tabla12[[#This Row],[Precio USD]]/1.19)*14%*950))</f>
        <v>37107</v>
      </c>
      <c r="P215" s="3">
        <f>IF(Tabla12[[#This Row],[Año]]=2022,25000,0)</f>
        <v>0</v>
      </c>
      <c r="Q215" s="3">
        <f>Tabla12[[#This Row],[Precio '[$CLP'] Neto]]*19%</f>
        <v>42408</v>
      </c>
      <c r="R215" s="3">
        <f>Tabla12[[#This Row],[Precio '[$CLP'] IVA Inc]]/1.19</f>
        <v>223200</v>
      </c>
      <c r="S215" s="1">
        <f>YEAR(Tabla12[[#This Row],[Fecha Entrada]])</f>
        <v>2023</v>
      </c>
      <c r="T215" s="1" t="s">
        <v>0</v>
      </c>
      <c r="U215" s="1" t="s">
        <v>398</v>
      </c>
    </row>
    <row r="216" spans="1:21" x14ac:dyDescent="0.35">
      <c r="A216" s="1" t="s">
        <v>180</v>
      </c>
      <c r="B216" s="1" t="s">
        <v>179</v>
      </c>
      <c r="C216" s="1">
        <v>954258954</v>
      </c>
      <c r="D216" s="1" t="s">
        <v>7</v>
      </c>
      <c r="E216" s="7">
        <v>45228</v>
      </c>
      <c r="F216" s="7">
        <v>45229</v>
      </c>
      <c r="G216" s="1">
        <v>1</v>
      </c>
      <c r="H216" s="1">
        <v>5</v>
      </c>
      <c r="I216" s="1" t="s">
        <v>2</v>
      </c>
      <c r="J216" s="1" t="s">
        <v>9</v>
      </c>
      <c r="K216" s="3">
        <f>Tabla12[[#This Row],[Precio '[$CLP'] IVA Inc]]/Tabla12[[#This Row],[N° Noches]]</f>
        <v>63050</v>
      </c>
      <c r="M216" s="3">
        <v>63050</v>
      </c>
      <c r="N216" s="3">
        <f>IF(Tabla12[[#This Row],[Canal de Venta]]="Booking",800*Tabla12[[#This Row],[Precio USD]],Tabla12[[#This Row],[Precio CLP]])</f>
        <v>63050</v>
      </c>
      <c r="O216" s="3">
        <f>IF(Tabla12[[#This Row],[Canal de Venta]]="Venta Directa",0,IF(Tabla12[[#This Row],[Canal de Venta]]="Airbnb",Tabla12[[#This Row],[Precio '[$CLP'] IVA Inc]]*3.57%,(Tabla12[[#This Row],[Precio USD]]/1.19)*14%*950))</f>
        <v>2250.8849999999998</v>
      </c>
      <c r="P216" s="3">
        <f>IF(Tabla12[[#This Row],[Año]]=2022,25000,0)</f>
        <v>0</v>
      </c>
      <c r="Q216" s="3">
        <f>Tabla12[[#This Row],[Precio '[$CLP'] Neto]]*19%</f>
        <v>10066.806722689076</v>
      </c>
      <c r="R216" s="3">
        <f>Tabla12[[#This Row],[Precio '[$CLP'] IVA Inc]]/1.19</f>
        <v>52983.193277310929</v>
      </c>
      <c r="S216" s="1">
        <f>YEAR(Tabla12[[#This Row],[Fecha Entrada]])</f>
        <v>2023</v>
      </c>
      <c r="T216" s="1" t="s">
        <v>0</v>
      </c>
      <c r="U216" s="1" t="s">
        <v>398</v>
      </c>
    </row>
    <row r="217" spans="1:21" x14ac:dyDescent="0.35">
      <c r="A217" s="1" t="s">
        <v>174</v>
      </c>
      <c r="B217" s="1" t="s">
        <v>178</v>
      </c>
      <c r="D217" s="1" t="s">
        <v>7</v>
      </c>
      <c r="E217" s="7">
        <v>45232</v>
      </c>
      <c r="F217" s="7">
        <v>45235</v>
      </c>
      <c r="G217" s="1">
        <v>3</v>
      </c>
      <c r="H217" s="1">
        <v>4</v>
      </c>
      <c r="I217" s="1" t="s">
        <v>2</v>
      </c>
      <c r="J217" s="1" t="s">
        <v>1</v>
      </c>
      <c r="K217" s="3">
        <f>Tabla12[[#This Row],[Precio '[$CLP'] IVA Inc]]/Tabla12[[#This Row],[N° Noches]]</f>
        <v>60000</v>
      </c>
      <c r="M217" s="3">
        <v>180000</v>
      </c>
      <c r="N217" s="3">
        <f>IF(Tabla12[[#This Row],[Canal de Venta]]="Booking",800*Tabla12[[#This Row],[Precio USD]],Tabla12[[#This Row],[Precio CLP]])</f>
        <v>180000</v>
      </c>
      <c r="O217" s="3">
        <f>IF(Tabla12[[#This Row],[Canal de Venta]]="Venta Directa",0,IF(Tabla12[[#This Row],[Canal de Venta]]="Airbnb",Tabla12[[#This Row],[Precio '[$CLP'] IVA Inc]]*3.57%,(Tabla12[[#This Row],[Precio USD]]/1.19)*14%*950))</f>
        <v>0</v>
      </c>
      <c r="P217" s="3">
        <f>IF(Tabla12[[#This Row],[Año]]=2022,25000,0)</f>
        <v>0</v>
      </c>
      <c r="Q217" s="3">
        <f>Tabla12[[#This Row],[Precio '[$CLP'] Neto]]*19%</f>
        <v>28739.495798319331</v>
      </c>
      <c r="R217" s="3">
        <f>Tabla12[[#This Row],[Precio '[$CLP'] IVA Inc]]/1.19</f>
        <v>151260.50420168068</v>
      </c>
      <c r="S217" s="1">
        <f>YEAR(Tabla12[[#This Row],[Fecha Entrada]])</f>
        <v>2023</v>
      </c>
      <c r="T217" s="1" t="s">
        <v>0</v>
      </c>
      <c r="U217" s="1" t="s">
        <v>398</v>
      </c>
    </row>
    <row r="218" spans="1:21" x14ac:dyDescent="0.35">
      <c r="A218" s="1" t="s">
        <v>174</v>
      </c>
      <c r="B218" s="1" t="s">
        <v>177</v>
      </c>
      <c r="C218" s="1">
        <v>950735234</v>
      </c>
      <c r="D218" s="1" t="s">
        <v>7</v>
      </c>
      <c r="E218" s="7">
        <v>45239</v>
      </c>
      <c r="F218" s="7">
        <v>45243</v>
      </c>
      <c r="G218" s="1">
        <v>4</v>
      </c>
      <c r="H218" s="1">
        <v>4</v>
      </c>
      <c r="I218" s="1" t="s">
        <v>91</v>
      </c>
      <c r="J218" s="1" t="s">
        <v>6</v>
      </c>
      <c r="K218" s="3">
        <f>Tabla12[[#This Row],[Precio '[$CLP'] IVA Inc]]/Tabla12[[#This Row],[N° Noches]]</f>
        <v>102816.00000000001</v>
      </c>
      <c r="L218" s="4">
        <v>514.08000000000004</v>
      </c>
      <c r="N218" s="3">
        <f>IF(Tabla12[[#This Row],[Canal de Venta]]="Booking",800*Tabla12[[#This Row],[Precio USD]],Tabla12[[#This Row],[Precio CLP]])</f>
        <v>411264.00000000006</v>
      </c>
      <c r="O218" s="3">
        <f>IF(Tabla12[[#This Row],[Canal de Venta]]="Venta Directa",0,IF(Tabla12[[#This Row],[Canal de Venta]]="Airbnb",Tabla12[[#This Row],[Precio '[$CLP'] IVA Inc]]*3.57%,(Tabla12[[#This Row],[Precio USD]]/1.19)*14%*950))</f>
        <v>57456.000000000007</v>
      </c>
      <c r="P218" s="3">
        <f>IF(Tabla12[[#This Row],[Año]]=2022,25000,0)</f>
        <v>0</v>
      </c>
      <c r="Q218" s="3">
        <f>Tabla12[[#This Row],[Precio '[$CLP'] Neto]]*19%</f>
        <v>65664.000000000015</v>
      </c>
      <c r="R218" s="3">
        <f>Tabla12[[#This Row],[Precio '[$CLP'] IVA Inc]]/1.19</f>
        <v>345600.00000000006</v>
      </c>
      <c r="S218" s="1">
        <f>YEAR(Tabla12[[#This Row],[Fecha Entrada]])</f>
        <v>2023</v>
      </c>
      <c r="T218" s="1" t="s">
        <v>13</v>
      </c>
      <c r="U218" s="1" t="s">
        <v>398</v>
      </c>
    </row>
    <row r="219" spans="1:21" x14ac:dyDescent="0.35">
      <c r="A219" s="1" t="s">
        <v>174</v>
      </c>
      <c r="B219" s="1" t="s">
        <v>176</v>
      </c>
      <c r="C219" s="1">
        <v>987912058</v>
      </c>
      <c r="D219" s="1" t="s">
        <v>3</v>
      </c>
      <c r="E219" s="7">
        <v>45240</v>
      </c>
      <c r="F219" s="7">
        <v>45242</v>
      </c>
      <c r="G219" s="1">
        <v>2</v>
      </c>
      <c r="H219" s="1">
        <v>6</v>
      </c>
      <c r="I219" s="1" t="s">
        <v>2</v>
      </c>
      <c r="J219" s="1" t="s">
        <v>9</v>
      </c>
      <c r="K219" s="3">
        <f>Tabla12[[#This Row],[Precio '[$CLP'] IVA Inc]]/Tabla12[[#This Row],[N° Noches]]</f>
        <v>150000</v>
      </c>
      <c r="M219" s="3">
        <v>300000</v>
      </c>
      <c r="N219" s="3">
        <f>IF(Tabla12[[#This Row],[Canal de Venta]]="Booking",800*Tabla12[[#This Row],[Precio USD]],Tabla12[[#This Row],[Precio CLP]])</f>
        <v>300000</v>
      </c>
      <c r="O219" s="3">
        <f>IF(Tabla12[[#This Row],[Canal de Venta]]="Venta Directa",0,IF(Tabla12[[#This Row],[Canal de Venta]]="Airbnb",Tabla12[[#This Row],[Precio '[$CLP'] IVA Inc]]*3.57%,(Tabla12[[#This Row],[Precio USD]]/1.19)*14%*950))</f>
        <v>10709.999999999998</v>
      </c>
      <c r="P219" s="3">
        <f>IF(Tabla12[[#This Row],[Año]]=2022,25000,0)</f>
        <v>0</v>
      </c>
      <c r="Q219" s="3">
        <f>Tabla12[[#This Row],[Precio '[$CLP'] Neto]]*19%</f>
        <v>47899.159663865546</v>
      </c>
      <c r="R219" s="3">
        <f>Tabla12[[#This Row],[Precio '[$CLP'] IVA Inc]]/1.19</f>
        <v>252100.84033613445</v>
      </c>
      <c r="S219" s="1">
        <f>YEAR(Tabla12[[#This Row],[Fecha Entrada]])</f>
        <v>2023</v>
      </c>
      <c r="T219" s="1" t="s">
        <v>0</v>
      </c>
      <c r="U219" s="1" t="s">
        <v>398</v>
      </c>
    </row>
    <row r="220" spans="1:21" x14ac:dyDescent="0.35">
      <c r="A220" s="1" t="s">
        <v>174</v>
      </c>
      <c r="B220" s="1" t="s">
        <v>175</v>
      </c>
      <c r="C220" s="1">
        <v>32499089777</v>
      </c>
      <c r="D220" s="1" t="s">
        <v>7</v>
      </c>
      <c r="E220" s="7">
        <v>45246</v>
      </c>
      <c r="F220" s="7">
        <v>45247</v>
      </c>
      <c r="G220" s="1">
        <v>1</v>
      </c>
      <c r="H220" s="1">
        <v>2</v>
      </c>
      <c r="I220" s="1" t="s">
        <v>2</v>
      </c>
      <c r="J220" s="1" t="s">
        <v>6</v>
      </c>
      <c r="K220" s="3">
        <f>Tabla12[[#This Row],[Precio '[$CLP'] IVA Inc]]/Tabla12[[#This Row],[N° Noches]]</f>
        <v>55688</v>
      </c>
      <c r="L220" s="4">
        <v>69.61</v>
      </c>
      <c r="N220" s="3">
        <f>IF(Tabla12[[#This Row],[Canal de Venta]]="Booking",800*Tabla12[[#This Row],[Precio USD]],Tabla12[[#This Row],[Precio CLP]])</f>
        <v>55688</v>
      </c>
      <c r="O220" s="3">
        <f>IF(Tabla12[[#This Row],[Canal de Venta]]="Venta Directa",0,IF(Tabla12[[#This Row],[Canal de Venta]]="Airbnb",Tabla12[[#This Row],[Precio '[$CLP'] IVA Inc]]*3.57%,(Tabla12[[#This Row],[Precio USD]]/1.19)*14%*950))</f>
        <v>7779.9411764705901</v>
      </c>
      <c r="P220" s="3">
        <f>IF(Tabla12[[#This Row],[Año]]=2022,25000,0)</f>
        <v>0</v>
      </c>
      <c r="Q220" s="3">
        <f>Tabla12[[#This Row],[Precio '[$CLP'] Neto]]*19%</f>
        <v>8891.361344537816</v>
      </c>
      <c r="R220" s="3">
        <f>Tabla12[[#This Row],[Precio '[$CLP'] IVA Inc]]/1.19</f>
        <v>46796.638655462186</v>
      </c>
      <c r="S220" s="1">
        <f>YEAR(Tabla12[[#This Row],[Fecha Entrada]])</f>
        <v>2023</v>
      </c>
      <c r="T220" s="1" t="s">
        <v>0</v>
      </c>
      <c r="U220" s="1" t="s">
        <v>398</v>
      </c>
    </row>
    <row r="221" spans="1:21" x14ac:dyDescent="0.35">
      <c r="A221" s="1" t="s">
        <v>174</v>
      </c>
      <c r="B221" s="1" t="s">
        <v>173</v>
      </c>
      <c r="C221" s="1">
        <v>999399100</v>
      </c>
      <c r="D221" s="1" t="s">
        <v>3</v>
      </c>
      <c r="E221" s="7">
        <v>45253</v>
      </c>
      <c r="F221" s="7">
        <v>45255</v>
      </c>
      <c r="G221" s="1">
        <v>2</v>
      </c>
      <c r="H221" s="1">
        <v>2</v>
      </c>
      <c r="I221" s="1" t="s">
        <v>91</v>
      </c>
      <c r="J221" s="1" t="s">
        <v>1</v>
      </c>
      <c r="K221" s="3">
        <f>Tabla12[[#This Row],[Precio '[$CLP'] IVA Inc]]/Tabla12[[#This Row],[N° Noches]]</f>
        <v>82500</v>
      </c>
      <c r="M221" s="3">
        <v>165000</v>
      </c>
      <c r="N221" s="3">
        <f>IF(Tabla12[[#This Row],[Canal de Venta]]="Booking",800*Tabla12[[#This Row],[Precio USD]],Tabla12[[#This Row],[Precio CLP]])</f>
        <v>165000</v>
      </c>
      <c r="O221" s="3">
        <f>IF(Tabla12[[#This Row],[Canal de Venta]]="Venta Directa",0,IF(Tabla12[[#This Row],[Canal de Venta]]="Airbnb",Tabla12[[#This Row],[Precio '[$CLP'] IVA Inc]]*3.57%,(Tabla12[[#This Row],[Precio USD]]/1.19)*14%*950))</f>
        <v>0</v>
      </c>
      <c r="P221" s="3">
        <f>IF(Tabla12[[#This Row],[Año]]=2022,25000,0)</f>
        <v>0</v>
      </c>
      <c r="Q221" s="3">
        <f>Tabla12[[#This Row],[Precio '[$CLP'] Neto]]*19%</f>
        <v>26344.537815126052</v>
      </c>
      <c r="R221" s="3">
        <f>Tabla12[[#This Row],[Precio '[$CLP'] IVA Inc]]/1.19</f>
        <v>138655.46218487396</v>
      </c>
      <c r="S221" s="1">
        <f>YEAR(Tabla12[[#This Row],[Fecha Entrada]])</f>
        <v>2023</v>
      </c>
      <c r="T221" s="1" t="s">
        <v>0</v>
      </c>
      <c r="U221" s="1" t="s">
        <v>398</v>
      </c>
    </row>
    <row r="222" spans="1:21" x14ac:dyDescent="0.35">
      <c r="A222" s="1" t="s">
        <v>164</v>
      </c>
      <c r="B222" s="1" t="s">
        <v>172</v>
      </c>
      <c r="C222" s="1">
        <v>995201322</v>
      </c>
      <c r="D222" s="1" t="s">
        <v>3</v>
      </c>
      <c r="E222" s="7">
        <v>45261</v>
      </c>
      <c r="F222" s="7">
        <v>45265</v>
      </c>
      <c r="G222" s="1">
        <v>4</v>
      </c>
      <c r="H222" s="1">
        <v>6</v>
      </c>
      <c r="I222" s="1" t="s">
        <v>2</v>
      </c>
      <c r="J222" s="1" t="s">
        <v>1</v>
      </c>
      <c r="K222" s="3">
        <f>Tabla12[[#This Row],[Precio '[$CLP'] IVA Inc]]/Tabla12[[#This Row],[N° Noches]]</f>
        <v>85000</v>
      </c>
      <c r="M222" s="3">
        <v>340000</v>
      </c>
      <c r="N222" s="3">
        <f>IF(Tabla12[[#This Row],[Canal de Venta]]="Booking",800*Tabla12[[#This Row],[Precio USD]],Tabla12[[#This Row],[Precio CLP]])</f>
        <v>340000</v>
      </c>
      <c r="O222" s="3">
        <f>IF(Tabla12[[#This Row],[Canal de Venta]]="Venta Directa",0,IF(Tabla12[[#This Row],[Canal de Venta]]="Airbnb",Tabla12[[#This Row],[Precio '[$CLP'] IVA Inc]]*3.57%,(Tabla12[[#This Row],[Precio USD]]/1.19)*14%*950))</f>
        <v>0</v>
      </c>
      <c r="P222" s="3">
        <f>IF(Tabla12[[#This Row],[Año]]=2022,25000,0)</f>
        <v>0</v>
      </c>
      <c r="Q222" s="3">
        <f>Tabla12[[#This Row],[Precio '[$CLP'] Neto]]*19%</f>
        <v>54285.71428571429</v>
      </c>
      <c r="R222" s="3">
        <f>Tabla12[[#This Row],[Precio '[$CLP'] IVA Inc]]/1.19</f>
        <v>285714.28571428574</v>
      </c>
      <c r="S222" s="1">
        <f>YEAR(Tabla12[[#This Row],[Fecha Entrada]])</f>
        <v>2023</v>
      </c>
      <c r="T222" s="1" t="s">
        <v>0</v>
      </c>
      <c r="U222" s="1" t="s">
        <v>398</v>
      </c>
    </row>
    <row r="223" spans="1:21" x14ac:dyDescent="0.35">
      <c r="A223" s="1" t="s">
        <v>164</v>
      </c>
      <c r="B223" s="1" t="s">
        <v>65</v>
      </c>
      <c r="C223" s="1">
        <v>984795595</v>
      </c>
      <c r="D223" s="1" t="s">
        <v>7</v>
      </c>
      <c r="E223" s="7">
        <v>45267</v>
      </c>
      <c r="F223" s="7">
        <v>45270</v>
      </c>
      <c r="G223" s="1">
        <v>3</v>
      </c>
      <c r="H223" s="1">
        <v>4</v>
      </c>
      <c r="I223" s="1" t="s">
        <v>2</v>
      </c>
      <c r="J223" s="1" t="s">
        <v>1</v>
      </c>
      <c r="K223" s="3">
        <f>Tabla12[[#This Row],[Precio '[$CLP'] IVA Inc]]/Tabla12[[#This Row],[N° Noches]]</f>
        <v>80000</v>
      </c>
      <c r="M223" s="3">
        <v>240000</v>
      </c>
      <c r="N223" s="3">
        <f>IF(Tabla12[[#This Row],[Canal de Venta]]="Booking",800*Tabla12[[#This Row],[Precio USD]],Tabla12[[#This Row],[Precio CLP]])</f>
        <v>240000</v>
      </c>
      <c r="O223" s="3">
        <f>IF(Tabla12[[#This Row],[Canal de Venta]]="Venta Directa",0,IF(Tabla12[[#This Row],[Canal de Venta]]="Airbnb",Tabla12[[#This Row],[Precio '[$CLP'] IVA Inc]]*3.57%,(Tabla12[[#This Row],[Precio USD]]/1.19)*14%*950))</f>
        <v>0</v>
      </c>
      <c r="P223" s="3">
        <f>IF(Tabla12[[#This Row],[Año]]=2022,25000,0)</f>
        <v>0</v>
      </c>
      <c r="Q223" s="3">
        <f>Tabla12[[#This Row],[Precio '[$CLP'] Neto]]*19%</f>
        <v>38319.327731092439</v>
      </c>
      <c r="R223" s="3">
        <f>Tabla12[[#This Row],[Precio '[$CLP'] IVA Inc]]/1.19</f>
        <v>201680.67226890757</v>
      </c>
      <c r="S223" s="1">
        <f>YEAR(Tabla12[[#This Row],[Fecha Entrada]])</f>
        <v>2023</v>
      </c>
      <c r="T223" s="1" t="s">
        <v>0</v>
      </c>
      <c r="U223" s="1" t="s">
        <v>398</v>
      </c>
    </row>
    <row r="224" spans="1:21" x14ac:dyDescent="0.35">
      <c r="A224" s="1" t="s">
        <v>164</v>
      </c>
      <c r="B224" s="1" t="s">
        <v>65</v>
      </c>
      <c r="C224" s="1">
        <v>984795595</v>
      </c>
      <c r="D224" s="1" t="s">
        <v>3</v>
      </c>
      <c r="E224" s="7">
        <v>45268</v>
      </c>
      <c r="F224" s="7">
        <v>45271</v>
      </c>
      <c r="G224" s="1">
        <v>4</v>
      </c>
      <c r="H224" s="1">
        <v>4</v>
      </c>
      <c r="I224" s="1" t="s">
        <v>2</v>
      </c>
      <c r="J224" s="1" t="s">
        <v>1</v>
      </c>
      <c r="K224" s="3">
        <f>Tabla12[[#This Row],[Precio '[$CLP'] IVA Inc]]/Tabla12[[#This Row],[N° Noches]]</f>
        <v>75000</v>
      </c>
      <c r="M224" s="3">
        <v>300000</v>
      </c>
      <c r="N224" s="3">
        <f>IF(Tabla12[[#This Row],[Canal de Venta]]="Booking",800*Tabla12[[#This Row],[Precio USD]],Tabla12[[#This Row],[Precio CLP]])</f>
        <v>300000</v>
      </c>
      <c r="O224" s="3">
        <f>IF(Tabla12[[#This Row],[Canal de Venta]]="Venta Directa",0,IF(Tabla12[[#This Row],[Canal de Venta]]="Airbnb",Tabla12[[#This Row],[Precio '[$CLP'] IVA Inc]]*3.57%,(Tabla12[[#This Row],[Precio USD]]/1.19)*14%*950))</f>
        <v>0</v>
      </c>
      <c r="P224" s="3">
        <f>IF(Tabla12[[#This Row],[Año]]=2022,25000,0)</f>
        <v>0</v>
      </c>
      <c r="Q224" s="3">
        <f>Tabla12[[#This Row],[Precio '[$CLP'] Neto]]*19%</f>
        <v>47899.159663865546</v>
      </c>
      <c r="R224" s="3">
        <f>Tabla12[[#This Row],[Precio '[$CLP'] IVA Inc]]/1.19</f>
        <v>252100.84033613445</v>
      </c>
      <c r="S224" s="1">
        <f>YEAR(Tabla12[[#This Row],[Fecha Entrada]])</f>
        <v>2023</v>
      </c>
      <c r="T224" s="1" t="s">
        <v>0</v>
      </c>
      <c r="U224" s="1" t="s">
        <v>398</v>
      </c>
    </row>
    <row r="225" spans="1:21" x14ac:dyDescent="0.35">
      <c r="A225" s="1" t="s">
        <v>164</v>
      </c>
      <c r="B225" s="1" t="s">
        <v>171</v>
      </c>
      <c r="D225" s="1" t="s">
        <v>7</v>
      </c>
      <c r="E225" s="7">
        <v>45275</v>
      </c>
      <c r="F225" s="7">
        <v>45276</v>
      </c>
      <c r="G225" s="1">
        <v>1</v>
      </c>
      <c r="H225" s="1">
        <v>6</v>
      </c>
      <c r="I225" s="1" t="s">
        <v>2</v>
      </c>
      <c r="J225" s="1" t="s">
        <v>6</v>
      </c>
      <c r="K225" s="3">
        <f>Tabla12[[#This Row],[Precio '[$CLP'] IVA Inc]]/Tabla12[[#This Row],[N° Noches]]</f>
        <v>59976</v>
      </c>
      <c r="L225" s="4">
        <v>74.97</v>
      </c>
      <c r="M225" s="3">
        <v>90000</v>
      </c>
      <c r="N225" s="3">
        <f>IF(Tabla12[[#This Row],[Canal de Venta]]="Booking",800*Tabla12[[#This Row],[Precio USD]],Tabla12[[#This Row],[Precio CLP]])</f>
        <v>59976</v>
      </c>
      <c r="O225" s="3">
        <f>IF(Tabla12[[#This Row],[Canal de Venta]]="Venta Directa",0,IF(Tabla12[[#This Row],[Canal de Venta]]="Airbnb",Tabla12[[#This Row],[Precio '[$CLP'] IVA Inc]]*3.57%,(Tabla12[[#This Row],[Precio USD]]/1.19)*14%*950))</f>
        <v>8379</v>
      </c>
      <c r="P225" s="3">
        <f>IF(Tabla12[[#This Row],[Año]]=2022,25000,0)</f>
        <v>0</v>
      </c>
      <c r="Q225" s="3">
        <f>Tabla12[[#This Row],[Precio '[$CLP'] Neto]]*19%</f>
        <v>9576</v>
      </c>
      <c r="R225" s="3">
        <f>Tabla12[[#This Row],[Precio '[$CLP'] IVA Inc]]/1.19</f>
        <v>50400</v>
      </c>
      <c r="S225" s="1">
        <f>YEAR(Tabla12[[#This Row],[Fecha Entrada]])</f>
        <v>2023</v>
      </c>
      <c r="T225" s="1" t="s">
        <v>0</v>
      </c>
      <c r="U225" s="1" t="s">
        <v>398</v>
      </c>
    </row>
    <row r="226" spans="1:21" x14ac:dyDescent="0.35">
      <c r="A226" s="1" t="s">
        <v>164</v>
      </c>
      <c r="B226" s="1" t="s">
        <v>170</v>
      </c>
      <c r="C226" s="1">
        <v>993451184</v>
      </c>
      <c r="D226" s="1" t="s">
        <v>7</v>
      </c>
      <c r="E226" s="7">
        <v>45278</v>
      </c>
      <c r="F226" s="7">
        <v>45282</v>
      </c>
      <c r="G226" s="1">
        <v>4</v>
      </c>
      <c r="H226" s="1">
        <v>5</v>
      </c>
      <c r="I226" s="1" t="s">
        <v>2</v>
      </c>
      <c r="J226" s="1" t="s">
        <v>6</v>
      </c>
      <c r="K226" s="3">
        <f>Tabla12[[#This Row],[Precio '[$CLP'] IVA Inc]]/Tabla12[[#This Row],[N° Noches]]</f>
        <v>74541.600000000006</v>
      </c>
      <c r="L226" s="4">
        <v>342.72</v>
      </c>
      <c r="N226" s="3">
        <f>IF(Tabla12[[#This Row],[Canal de Venta]]="Booking",870*Tabla12[[#This Row],[Precio USD]],Tabla12[[#This Row],[Precio CLP]])</f>
        <v>298166.40000000002</v>
      </c>
      <c r="O226" s="3">
        <f>IF(Tabla12[[#This Row],[Canal de Venta]]="Venta Directa",0,IF(Tabla12[[#This Row],[Canal de Venta]]="Airbnb",Tabla12[[#This Row],[Precio '[$CLP'] IVA Inc]]*3.57%,(Tabla12[[#This Row],[Precio USD]]/1.19)*14%*950))</f>
        <v>38304.000000000015</v>
      </c>
      <c r="P226" s="3">
        <f>IF(Tabla12[[#This Row],[Año]]=2022,25000,0)</f>
        <v>0</v>
      </c>
      <c r="Q226" s="3">
        <f>Tabla12[[#This Row],[Precio '[$CLP'] Neto]]*19%</f>
        <v>47606.400000000009</v>
      </c>
      <c r="R226" s="3">
        <f>Tabla12[[#This Row],[Precio '[$CLP'] IVA Inc]]/1.19</f>
        <v>250560.00000000003</v>
      </c>
      <c r="S226" s="1">
        <f>YEAR(Tabla12[[#This Row],[Fecha Entrada]])</f>
        <v>2023</v>
      </c>
      <c r="T226" s="1" t="s">
        <v>0</v>
      </c>
      <c r="U226" s="1" t="s">
        <v>398</v>
      </c>
    </row>
    <row r="227" spans="1:21" x14ac:dyDescent="0.35">
      <c r="A227" s="1" t="s">
        <v>164</v>
      </c>
      <c r="B227" s="1" t="s">
        <v>169</v>
      </c>
      <c r="D227" s="1" t="s">
        <v>3</v>
      </c>
      <c r="E227" s="7">
        <v>45285</v>
      </c>
      <c r="F227" s="7">
        <v>45290</v>
      </c>
      <c r="G227" s="1">
        <v>5</v>
      </c>
      <c r="H227" s="1">
        <v>6</v>
      </c>
      <c r="I227" s="1" t="s">
        <v>2</v>
      </c>
      <c r="J227" s="1" t="s">
        <v>1</v>
      </c>
      <c r="K227" s="3">
        <f>Tabla12[[#This Row],[Precio '[$CLP'] IVA Inc]]/Tabla12[[#This Row],[N° Noches]]</f>
        <v>75000</v>
      </c>
      <c r="M227" s="3">
        <v>375000</v>
      </c>
      <c r="N227" s="3">
        <f>IF(Tabla12[[#This Row],[Canal de Venta]]="Booking",800*Tabla12[[#This Row],[Precio USD]],Tabla12[[#This Row],[Precio CLP]])</f>
        <v>375000</v>
      </c>
      <c r="O227" s="3">
        <f>IF(Tabla12[[#This Row],[Canal de Venta]]="Venta Directa",0,IF(Tabla12[[#This Row],[Canal de Venta]]="Airbnb",Tabla12[[#This Row],[Precio '[$CLP'] IVA Inc]]*3.57%,(Tabla12[[#This Row],[Precio USD]]/1.19)*14%*950))</f>
        <v>0</v>
      </c>
      <c r="P227" s="3">
        <f>IF(Tabla12[[#This Row],[Año]]=2022,25000,0)</f>
        <v>0</v>
      </c>
      <c r="Q227" s="3">
        <f>Tabla12[[#This Row],[Precio '[$CLP'] Neto]]*19%</f>
        <v>59873.94957983194</v>
      </c>
      <c r="R227" s="3">
        <f>Tabla12[[#This Row],[Precio '[$CLP'] IVA Inc]]/1.19</f>
        <v>315126.05042016809</v>
      </c>
      <c r="S227" s="1">
        <f>YEAR(Tabla12[[#This Row],[Fecha Entrada]])</f>
        <v>2023</v>
      </c>
      <c r="T227" s="1" t="s">
        <v>0</v>
      </c>
      <c r="U227" s="1" t="s">
        <v>398</v>
      </c>
    </row>
    <row r="228" spans="1:21" x14ac:dyDescent="0.35">
      <c r="A228" s="1" t="s">
        <v>164</v>
      </c>
      <c r="B228" s="1" t="s">
        <v>168</v>
      </c>
      <c r="D228" s="1" t="s">
        <v>7</v>
      </c>
      <c r="E228" s="7">
        <v>45287</v>
      </c>
      <c r="F228" s="7">
        <v>45288</v>
      </c>
      <c r="G228" s="1">
        <v>1</v>
      </c>
      <c r="H228" s="1">
        <v>6</v>
      </c>
      <c r="I228" s="1" t="s">
        <v>2</v>
      </c>
      <c r="J228" s="1" t="s">
        <v>1</v>
      </c>
      <c r="K228" s="3">
        <f>Tabla12[[#This Row],[Precio '[$CLP'] IVA Inc]]/Tabla12[[#This Row],[N° Noches]]</f>
        <v>90000</v>
      </c>
      <c r="M228" s="3">
        <v>90000</v>
      </c>
      <c r="N228" s="3">
        <f>IF(Tabla12[[#This Row],[Canal de Venta]]="Booking",800*Tabla12[[#This Row],[Precio USD]],Tabla12[[#This Row],[Precio CLP]])</f>
        <v>90000</v>
      </c>
      <c r="O228" s="3">
        <f>IF(Tabla12[[#This Row],[Canal de Venta]]="Venta Directa",0,IF(Tabla12[[#This Row],[Canal de Venta]]="Airbnb",Tabla12[[#This Row],[Precio '[$CLP'] IVA Inc]]*3.57%,(Tabla12[[#This Row],[Precio USD]]/1.19)*14%*950))</f>
        <v>0</v>
      </c>
      <c r="P228" s="3">
        <f>IF(Tabla12[[#This Row],[Año]]=2022,25000,0)</f>
        <v>0</v>
      </c>
      <c r="Q228" s="3">
        <f>Tabla12[[#This Row],[Precio '[$CLP'] Neto]]*19%</f>
        <v>14369.747899159665</v>
      </c>
      <c r="R228" s="3">
        <f>Tabla12[[#This Row],[Precio '[$CLP'] IVA Inc]]/1.19</f>
        <v>75630.252100840342</v>
      </c>
      <c r="S228" s="1">
        <f>YEAR(Tabla12[[#This Row],[Fecha Entrada]])</f>
        <v>2023</v>
      </c>
      <c r="T228" s="1" t="s">
        <v>0</v>
      </c>
      <c r="U228" s="1" t="s">
        <v>398</v>
      </c>
    </row>
    <row r="229" spans="1:21" x14ac:dyDescent="0.35">
      <c r="A229" s="1" t="s">
        <v>164</v>
      </c>
      <c r="B229" s="1" t="s">
        <v>167</v>
      </c>
      <c r="C229" s="1">
        <v>961204887</v>
      </c>
      <c r="D229" s="1" t="s">
        <v>7</v>
      </c>
      <c r="E229" s="7">
        <v>45288</v>
      </c>
      <c r="F229" s="7">
        <v>45290</v>
      </c>
      <c r="G229" s="1">
        <v>2</v>
      </c>
      <c r="H229" s="1">
        <v>6</v>
      </c>
      <c r="I229" s="1" t="s">
        <v>2</v>
      </c>
      <c r="J229" s="1" t="s">
        <v>6</v>
      </c>
      <c r="K229" s="3">
        <f>Tabla12[[#This Row],[Precio '[$CLP'] IVA Inc]]/Tabla12[[#This Row],[N° Noches]]</f>
        <v>77112</v>
      </c>
      <c r="L229" s="4">
        <v>192.78</v>
      </c>
      <c r="N229" s="3">
        <f>IF(Tabla12[[#This Row],[Canal de Venta]]="Booking",800*Tabla12[[#This Row],[Precio USD]],Tabla12[[#This Row],[Precio CLP]])</f>
        <v>154224</v>
      </c>
      <c r="O229" s="3">
        <f>IF(Tabla12[[#This Row],[Canal de Venta]]="Venta Directa",0,IF(Tabla12[[#This Row],[Canal de Venta]]="Airbnb",Tabla12[[#This Row],[Precio '[$CLP'] IVA Inc]]*3.57%,(Tabla12[[#This Row],[Precio USD]]/1.19)*14%*950))</f>
        <v>21546.000000000004</v>
      </c>
      <c r="P229" s="3">
        <f>IF(Tabla12[[#This Row],[Año]]=2022,25000,0)</f>
        <v>0</v>
      </c>
      <c r="Q229" s="3">
        <f>Tabla12[[#This Row],[Precio '[$CLP'] Neto]]*19%</f>
        <v>24624</v>
      </c>
      <c r="R229" s="3">
        <f>Tabla12[[#This Row],[Precio '[$CLP'] IVA Inc]]/1.19</f>
        <v>129600</v>
      </c>
      <c r="S229" s="1">
        <f>YEAR(Tabla12[[#This Row],[Fecha Entrada]])</f>
        <v>2023</v>
      </c>
      <c r="T229" s="1" t="s">
        <v>0</v>
      </c>
      <c r="U229" s="1" t="s">
        <v>398</v>
      </c>
    </row>
    <row r="230" spans="1:21" x14ac:dyDescent="0.35">
      <c r="A230" s="1" t="s">
        <v>146</v>
      </c>
      <c r="B230" s="1" t="s">
        <v>4</v>
      </c>
      <c r="C230" s="1">
        <v>988183602</v>
      </c>
      <c r="D230" s="1" t="s">
        <v>7</v>
      </c>
      <c r="E230" s="7">
        <v>45296</v>
      </c>
      <c r="F230" s="7">
        <v>45298</v>
      </c>
      <c r="G230" s="1">
        <v>2</v>
      </c>
      <c r="H230" s="1">
        <v>6</v>
      </c>
      <c r="I230" s="1" t="s">
        <v>2</v>
      </c>
      <c r="J230" s="1" t="s">
        <v>6</v>
      </c>
      <c r="K230" s="3">
        <f>Tabla12[[#This Row],[Precio '[$CLP'] IVA Inc]]/Tabla12[[#This Row],[N° Noches]]</f>
        <v>113050</v>
      </c>
      <c r="L230" s="4">
        <v>238</v>
      </c>
      <c r="N230" s="3">
        <f>IF(Tabla12[[#This Row],[Canal de Venta]]="Booking",950*Tabla12[[#This Row],[Precio USD]],Tabla12[[#This Row],[Precio CLP]])</f>
        <v>226100</v>
      </c>
      <c r="O230" s="3">
        <f>IF(Tabla12[[#This Row],[Canal de Venta]]="Venta Directa",0,IF(Tabla12[[#This Row],[Canal de Venta]]="Airbnb",Tabla12[[#This Row],[Precio '[$CLP'] IVA Inc]]*3.57%,(Tabla12[[#This Row],[Precio USD]]/1.19)*14%*950))</f>
        <v>26600.000000000004</v>
      </c>
      <c r="P230" s="3">
        <f>IF(Tabla12[[#This Row],[Año]]=2022,25000,0)</f>
        <v>0</v>
      </c>
      <c r="Q230" s="3">
        <f>Tabla12[[#This Row],[Precio '[$CLP'] Neto]]*19%</f>
        <v>36100</v>
      </c>
      <c r="R230" s="3">
        <f>Tabla12[[#This Row],[Precio '[$CLP'] IVA Inc]]/1.19</f>
        <v>190000</v>
      </c>
      <c r="S230" s="1">
        <f>YEAR(Tabla12[[#This Row],[Fecha Entrada]])</f>
        <v>2024</v>
      </c>
      <c r="T230" s="1" t="s">
        <v>13</v>
      </c>
      <c r="U230" s="1" t="s">
        <v>398</v>
      </c>
    </row>
    <row r="231" spans="1:21" x14ac:dyDescent="0.35">
      <c r="A231" s="1" t="s">
        <v>146</v>
      </c>
      <c r="B231" s="1" t="s">
        <v>166</v>
      </c>
      <c r="C231" s="1">
        <v>981852364</v>
      </c>
      <c r="D231" s="1" t="s">
        <v>3</v>
      </c>
      <c r="E231" s="7">
        <v>45299</v>
      </c>
      <c r="F231" s="7">
        <v>45304</v>
      </c>
      <c r="G231" s="1">
        <v>5</v>
      </c>
      <c r="H231" s="1">
        <v>2</v>
      </c>
      <c r="I231" s="1" t="s">
        <v>2</v>
      </c>
      <c r="J231" s="1" t="s">
        <v>1</v>
      </c>
      <c r="K231" s="3">
        <f>Tabla12[[#This Row],[Precio '[$CLP'] IVA Inc]]/Tabla12[[#This Row],[N° Noches]]</f>
        <v>50000</v>
      </c>
      <c r="M231" s="3">
        <v>250000</v>
      </c>
      <c r="N231" s="3">
        <f>IF(Tabla12[[#This Row],[Canal de Venta]]="Booking",950*Tabla12[[#This Row],[Precio USD]],Tabla12[[#This Row],[Precio CLP]])</f>
        <v>250000</v>
      </c>
      <c r="O231" s="3">
        <f>IF(Tabla12[[#This Row],[Canal de Venta]]="Venta Directa",0,IF(Tabla12[[#This Row],[Canal de Venta]]="Airbnb",Tabla12[[#This Row],[Precio '[$CLP'] IVA Inc]]*3.57%,(Tabla12[[#This Row],[Precio USD]]/1.19)*14%*950))</f>
        <v>0</v>
      </c>
      <c r="P231" s="3">
        <f>IF(Tabla12[[#This Row],[Año]]=2022,25000,0)</f>
        <v>0</v>
      </c>
      <c r="Q231" s="3">
        <f>Tabla12[[#This Row],[Precio '[$CLP'] Neto]]*19%</f>
        <v>39915.966386554624</v>
      </c>
      <c r="R231" s="3">
        <f>Tabla12[[#This Row],[Precio '[$CLP'] IVA Inc]]/1.19</f>
        <v>210084.03361344538</v>
      </c>
      <c r="S231" s="1">
        <f>YEAR(Tabla12[[#This Row],[Fecha Entrada]])</f>
        <v>2024</v>
      </c>
      <c r="T231" s="1" t="s">
        <v>13</v>
      </c>
      <c r="U231" s="1" t="s">
        <v>398</v>
      </c>
    </row>
    <row r="232" spans="1:21" x14ac:dyDescent="0.35">
      <c r="A232" s="1" t="s">
        <v>164</v>
      </c>
      <c r="B232" s="1" t="s">
        <v>165</v>
      </c>
      <c r="C232" s="1">
        <v>94824493</v>
      </c>
      <c r="D232" s="1" t="s">
        <v>3</v>
      </c>
      <c r="E232" s="7">
        <v>45291</v>
      </c>
      <c r="F232" s="7">
        <v>45292</v>
      </c>
      <c r="G232" s="1">
        <v>1</v>
      </c>
      <c r="H232" s="1">
        <v>5</v>
      </c>
      <c r="I232" s="1" t="s">
        <v>2</v>
      </c>
      <c r="J232" s="1" t="s">
        <v>6</v>
      </c>
      <c r="K232" s="3">
        <f>Tabla12[[#This Row],[Precio '[$CLP'] IVA Inc]]/Tabla12[[#This Row],[N° Noches]]</f>
        <v>111383.99999999999</v>
      </c>
      <c r="L232" s="4">
        <v>139.22999999999999</v>
      </c>
      <c r="N232" s="3">
        <f>IF(Tabla12[[#This Row],[Canal de Venta]]="Booking",800*Tabla12[[#This Row],[Precio USD]],Tabla12[[#This Row],[Precio CLP]])</f>
        <v>111383.99999999999</v>
      </c>
      <c r="O232" s="3">
        <f>IF(Tabla12[[#This Row],[Canal de Venta]]="Venta Directa",0,IF(Tabla12[[#This Row],[Canal de Venta]]="Airbnb",Tabla12[[#This Row],[Precio '[$CLP'] IVA Inc]]*3.57%,(Tabla12[[#This Row],[Precio USD]]/1.19)*14%*950))</f>
        <v>15561.000000000002</v>
      </c>
      <c r="P232" s="3">
        <f>IF(Tabla12[[#This Row],[Año]]=2022,25000,0)</f>
        <v>0</v>
      </c>
      <c r="Q232" s="3">
        <f>Tabla12[[#This Row],[Precio '[$CLP'] Neto]]*19%</f>
        <v>17783.999999999996</v>
      </c>
      <c r="R232" s="3">
        <f>Tabla12[[#This Row],[Precio '[$CLP'] IVA Inc]]/1.19</f>
        <v>93599.999999999985</v>
      </c>
      <c r="S232" s="1">
        <f>YEAR(Tabla12[[#This Row],[Fecha Entrada]])</f>
        <v>2023</v>
      </c>
      <c r="T232" s="1" t="s">
        <v>0</v>
      </c>
      <c r="U232" s="1" t="s">
        <v>398</v>
      </c>
    </row>
    <row r="233" spans="1:21" x14ac:dyDescent="0.35">
      <c r="A233" s="1" t="s">
        <v>164</v>
      </c>
      <c r="B233" s="1" t="s">
        <v>163</v>
      </c>
      <c r="D233" s="1" t="s">
        <v>7</v>
      </c>
      <c r="E233" s="7">
        <v>45291</v>
      </c>
      <c r="F233" s="7">
        <v>45292</v>
      </c>
      <c r="G233" s="1">
        <v>1</v>
      </c>
      <c r="H233" s="1">
        <v>5</v>
      </c>
      <c r="I233" s="1" t="s">
        <v>162</v>
      </c>
      <c r="J233" s="1" t="s">
        <v>1</v>
      </c>
      <c r="K233" s="3">
        <f>Tabla12[[#This Row],[Precio '[$CLP'] IVA Inc]]/Tabla12[[#This Row],[N° Noches]]</f>
        <v>90000</v>
      </c>
      <c r="M233" s="3">
        <v>90000</v>
      </c>
      <c r="N233" s="3">
        <f>IF(Tabla12[[#This Row],[Canal de Venta]]="Booking",800*Tabla12[[#This Row],[Precio USD]],Tabla12[[#This Row],[Precio CLP]])</f>
        <v>90000</v>
      </c>
      <c r="O233" s="3">
        <f>IF(Tabla12[[#This Row],[Canal de Venta]]="Venta Directa",0,IF(Tabla12[[#This Row],[Canal de Venta]]="Airbnb",Tabla12[[#This Row],[Precio '[$CLP'] IVA Inc]]*3.57%,(Tabla12[[#This Row],[Precio USD]]/1.19)*14%*950))</f>
        <v>0</v>
      </c>
      <c r="P233" s="3">
        <f>IF(Tabla12[[#This Row],[Año]]=2022,25000,0)</f>
        <v>0</v>
      </c>
      <c r="Q233" s="3">
        <f>Tabla12[[#This Row],[Precio '[$CLP'] Neto]]*19%</f>
        <v>14369.747899159665</v>
      </c>
      <c r="R233" s="3">
        <f>Tabla12[[#This Row],[Precio '[$CLP'] IVA Inc]]/1.19</f>
        <v>75630.252100840342</v>
      </c>
      <c r="S233" s="1">
        <f>YEAR(Tabla12[[#This Row],[Fecha Entrada]])</f>
        <v>2023</v>
      </c>
      <c r="T233" s="1" t="s">
        <v>13</v>
      </c>
      <c r="U233" s="1" t="s">
        <v>398</v>
      </c>
    </row>
    <row r="234" spans="1:21" x14ac:dyDescent="0.35">
      <c r="A234" s="1" t="s">
        <v>146</v>
      </c>
      <c r="B234" s="1" t="s">
        <v>161</v>
      </c>
      <c r="C234" s="1">
        <v>971299666</v>
      </c>
      <c r="D234" s="1" t="s">
        <v>7</v>
      </c>
      <c r="E234" s="7">
        <v>45300</v>
      </c>
      <c r="F234" s="7">
        <v>45302</v>
      </c>
      <c r="G234" s="1">
        <v>2</v>
      </c>
      <c r="H234" s="1">
        <v>4</v>
      </c>
      <c r="I234" s="1" t="s">
        <v>2</v>
      </c>
      <c r="J234" s="1" t="s">
        <v>6</v>
      </c>
      <c r="K234" s="3">
        <f>Tabla12[[#This Row],[Precio '[$CLP'] IVA Inc]]/Tabla12[[#This Row],[N° Noches]]</f>
        <v>91570.5</v>
      </c>
      <c r="L234" s="4">
        <v>192.78</v>
      </c>
      <c r="N234" s="3">
        <f>IF(Tabla12[[#This Row],[Canal de Venta]]="Booking",950*Tabla12[[#This Row],[Precio USD]],Tabla12[[#This Row],[Precio CLP]])</f>
        <v>183141</v>
      </c>
      <c r="O234" s="3">
        <f>IF(Tabla12[[#This Row],[Canal de Venta]]="Venta Directa",0,IF(Tabla12[[#This Row],[Canal de Venta]]="Airbnb",Tabla12[[#This Row],[Precio '[$CLP'] IVA Inc]]*3.57%,(Tabla12[[#This Row],[Precio USD]]/1.19)*14%*950))</f>
        <v>21546.000000000004</v>
      </c>
      <c r="P234" s="3">
        <f>IF(Tabla12[[#This Row],[Año]]=2022,25000,0)</f>
        <v>0</v>
      </c>
      <c r="Q234" s="3">
        <f>Tabla12[[#This Row],[Precio '[$CLP'] Neto]]*19%</f>
        <v>29241</v>
      </c>
      <c r="R234" s="3">
        <f>Tabla12[[#This Row],[Precio '[$CLP'] IVA Inc]]/1.19</f>
        <v>153900</v>
      </c>
      <c r="S234" s="1">
        <f>YEAR(Tabla12[[#This Row],[Fecha Entrada]])</f>
        <v>2024</v>
      </c>
      <c r="T234" s="1" t="s">
        <v>13</v>
      </c>
      <c r="U234" s="1" t="s">
        <v>398</v>
      </c>
    </row>
    <row r="235" spans="1:21" x14ac:dyDescent="0.35">
      <c r="A235" s="1" t="s">
        <v>146</v>
      </c>
      <c r="B235" s="1" t="s">
        <v>160</v>
      </c>
      <c r="C235" s="1">
        <v>988031247</v>
      </c>
      <c r="D235" s="1" t="s">
        <v>7</v>
      </c>
      <c r="E235" s="7">
        <v>45304</v>
      </c>
      <c r="F235" s="7">
        <v>45305</v>
      </c>
      <c r="G235" s="1">
        <v>1</v>
      </c>
      <c r="H235" s="1">
        <v>4</v>
      </c>
      <c r="I235" s="1" t="s">
        <v>2</v>
      </c>
      <c r="J235" s="1" t="s">
        <v>6</v>
      </c>
      <c r="K235" s="3">
        <f>Tabla12[[#This Row],[Precio '[$CLP'] IVA Inc]]/Tabla12[[#This Row],[N° Noches]]</f>
        <v>97223</v>
      </c>
      <c r="L235" s="4">
        <v>102.34</v>
      </c>
      <c r="N235" s="3">
        <f>IF(Tabla12[[#This Row],[Canal de Venta]]="Booking",950*Tabla12[[#This Row],[Precio USD]],Tabla12[[#This Row],[Precio CLP]])</f>
        <v>97223</v>
      </c>
      <c r="O235" s="3">
        <f>IF(Tabla12[[#This Row],[Canal de Venta]]="Venta Directa",0,IF(Tabla12[[#This Row],[Canal de Venta]]="Airbnb",Tabla12[[#This Row],[Precio '[$CLP'] IVA Inc]]*3.57%,(Tabla12[[#This Row],[Precio USD]]/1.19)*14%*950))</f>
        <v>11438</v>
      </c>
      <c r="P235" s="3">
        <f>IF(Tabla12[[#This Row],[Año]]=2022,25000,0)</f>
        <v>0</v>
      </c>
      <c r="Q235" s="3">
        <f>Tabla12[[#This Row],[Precio '[$CLP'] Neto]]*19%</f>
        <v>15523</v>
      </c>
      <c r="R235" s="3">
        <f>Tabla12[[#This Row],[Precio '[$CLP'] IVA Inc]]/1.19</f>
        <v>81700</v>
      </c>
      <c r="S235" s="1">
        <f>YEAR(Tabla12[[#This Row],[Fecha Entrada]])</f>
        <v>2024</v>
      </c>
      <c r="T235" s="1" t="s">
        <v>13</v>
      </c>
      <c r="U235" s="1" t="s">
        <v>398</v>
      </c>
    </row>
    <row r="236" spans="1:21" x14ac:dyDescent="0.35">
      <c r="A236" s="1" t="s">
        <v>146</v>
      </c>
      <c r="B236" s="1" t="s">
        <v>159</v>
      </c>
      <c r="C236" s="1">
        <v>954852838</v>
      </c>
      <c r="D236" s="1" t="s">
        <v>3</v>
      </c>
      <c r="E236" s="7">
        <v>45304</v>
      </c>
      <c r="F236" s="7">
        <v>45305</v>
      </c>
      <c r="G236" s="1">
        <v>1</v>
      </c>
      <c r="H236" s="1">
        <v>5</v>
      </c>
      <c r="I236" s="1" t="s">
        <v>2</v>
      </c>
      <c r="J236" s="1" t="s">
        <v>1</v>
      </c>
      <c r="K236" s="3">
        <f>Tabla12[[#This Row],[Precio '[$CLP'] IVA Inc]]/Tabla12[[#This Row],[N° Noches]]</f>
        <v>80000</v>
      </c>
      <c r="M236" s="3">
        <v>80000</v>
      </c>
      <c r="N236" s="3">
        <f>IF(Tabla12[[#This Row],[Canal de Venta]]="Booking",950*Tabla12[[#This Row],[Precio USD]],Tabla12[[#This Row],[Precio CLP]])</f>
        <v>80000</v>
      </c>
      <c r="O236" s="3">
        <f>IF(Tabla12[[#This Row],[Canal de Venta]]="Venta Directa",0,IF(Tabla12[[#This Row],[Canal de Venta]]="Airbnb",Tabla12[[#This Row],[Precio '[$CLP'] IVA Inc]]*3.57%,(Tabla12[[#This Row],[Precio USD]]/1.19)*14%*950))</f>
        <v>0</v>
      </c>
      <c r="P236" s="3">
        <f>IF(Tabla12[[#This Row],[Año]]=2022,25000,0)</f>
        <v>0</v>
      </c>
      <c r="Q236" s="3">
        <f>Tabla12[[#This Row],[Precio '[$CLP'] Neto]]*19%</f>
        <v>12773.10924369748</v>
      </c>
      <c r="R236" s="3">
        <f>Tabla12[[#This Row],[Precio '[$CLP'] IVA Inc]]/1.19</f>
        <v>67226.890756302528</v>
      </c>
      <c r="S236" s="1">
        <f>YEAR(Tabla12[[#This Row],[Fecha Entrada]])</f>
        <v>2024</v>
      </c>
      <c r="T236" s="1" t="s">
        <v>0</v>
      </c>
      <c r="U236" s="1" t="s">
        <v>398</v>
      </c>
    </row>
    <row r="237" spans="1:21" x14ac:dyDescent="0.35">
      <c r="A237" s="1" t="s">
        <v>146</v>
      </c>
      <c r="B237" s="1" t="s">
        <v>158</v>
      </c>
      <c r="C237" s="1">
        <v>996192970</v>
      </c>
      <c r="D237" s="1" t="s">
        <v>7</v>
      </c>
      <c r="E237" s="7">
        <v>45306</v>
      </c>
      <c r="F237" s="7">
        <v>45309</v>
      </c>
      <c r="G237" s="1">
        <v>3</v>
      </c>
      <c r="H237" s="1">
        <v>4</v>
      </c>
      <c r="I237" s="1" t="s">
        <v>2</v>
      </c>
      <c r="J237" s="1" t="s">
        <v>6</v>
      </c>
      <c r="K237" s="3">
        <f>Tabla12[[#This Row],[Precio '[$CLP'] IVA Inc]]/Tabla12[[#This Row],[N° Noches]]</f>
        <v>77326.833333333328</v>
      </c>
      <c r="L237" s="4">
        <v>244.19</v>
      </c>
      <c r="N237" s="3">
        <f>IF(Tabla12[[#This Row],[Canal de Venta]]="Booking",950*Tabla12[[#This Row],[Precio USD]],Tabla12[[#This Row],[Precio CLP]])</f>
        <v>231980.5</v>
      </c>
      <c r="O237" s="3">
        <f>IF(Tabla12[[#This Row],[Canal de Venta]]="Venta Directa",0,IF(Tabla12[[#This Row],[Canal de Venta]]="Airbnb",Tabla12[[#This Row],[Precio '[$CLP'] IVA Inc]]*3.57%,(Tabla12[[#This Row],[Precio USD]]/1.19)*14%*950))</f>
        <v>27291.823529411766</v>
      </c>
      <c r="P237" s="3">
        <f>IF(Tabla12[[#This Row],[Año]]=2022,25000,0)</f>
        <v>0</v>
      </c>
      <c r="Q237" s="3">
        <f>Tabla12[[#This Row],[Precio '[$CLP'] Neto]]*19%</f>
        <v>37038.903361344535</v>
      </c>
      <c r="R237" s="3">
        <f>Tabla12[[#This Row],[Precio '[$CLP'] IVA Inc]]/1.19</f>
        <v>194941.59663865546</v>
      </c>
      <c r="S237" s="1">
        <f>YEAR(Tabla12[[#This Row],[Fecha Entrada]])</f>
        <v>2024</v>
      </c>
      <c r="T237" s="1" t="s">
        <v>13</v>
      </c>
      <c r="U237" s="1" t="s">
        <v>398</v>
      </c>
    </row>
    <row r="238" spans="1:21" x14ac:dyDescent="0.35">
      <c r="A238" s="1" t="s">
        <v>146</v>
      </c>
      <c r="B238" s="1" t="s">
        <v>157</v>
      </c>
      <c r="C238" s="1">
        <v>993365418</v>
      </c>
      <c r="D238" s="1" t="s">
        <v>3</v>
      </c>
      <c r="E238" s="7">
        <v>45308</v>
      </c>
      <c r="F238" s="7">
        <v>45311</v>
      </c>
      <c r="G238" s="1">
        <v>3</v>
      </c>
      <c r="H238" s="1">
        <v>4</v>
      </c>
      <c r="I238" s="1" t="s">
        <v>2</v>
      </c>
      <c r="J238" s="1" t="s">
        <v>1</v>
      </c>
      <c r="K238" s="3">
        <f>Tabla12[[#This Row],[Precio '[$CLP'] IVA Inc]]/Tabla12[[#This Row],[N° Noches]]</f>
        <v>83333.333333333328</v>
      </c>
      <c r="M238" s="3">
        <v>250000</v>
      </c>
      <c r="N238" s="3">
        <f>IF(Tabla12[[#This Row],[Canal de Venta]]="Booking",950*Tabla12[[#This Row],[Precio USD]],Tabla12[[#This Row],[Precio CLP]])</f>
        <v>250000</v>
      </c>
      <c r="O238" s="3">
        <f>IF(Tabla12[[#This Row],[Canal de Venta]]="Venta Directa",0,IF(Tabla12[[#This Row],[Canal de Venta]]="Airbnb",Tabla12[[#This Row],[Precio '[$CLP'] IVA Inc]]*3.57%,(Tabla12[[#This Row],[Precio USD]]/1.19)*14%*950))</f>
        <v>0</v>
      </c>
      <c r="P238" s="3">
        <f>IF(Tabla12[[#This Row],[Año]]=2022,25000,0)</f>
        <v>0</v>
      </c>
      <c r="Q238" s="3">
        <f>Tabla12[[#This Row],[Precio '[$CLP'] Neto]]*19%</f>
        <v>39915.966386554624</v>
      </c>
      <c r="R238" s="3">
        <f>Tabla12[[#This Row],[Precio '[$CLP'] IVA Inc]]/1.19</f>
        <v>210084.03361344538</v>
      </c>
      <c r="S238" s="1">
        <f>YEAR(Tabla12[[#This Row],[Fecha Entrada]])</f>
        <v>2024</v>
      </c>
      <c r="T238" s="1" t="s">
        <v>0</v>
      </c>
      <c r="U238" s="1" t="s">
        <v>398</v>
      </c>
    </row>
    <row r="239" spans="1:21" x14ac:dyDescent="0.35">
      <c r="A239" s="1" t="s">
        <v>146</v>
      </c>
      <c r="B239" s="1" t="s">
        <v>156</v>
      </c>
      <c r="C239" s="1">
        <v>94204064</v>
      </c>
      <c r="D239" s="1" t="s">
        <v>7</v>
      </c>
      <c r="E239" s="7">
        <v>45309</v>
      </c>
      <c r="F239" s="7">
        <v>45310</v>
      </c>
      <c r="G239" s="1">
        <v>1</v>
      </c>
      <c r="H239" s="1">
        <v>4</v>
      </c>
      <c r="I239" s="1" t="s">
        <v>2</v>
      </c>
      <c r="J239" s="1" t="s">
        <v>6</v>
      </c>
      <c r="K239" s="3">
        <f>Tabla12[[#This Row],[Precio '[$CLP'] IVA Inc]]/Tabla12[[#This Row],[N° Noches]]</f>
        <v>77330</v>
      </c>
      <c r="L239" s="4">
        <v>81.400000000000006</v>
      </c>
      <c r="N239" s="3">
        <f>IF(Tabla12[[#This Row],[Canal de Venta]]="Booking",950*Tabla12[[#This Row],[Precio USD]],Tabla12[[#This Row],[Precio CLP]])</f>
        <v>77330</v>
      </c>
      <c r="O239" s="3">
        <f>IF(Tabla12[[#This Row],[Canal de Venta]]="Venta Directa",0,IF(Tabla12[[#This Row],[Canal de Venta]]="Airbnb",Tabla12[[#This Row],[Precio '[$CLP'] IVA Inc]]*3.57%,(Tabla12[[#This Row],[Precio USD]]/1.19)*14%*950))</f>
        <v>9097.6470588235334</v>
      </c>
      <c r="P239" s="3">
        <f>IF(Tabla12[[#This Row],[Año]]=2022,25000,0)</f>
        <v>0</v>
      </c>
      <c r="Q239" s="3">
        <f>Tabla12[[#This Row],[Precio '[$CLP'] Neto]]*19%</f>
        <v>12346.806722689076</v>
      </c>
      <c r="R239" s="3">
        <f>Tabla12[[#This Row],[Precio '[$CLP'] IVA Inc]]/1.19</f>
        <v>64983.193277310929</v>
      </c>
      <c r="S239" s="1">
        <f>YEAR(Tabla12[[#This Row],[Fecha Entrada]])</f>
        <v>2024</v>
      </c>
      <c r="T239" s="1" t="s">
        <v>13</v>
      </c>
      <c r="U239" s="1" t="s">
        <v>398</v>
      </c>
    </row>
    <row r="240" spans="1:21" x14ac:dyDescent="0.35">
      <c r="A240" s="1" t="s">
        <v>146</v>
      </c>
      <c r="B240" s="1" t="s">
        <v>155</v>
      </c>
      <c r="D240" s="1" t="s">
        <v>7</v>
      </c>
      <c r="E240" s="7">
        <v>45310</v>
      </c>
      <c r="F240" s="7">
        <v>45314</v>
      </c>
      <c r="G240" s="1">
        <v>4</v>
      </c>
      <c r="H240" s="1">
        <v>5</v>
      </c>
      <c r="I240" s="1" t="s">
        <v>2</v>
      </c>
      <c r="J240" s="1" t="s">
        <v>1</v>
      </c>
      <c r="K240" s="3">
        <f>Tabla12[[#This Row],[Precio '[$CLP'] IVA Inc]]/Tabla12[[#This Row],[N° Noches]]</f>
        <v>79250</v>
      </c>
      <c r="M240" s="3">
        <v>317000</v>
      </c>
      <c r="N240" s="3">
        <f>IF(Tabla12[[#This Row],[Canal de Venta]]="Booking",950*Tabla12[[#This Row],[Precio USD]],Tabla12[[#This Row],[Precio CLP]])</f>
        <v>317000</v>
      </c>
      <c r="O240" s="3">
        <f>IF(Tabla12[[#This Row],[Canal de Venta]]="Venta Directa",0,IF(Tabla12[[#This Row],[Canal de Venta]]="Airbnb",Tabla12[[#This Row],[Precio '[$CLP'] IVA Inc]]*3.57%,(Tabla12[[#This Row],[Precio USD]]/1.19)*14%*950))</f>
        <v>0</v>
      </c>
      <c r="P240" s="3">
        <f>IF(Tabla12[[#This Row],[Año]]=2022,25000,0)</f>
        <v>0</v>
      </c>
      <c r="Q240" s="3">
        <f>Tabla12[[#This Row],[Precio '[$CLP'] Neto]]*19%</f>
        <v>50613.445378151264</v>
      </c>
      <c r="R240" s="3">
        <f>Tabla12[[#This Row],[Precio '[$CLP'] IVA Inc]]/1.19</f>
        <v>266386.55462184874</v>
      </c>
      <c r="S240" s="1">
        <f>YEAR(Tabla12[[#This Row],[Fecha Entrada]])</f>
        <v>2024</v>
      </c>
      <c r="T240" s="1" t="s">
        <v>13</v>
      </c>
      <c r="U240" s="1" t="s">
        <v>398</v>
      </c>
    </row>
    <row r="241" spans="1:21" x14ac:dyDescent="0.35">
      <c r="A241" s="1" t="s">
        <v>146</v>
      </c>
      <c r="B241" s="1" t="s">
        <v>154</v>
      </c>
      <c r="C241" s="1">
        <v>992979731</v>
      </c>
      <c r="D241" s="1" t="s">
        <v>3</v>
      </c>
      <c r="E241" s="7">
        <v>45311</v>
      </c>
      <c r="F241" s="7">
        <v>45312</v>
      </c>
      <c r="G241" s="1">
        <v>1</v>
      </c>
      <c r="H241" s="1">
        <v>2</v>
      </c>
      <c r="I241" s="1" t="s">
        <v>2</v>
      </c>
      <c r="J241" s="1" t="s">
        <v>6</v>
      </c>
      <c r="K241" s="3">
        <f>Tabla12[[#This Row],[Precio '[$CLP'] IVA Inc]]/Tabla12[[#This Row],[N° Noches]]</f>
        <v>92587</v>
      </c>
      <c r="L241" s="4">
        <v>97.46</v>
      </c>
      <c r="N241" s="3">
        <f>IF(Tabla12[[#This Row],[Canal de Venta]]="Booking",950*Tabla12[[#This Row],[Precio USD]],Tabla12[[#This Row],[Precio CLP]])</f>
        <v>92587</v>
      </c>
      <c r="O241" s="3">
        <f>IF(Tabla12[[#This Row],[Canal de Venta]]="Venta Directa",0,IF(Tabla12[[#This Row],[Canal de Venta]]="Airbnb",Tabla12[[#This Row],[Precio '[$CLP'] IVA Inc]]*3.57%,(Tabla12[[#This Row],[Precio USD]]/1.19)*14%*950))</f>
        <v>10892.588235294119</v>
      </c>
      <c r="P241" s="3">
        <f>IF(Tabla12[[#This Row],[Año]]=2022,25000,0)</f>
        <v>0</v>
      </c>
      <c r="Q241" s="3">
        <f>Tabla12[[#This Row],[Precio '[$CLP'] Neto]]*19%</f>
        <v>14782.79831932773</v>
      </c>
      <c r="R241" s="3">
        <f>Tabla12[[#This Row],[Precio '[$CLP'] IVA Inc]]/1.19</f>
        <v>77804.201680672268</v>
      </c>
      <c r="S241" s="1">
        <f>YEAR(Tabla12[[#This Row],[Fecha Entrada]])</f>
        <v>2024</v>
      </c>
      <c r="T241" s="1" t="s">
        <v>13</v>
      </c>
      <c r="U241" s="1" t="s">
        <v>398</v>
      </c>
    </row>
    <row r="242" spans="1:21" x14ac:dyDescent="0.35">
      <c r="A242" s="1" t="s">
        <v>146</v>
      </c>
      <c r="B242" s="1" t="s">
        <v>153</v>
      </c>
      <c r="D242" s="1" t="s">
        <v>3</v>
      </c>
      <c r="E242" s="7">
        <v>45315</v>
      </c>
      <c r="F242" s="7">
        <v>45316</v>
      </c>
      <c r="G242" s="1">
        <v>1</v>
      </c>
      <c r="H242" s="1">
        <v>7</v>
      </c>
      <c r="I242" s="1" t="s">
        <v>2</v>
      </c>
      <c r="J242" s="1" t="s">
        <v>1</v>
      </c>
      <c r="K242" s="3">
        <f>Tabla12[[#This Row],[Precio '[$CLP'] IVA Inc]]/Tabla12[[#This Row],[N° Noches]]</f>
        <v>105000</v>
      </c>
      <c r="M242" s="3">
        <v>105000</v>
      </c>
      <c r="N242" s="3">
        <f>IF(Tabla12[[#This Row],[Canal de Venta]]="Booking",950*Tabla12[[#This Row],[Precio USD]],Tabla12[[#This Row],[Precio CLP]])</f>
        <v>105000</v>
      </c>
      <c r="O242" s="3">
        <f>IF(Tabla12[[#This Row],[Canal de Venta]]="Venta Directa",0,IF(Tabla12[[#This Row],[Canal de Venta]]="Airbnb",Tabla12[[#This Row],[Precio '[$CLP'] IVA Inc]]*3.57%,(Tabla12[[#This Row],[Precio USD]]/1.19)*14%*950))</f>
        <v>0</v>
      </c>
      <c r="P242" s="3">
        <f>IF(Tabla12[[#This Row],[Año]]=2022,25000,0)</f>
        <v>0</v>
      </c>
      <c r="Q242" s="3">
        <f>Tabla12[[#This Row],[Precio '[$CLP'] Neto]]*19%</f>
        <v>16764.705882352941</v>
      </c>
      <c r="R242" s="3">
        <f>Tabla12[[#This Row],[Precio '[$CLP'] IVA Inc]]/1.19</f>
        <v>88235.294117647063</v>
      </c>
      <c r="S242" s="1">
        <f>YEAR(Tabla12[[#This Row],[Fecha Entrada]])</f>
        <v>2024</v>
      </c>
      <c r="T242" s="1" t="s">
        <v>13</v>
      </c>
      <c r="U242" s="1" t="s">
        <v>398</v>
      </c>
    </row>
    <row r="243" spans="1:21" x14ac:dyDescent="0.35">
      <c r="A243" s="1" t="s">
        <v>146</v>
      </c>
      <c r="B243" s="1" t="s">
        <v>152</v>
      </c>
      <c r="C243" s="1">
        <v>4915222888111</v>
      </c>
      <c r="D243" s="1" t="s">
        <v>7</v>
      </c>
      <c r="E243" s="7">
        <v>45315</v>
      </c>
      <c r="F243" s="7">
        <v>45316</v>
      </c>
      <c r="G243" s="1">
        <v>1</v>
      </c>
      <c r="H243" s="1">
        <v>6</v>
      </c>
      <c r="I243" s="1" t="s">
        <v>2</v>
      </c>
      <c r="J243" s="1" t="s">
        <v>6</v>
      </c>
      <c r="K243" s="3">
        <f>Tabla12[[#This Row],[Precio '[$CLP'] IVA Inc]]/Tabla12[[#This Row],[N° Noches]]</f>
        <v>77330</v>
      </c>
      <c r="L243" s="4">
        <v>81.400000000000006</v>
      </c>
      <c r="N243" s="3">
        <f>IF(Tabla12[[#This Row],[Canal de Venta]]="Booking",950*Tabla12[[#This Row],[Precio USD]],Tabla12[[#This Row],[Precio CLP]])</f>
        <v>77330</v>
      </c>
      <c r="O243" s="3">
        <f>IF(Tabla12[[#This Row],[Canal de Venta]]="Venta Directa",0,IF(Tabla12[[#This Row],[Canal de Venta]]="Airbnb",Tabla12[[#This Row],[Precio '[$CLP'] IVA Inc]]*3.57%,(Tabla12[[#This Row],[Precio USD]]/1.19)*14%*950))</f>
        <v>9097.6470588235334</v>
      </c>
      <c r="P243" s="3">
        <f>IF(Tabla12[[#This Row],[Año]]=2022,25000,0)</f>
        <v>0</v>
      </c>
      <c r="Q243" s="3">
        <f>Tabla12[[#This Row],[Precio '[$CLP'] Neto]]*19%</f>
        <v>12346.806722689076</v>
      </c>
      <c r="R243" s="3">
        <f>Tabla12[[#This Row],[Precio '[$CLP'] IVA Inc]]/1.19</f>
        <v>64983.193277310929</v>
      </c>
      <c r="S243" s="1">
        <f>YEAR(Tabla12[[#This Row],[Fecha Entrada]])</f>
        <v>2024</v>
      </c>
      <c r="T243" s="1" t="s">
        <v>109</v>
      </c>
      <c r="U243" s="1" t="s">
        <v>398</v>
      </c>
    </row>
    <row r="244" spans="1:21" x14ac:dyDescent="0.35">
      <c r="A244" s="1" t="s">
        <v>146</v>
      </c>
      <c r="B244" s="1" t="s">
        <v>151</v>
      </c>
      <c r="C244" s="1">
        <v>953973818</v>
      </c>
      <c r="D244" s="1" t="s">
        <v>7</v>
      </c>
      <c r="E244" s="7">
        <v>45316</v>
      </c>
      <c r="F244" s="7">
        <v>45317</v>
      </c>
      <c r="G244" s="1">
        <v>1</v>
      </c>
      <c r="H244" s="1">
        <v>4</v>
      </c>
      <c r="I244" s="1" t="s">
        <v>2</v>
      </c>
      <c r="J244" s="1" t="s">
        <v>9</v>
      </c>
      <c r="K244" s="3">
        <f>Tabla12[[#This Row],[Precio '[$CLP'] IVA Inc]]/Tabla12[[#This Row],[N° Noches]]</f>
        <v>75000</v>
      </c>
      <c r="M244" s="3">
        <v>75000</v>
      </c>
      <c r="N244" s="3">
        <f>IF(Tabla12[[#This Row],[Canal de Venta]]="Booking",950*Tabla12[[#This Row],[Precio USD]],Tabla12[[#This Row],[Precio CLP]])</f>
        <v>75000</v>
      </c>
      <c r="O244" s="3">
        <f>IF(Tabla12[[#This Row],[Canal de Venta]]="Venta Directa",0,IF(Tabla12[[#This Row],[Canal de Venta]]="Airbnb",Tabla12[[#This Row],[Precio '[$CLP'] IVA Inc]]*3.57%,(Tabla12[[#This Row],[Precio USD]]/1.19)*14%*950))</f>
        <v>2677.4999999999995</v>
      </c>
      <c r="P244" s="3">
        <f>IF(Tabla12[[#This Row],[Año]]=2022,25000,0)</f>
        <v>0</v>
      </c>
      <c r="Q244" s="3">
        <f>Tabla12[[#This Row],[Precio '[$CLP'] Neto]]*19%</f>
        <v>11974.789915966387</v>
      </c>
      <c r="R244" s="3">
        <f>Tabla12[[#This Row],[Precio '[$CLP'] IVA Inc]]/1.19</f>
        <v>63025.210084033613</v>
      </c>
      <c r="S244" s="1">
        <f>YEAR(Tabla12[[#This Row],[Fecha Entrada]])</f>
        <v>2024</v>
      </c>
      <c r="T244" s="1" t="s">
        <v>13</v>
      </c>
      <c r="U244" s="1" t="s">
        <v>398</v>
      </c>
    </row>
    <row r="245" spans="1:21" x14ac:dyDescent="0.35">
      <c r="A245" s="1" t="s">
        <v>146</v>
      </c>
      <c r="B245" s="1" t="s">
        <v>150</v>
      </c>
      <c r="C245" s="1">
        <v>988171821</v>
      </c>
      <c r="D245" s="1" t="s">
        <v>7</v>
      </c>
      <c r="E245" s="7">
        <v>45317</v>
      </c>
      <c r="F245" s="7">
        <v>45319</v>
      </c>
      <c r="G245" s="1">
        <v>2</v>
      </c>
      <c r="H245" s="1">
        <v>5</v>
      </c>
      <c r="I245" s="1" t="s">
        <v>2</v>
      </c>
      <c r="J245" s="1" t="s">
        <v>6</v>
      </c>
      <c r="K245" s="3">
        <f>Tabla12[[#This Row],[Precio '[$CLP'] IVA Inc]]/Tabla12[[#This Row],[N° Noches]]</f>
        <v>101745</v>
      </c>
      <c r="L245" s="4">
        <v>214.2</v>
      </c>
      <c r="N245" s="3">
        <f>IF(Tabla12[[#This Row],[Canal de Venta]]="Booking",950*Tabla12[[#This Row],[Precio USD]],Tabla12[[#This Row],[Precio CLP]])</f>
        <v>203490</v>
      </c>
      <c r="O245" s="3">
        <f>IF(Tabla12[[#This Row],[Canal de Venta]]="Venta Directa",0,IF(Tabla12[[#This Row],[Canal de Venta]]="Airbnb",Tabla12[[#This Row],[Precio '[$CLP'] IVA Inc]]*3.57%,(Tabla12[[#This Row],[Precio USD]]/1.19)*14%*950))</f>
        <v>23940.000000000004</v>
      </c>
      <c r="P245" s="3">
        <f>IF(Tabla12[[#This Row],[Año]]=2022,25000,0)</f>
        <v>0</v>
      </c>
      <c r="Q245" s="3">
        <f>Tabla12[[#This Row],[Precio '[$CLP'] Neto]]*19%</f>
        <v>32490</v>
      </c>
      <c r="R245" s="3">
        <f>Tabla12[[#This Row],[Precio '[$CLP'] IVA Inc]]/1.19</f>
        <v>171000</v>
      </c>
      <c r="S245" s="1">
        <f>YEAR(Tabla12[[#This Row],[Fecha Entrada]])</f>
        <v>2024</v>
      </c>
      <c r="T245" s="1" t="s">
        <v>13</v>
      </c>
      <c r="U245" s="1" t="s">
        <v>398</v>
      </c>
    </row>
    <row r="246" spans="1:21" x14ac:dyDescent="0.35">
      <c r="A246" s="1" t="s">
        <v>146</v>
      </c>
      <c r="B246" s="1" t="s">
        <v>149</v>
      </c>
      <c r="D246" s="1" t="s">
        <v>3</v>
      </c>
      <c r="E246" s="7">
        <v>45317</v>
      </c>
      <c r="F246" s="7">
        <v>45319</v>
      </c>
      <c r="G246" s="1">
        <v>2</v>
      </c>
      <c r="H246" s="1">
        <v>8</v>
      </c>
      <c r="I246" s="1" t="s">
        <v>2</v>
      </c>
      <c r="J246" s="1" t="s">
        <v>1</v>
      </c>
      <c r="K246" s="3">
        <f>Tabla12[[#This Row],[Precio '[$CLP'] IVA Inc]]/Tabla12[[#This Row],[N° Noches]]</f>
        <v>70000</v>
      </c>
      <c r="M246" s="3">
        <v>140000</v>
      </c>
      <c r="N246" s="3">
        <f>IF(Tabla12[[#This Row],[Canal de Venta]]="Booking",950*Tabla12[[#This Row],[Precio USD]],Tabla12[[#This Row],[Precio CLP]])</f>
        <v>140000</v>
      </c>
      <c r="O246" s="3">
        <f>IF(Tabla12[[#This Row],[Canal de Venta]]="Venta Directa",0,IF(Tabla12[[#This Row],[Canal de Venta]]="Airbnb",Tabla12[[#This Row],[Precio '[$CLP'] IVA Inc]]*3.57%,(Tabla12[[#This Row],[Precio USD]]/1.19)*14%*950))</f>
        <v>0</v>
      </c>
      <c r="P246" s="3">
        <f>IF(Tabla12[[#This Row],[Año]]=2022,25000,0)</f>
        <v>0</v>
      </c>
      <c r="Q246" s="3">
        <f>Tabla12[[#This Row],[Precio '[$CLP'] Neto]]*19%</f>
        <v>22352.941176470587</v>
      </c>
      <c r="R246" s="3">
        <f>Tabla12[[#This Row],[Precio '[$CLP'] IVA Inc]]/1.19</f>
        <v>117647.05882352941</v>
      </c>
      <c r="S246" s="1">
        <f>YEAR(Tabla12[[#This Row],[Fecha Entrada]])</f>
        <v>2024</v>
      </c>
      <c r="T246" s="1" t="s">
        <v>13</v>
      </c>
      <c r="U246" s="1" t="s">
        <v>398</v>
      </c>
    </row>
    <row r="247" spans="1:21" x14ac:dyDescent="0.35">
      <c r="A247" s="1" t="s">
        <v>146</v>
      </c>
      <c r="B247" s="1" t="s">
        <v>148</v>
      </c>
      <c r="C247" s="1">
        <v>990427458</v>
      </c>
      <c r="D247" s="1" t="s">
        <v>3</v>
      </c>
      <c r="E247" s="7">
        <v>45319</v>
      </c>
      <c r="F247" s="7">
        <v>45322</v>
      </c>
      <c r="G247" s="1">
        <v>3</v>
      </c>
      <c r="H247" s="1">
        <v>4</v>
      </c>
      <c r="I247" s="1" t="s">
        <v>2</v>
      </c>
      <c r="J247" s="1" t="s">
        <v>6</v>
      </c>
      <c r="K247" s="3">
        <f>Tabla12[[#This Row],[Precio '[$CLP'] IVA Inc]]/Tabla12[[#This Row],[N° Noches]]</f>
        <v>87501.333333333328</v>
      </c>
      <c r="L247" s="4">
        <v>276.32</v>
      </c>
      <c r="N247" s="3">
        <f>IF(Tabla12[[#This Row],[Canal de Venta]]="Booking",950*Tabla12[[#This Row],[Precio USD]],Tabla12[[#This Row],[Precio CLP]])</f>
        <v>262504</v>
      </c>
      <c r="O247" s="3">
        <f>IF(Tabla12[[#This Row],[Canal de Venta]]="Venta Directa",0,IF(Tabla12[[#This Row],[Canal de Venta]]="Airbnb",Tabla12[[#This Row],[Precio '[$CLP'] IVA Inc]]*3.57%,(Tabla12[[#This Row],[Precio USD]]/1.19)*14%*950))</f>
        <v>30882.823529411766</v>
      </c>
      <c r="P247" s="3">
        <f>IF(Tabla12[[#This Row],[Año]]=2022,25000,0)</f>
        <v>0</v>
      </c>
      <c r="Q247" s="3">
        <f>Tabla12[[#This Row],[Precio '[$CLP'] Neto]]*19%</f>
        <v>41912.403361344535</v>
      </c>
      <c r="R247" s="3">
        <f>Tabla12[[#This Row],[Precio '[$CLP'] IVA Inc]]/1.19</f>
        <v>220591.59663865546</v>
      </c>
      <c r="S247" s="1">
        <f>YEAR(Tabla12[[#This Row],[Fecha Entrada]])</f>
        <v>2024</v>
      </c>
      <c r="T247" s="1" t="s">
        <v>0</v>
      </c>
      <c r="U247" s="1" t="s">
        <v>398</v>
      </c>
    </row>
    <row r="248" spans="1:21" x14ac:dyDescent="0.35">
      <c r="A248" s="1" t="s">
        <v>146</v>
      </c>
      <c r="B248" s="1" t="s">
        <v>147</v>
      </c>
      <c r="D248" s="1" t="s">
        <v>7</v>
      </c>
      <c r="E248" s="7">
        <v>45319</v>
      </c>
      <c r="F248" s="7">
        <v>45320</v>
      </c>
      <c r="G248" s="1">
        <v>1</v>
      </c>
      <c r="H248" s="1">
        <v>4</v>
      </c>
      <c r="I248" s="1" t="s">
        <v>2</v>
      </c>
      <c r="J248" s="1" t="s">
        <v>1</v>
      </c>
      <c r="K248" s="3">
        <f>Tabla12[[#This Row],[Precio '[$CLP'] IVA Inc]]/Tabla12[[#This Row],[N° Noches]]</f>
        <v>60000</v>
      </c>
      <c r="M248" s="3">
        <v>60000</v>
      </c>
      <c r="N248" s="3">
        <f>IF(Tabla12[[#This Row],[Canal de Venta]]="Booking",950*Tabla12[[#This Row],[Precio USD]],Tabla12[[#This Row],[Precio CLP]])</f>
        <v>60000</v>
      </c>
      <c r="O248" s="3">
        <f>IF(Tabla12[[#This Row],[Canal de Venta]]="Venta Directa",0,IF(Tabla12[[#This Row],[Canal de Venta]]="Airbnb",Tabla12[[#This Row],[Precio '[$CLP'] IVA Inc]]*3.57%,(Tabla12[[#This Row],[Precio USD]]/1.19)*14%*950))</f>
        <v>0</v>
      </c>
      <c r="P248" s="3">
        <f>IF(Tabla12[[#This Row],[Año]]=2022,25000,0)</f>
        <v>0</v>
      </c>
      <c r="Q248" s="3">
        <f>Tabla12[[#This Row],[Precio '[$CLP'] Neto]]*19%</f>
        <v>9579.8319327731097</v>
      </c>
      <c r="R248" s="3">
        <f>Tabla12[[#This Row],[Precio '[$CLP'] IVA Inc]]/1.19</f>
        <v>50420.168067226892</v>
      </c>
      <c r="S248" s="1">
        <f>YEAR(Tabla12[[#This Row],[Fecha Entrada]])</f>
        <v>2024</v>
      </c>
      <c r="T248" s="1" t="s">
        <v>13</v>
      </c>
      <c r="U248" s="1" t="s">
        <v>398</v>
      </c>
    </row>
    <row r="249" spans="1:21" x14ac:dyDescent="0.35">
      <c r="A249" s="1" t="s">
        <v>146</v>
      </c>
      <c r="B249" s="1" t="s">
        <v>145</v>
      </c>
      <c r="C249" s="1">
        <v>9995390156</v>
      </c>
      <c r="D249" s="1" t="s">
        <v>7</v>
      </c>
      <c r="E249" s="7">
        <v>45320</v>
      </c>
      <c r="F249" s="7">
        <v>45321</v>
      </c>
      <c r="G249" s="1">
        <v>1</v>
      </c>
      <c r="H249" s="1">
        <v>2</v>
      </c>
      <c r="I249" s="1" t="s">
        <v>91</v>
      </c>
      <c r="J249" s="1" t="s">
        <v>9</v>
      </c>
      <c r="K249" s="3">
        <f>Tabla12[[#This Row],[Precio '[$CLP'] IVA Inc]]/Tabla12[[#This Row],[N° Noches]]</f>
        <v>85000</v>
      </c>
      <c r="M249" s="3">
        <v>85000</v>
      </c>
      <c r="N249" s="3">
        <f>IF(Tabla12[[#This Row],[Canal de Venta]]="Booking",950*Tabla12[[#This Row],[Precio USD]],Tabla12[[#This Row],[Precio CLP]])</f>
        <v>85000</v>
      </c>
      <c r="O249" s="3">
        <f>IF(Tabla12[[#This Row],[Canal de Venta]]="Venta Directa",0,IF(Tabla12[[#This Row],[Canal de Venta]]="Airbnb",Tabla12[[#This Row],[Precio '[$CLP'] IVA Inc]]*3.57%,(Tabla12[[#This Row],[Precio USD]]/1.19)*14%*950))</f>
        <v>3034.4999999999995</v>
      </c>
      <c r="P249" s="3">
        <f>IF(Tabla12[[#This Row],[Año]]=2022,25000,0)</f>
        <v>0</v>
      </c>
      <c r="Q249" s="3">
        <f>Tabla12[[#This Row],[Precio '[$CLP'] Neto]]*19%</f>
        <v>13571.428571428572</v>
      </c>
      <c r="R249" s="3">
        <f>Tabla12[[#This Row],[Precio '[$CLP'] IVA Inc]]/1.19</f>
        <v>71428.571428571435</v>
      </c>
      <c r="S249" s="1">
        <f>YEAR(Tabla12[[#This Row],[Fecha Entrada]])</f>
        <v>2024</v>
      </c>
      <c r="T249" s="1" t="s">
        <v>13</v>
      </c>
      <c r="U249" s="1" t="s">
        <v>397</v>
      </c>
    </row>
    <row r="250" spans="1:21" x14ac:dyDescent="0.35">
      <c r="A250" s="1" t="s">
        <v>124</v>
      </c>
      <c r="B250" s="1" t="s">
        <v>144</v>
      </c>
      <c r="C250" s="1">
        <v>988913479</v>
      </c>
      <c r="D250" s="1" t="s">
        <v>7</v>
      </c>
      <c r="E250" s="7">
        <v>45324</v>
      </c>
      <c r="F250" s="7">
        <v>45327</v>
      </c>
      <c r="G250" s="1">
        <v>3</v>
      </c>
      <c r="H250" s="1">
        <v>4</v>
      </c>
      <c r="I250" s="1" t="s">
        <v>2</v>
      </c>
      <c r="J250" s="1" t="s">
        <v>6</v>
      </c>
      <c r="K250" s="3">
        <f>Tabla12[[#This Row],[Precio '[$CLP'] IVA Inc]]/Tabla12[[#This Row],[N° Noches]]</f>
        <v>96998.166666666672</v>
      </c>
      <c r="L250" s="4">
        <v>306.31</v>
      </c>
      <c r="N250" s="3">
        <f>IF(Tabla12[[#This Row],[Canal de Venta]]="Booking",950*Tabla12[[#This Row],[Precio USD]],Tabla12[[#This Row],[Precio CLP]])</f>
        <v>290994.5</v>
      </c>
      <c r="O250" s="3">
        <f>IF(Tabla12[[#This Row],[Canal de Venta]]="Venta Directa",0,IF(Tabla12[[#This Row],[Canal de Venta]]="Airbnb",Tabla12[[#This Row],[Precio '[$CLP'] IVA Inc]]*3.57%,(Tabla12[[#This Row],[Precio USD]]/1.19)*14%*950))</f>
        <v>34234.647058823532</v>
      </c>
      <c r="P250" s="3">
        <f>IF(Tabla12[[#This Row],[Año]]=2022,25000,0)</f>
        <v>0</v>
      </c>
      <c r="Q250" s="3">
        <f>Tabla12[[#This Row],[Precio '[$CLP'] Neto]]*19%</f>
        <v>46461.306722689078</v>
      </c>
      <c r="R250" s="3">
        <f>Tabla12[[#This Row],[Precio '[$CLP'] IVA Inc]]/1.19</f>
        <v>244533.19327731093</v>
      </c>
      <c r="S250" s="1">
        <f>YEAR(Tabla12[[#This Row],[Fecha Entrada]])</f>
        <v>2024</v>
      </c>
      <c r="T250" s="1" t="s">
        <v>13</v>
      </c>
      <c r="U250" s="1" t="s">
        <v>398</v>
      </c>
    </row>
    <row r="251" spans="1:21" x14ac:dyDescent="0.35">
      <c r="A251" s="1" t="s">
        <v>124</v>
      </c>
      <c r="B251" s="1" t="s">
        <v>143</v>
      </c>
      <c r="C251" s="1">
        <v>956146067</v>
      </c>
      <c r="D251" s="1" t="s">
        <v>3</v>
      </c>
      <c r="E251" s="7">
        <v>45325</v>
      </c>
      <c r="F251" s="7">
        <v>45327</v>
      </c>
      <c r="G251" s="1">
        <v>2</v>
      </c>
      <c r="H251" s="1">
        <v>5</v>
      </c>
      <c r="I251" s="1" t="s">
        <v>2</v>
      </c>
      <c r="J251" s="1" t="s">
        <v>6</v>
      </c>
      <c r="K251" s="3">
        <f>Tabla12[[#This Row],[Precio '[$CLP'] IVA Inc]]/Tabla12[[#This Row],[N° Noches]]</f>
        <v>101745</v>
      </c>
      <c r="L251" s="4">
        <v>214.2</v>
      </c>
      <c r="N251" s="3">
        <f>IF(Tabla12[[#This Row],[Canal de Venta]]="Booking",950*Tabla12[[#This Row],[Precio USD]],Tabla12[[#This Row],[Precio CLP]])</f>
        <v>203490</v>
      </c>
      <c r="O251" s="3">
        <f>IF(Tabla12[[#This Row],[Canal de Venta]]="Venta Directa",0,IF(Tabla12[[#This Row],[Canal de Venta]]="Airbnb",Tabla12[[#This Row],[Precio '[$CLP'] IVA Inc]]*3.57%,(Tabla12[[#This Row],[Precio USD]]/1.19)*14%*950))</f>
        <v>23940.000000000004</v>
      </c>
      <c r="P251" s="3">
        <f>IF(Tabla12[[#This Row],[Año]]=2022,25000,0)</f>
        <v>0</v>
      </c>
      <c r="Q251" s="3">
        <f>Tabla12[[#This Row],[Precio '[$CLP'] Neto]]*19%</f>
        <v>32490</v>
      </c>
      <c r="R251" s="3">
        <f>Tabla12[[#This Row],[Precio '[$CLP'] IVA Inc]]/1.19</f>
        <v>171000</v>
      </c>
      <c r="S251" s="1">
        <f>YEAR(Tabla12[[#This Row],[Fecha Entrada]])</f>
        <v>2024</v>
      </c>
      <c r="T251" s="1" t="s">
        <v>13</v>
      </c>
      <c r="U251" s="1" t="s">
        <v>398</v>
      </c>
    </row>
    <row r="252" spans="1:21" x14ac:dyDescent="0.35">
      <c r="A252" s="1" t="s">
        <v>124</v>
      </c>
      <c r="B252" s="1" t="s">
        <v>142</v>
      </c>
      <c r="C252" s="1">
        <v>988290825</v>
      </c>
      <c r="D252" s="1" t="s">
        <v>7</v>
      </c>
      <c r="E252" s="7">
        <v>45327</v>
      </c>
      <c r="F252" s="7">
        <v>45332</v>
      </c>
      <c r="G252" s="1">
        <v>5</v>
      </c>
      <c r="H252" s="1">
        <v>6</v>
      </c>
      <c r="I252" s="1" t="s">
        <v>2</v>
      </c>
      <c r="J252" s="1" t="s">
        <v>1</v>
      </c>
      <c r="K252" s="3">
        <f>Tabla12[[#This Row],[Precio '[$CLP'] IVA Inc]]/Tabla12[[#This Row],[N° Noches]]</f>
        <v>80000</v>
      </c>
      <c r="M252" s="3">
        <v>400000</v>
      </c>
      <c r="N252" s="3">
        <f>IF(Tabla12[[#This Row],[Canal de Venta]]="Booking",950*Tabla12[[#This Row],[Precio USD]],Tabla12[[#This Row],[Precio CLP]])</f>
        <v>400000</v>
      </c>
      <c r="O252" s="3">
        <f>IF(Tabla12[[#This Row],[Canal de Venta]]="Venta Directa",0,IF(Tabla12[[#This Row],[Canal de Venta]]="Airbnb",Tabla12[[#This Row],[Precio '[$CLP'] IVA Inc]]*3.57%,(Tabla12[[#This Row],[Precio USD]]/1.19)*14%*950))</f>
        <v>0</v>
      </c>
      <c r="P252" s="3">
        <f>IF(Tabla12[[#This Row],[Año]]=2022,25000,0)</f>
        <v>0</v>
      </c>
      <c r="Q252" s="3">
        <f>Tabla12[[#This Row],[Precio '[$CLP'] Neto]]*19%</f>
        <v>63865.546218487398</v>
      </c>
      <c r="R252" s="3">
        <f>Tabla12[[#This Row],[Precio '[$CLP'] IVA Inc]]/1.19</f>
        <v>336134.45378151262</v>
      </c>
      <c r="S252" s="1">
        <f>YEAR(Tabla12[[#This Row],[Fecha Entrada]])</f>
        <v>2024</v>
      </c>
      <c r="T252" s="1" t="s">
        <v>0</v>
      </c>
      <c r="U252" s="1" t="s">
        <v>398</v>
      </c>
    </row>
    <row r="253" spans="1:21" x14ac:dyDescent="0.35">
      <c r="A253" s="1" t="s">
        <v>124</v>
      </c>
      <c r="B253" s="1" t="s">
        <v>141</v>
      </c>
      <c r="D253" s="1" t="s">
        <v>3</v>
      </c>
      <c r="E253" s="7">
        <v>45328</v>
      </c>
      <c r="F253" s="7">
        <v>45329</v>
      </c>
      <c r="G253" s="1">
        <v>1</v>
      </c>
      <c r="H253" s="1">
        <v>5</v>
      </c>
      <c r="I253" s="1" t="s">
        <v>2</v>
      </c>
      <c r="J253" s="1" t="s">
        <v>6</v>
      </c>
      <c r="K253" s="3">
        <f>Tabla12[[#This Row],[Precio '[$CLP'] IVA Inc]]/Tabla12[[#This Row],[N° Noches]]</f>
        <v>81396</v>
      </c>
      <c r="L253" s="4">
        <v>85.68</v>
      </c>
      <c r="N253" s="3">
        <f>IF(Tabla12[[#This Row],[Canal de Venta]]="Booking",950*Tabla12[[#This Row],[Precio USD]],Tabla12[[#This Row],[Precio CLP]])</f>
        <v>81396</v>
      </c>
      <c r="O253" s="3">
        <f>IF(Tabla12[[#This Row],[Canal de Venta]]="Venta Directa",0,IF(Tabla12[[#This Row],[Canal de Venta]]="Airbnb",Tabla12[[#This Row],[Precio '[$CLP'] IVA Inc]]*3.57%,(Tabla12[[#This Row],[Precio USD]]/1.19)*14%*950))</f>
        <v>9576.0000000000036</v>
      </c>
      <c r="P253" s="3">
        <f>IF(Tabla12[[#This Row],[Año]]=2022,25000,0)</f>
        <v>0</v>
      </c>
      <c r="Q253" s="3">
        <f>Tabla12[[#This Row],[Precio '[$CLP'] Neto]]*19%</f>
        <v>12996</v>
      </c>
      <c r="R253" s="3">
        <f>Tabla12[[#This Row],[Precio '[$CLP'] IVA Inc]]/1.19</f>
        <v>68400</v>
      </c>
      <c r="S253" s="1">
        <f>YEAR(Tabla12[[#This Row],[Fecha Entrada]])</f>
        <v>2024</v>
      </c>
      <c r="T253" s="1" t="s">
        <v>13</v>
      </c>
      <c r="U253" s="1" t="s">
        <v>398</v>
      </c>
    </row>
    <row r="254" spans="1:21" x14ac:dyDescent="0.35">
      <c r="A254" s="1" t="s">
        <v>124</v>
      </c>
      <c r="B254" s="1" t="s">
        <v>140</v>
      </c>
      <c r="C254" s="1">
        <v>995797989</v>
      </c>
      <c r="D254" s="1" t="s">
        <v>3</v>
      </c>
      <c r="E254" s="7">
        <v>45329</v>
      </c>
      <c r="F254" s="7">
        <v>45330</v>
      </c>
      <c r="G254" s="1">
        <v>1</v>
      </c>
      <c r="H254" s="1">
        <v>4</v>
      </c>
      <c r="I254" s="1" t="s">
        <v>2</v>
      </c>
      <c r="J254" s="1" t="s">
        <v>6</v>
      </c>
      <c r="K254" s="3">
        <f>Tabla12[[#This Row],[Precio '[$CLP'] IVA Inc]]/Tabla12[[#This Row],[N° Noches]]</f>
        <v>111919.5</v>
      </c>
      <c r="L254" s="4">
        <v>117.81</v>
      </c>
      <c r="N254" s="3">
        <f>IF(Tabla12[[#This Row],[Canal de Venta]]="Booking",950*Tabla12[[#This Row],[Precio USD]],Tabla12[[#This Row],[Precio CLP]])</f>
        <v>111919.5</v>
      </c>
      <c r="O254" s="3">
        <f>IF(Tabla12[[#This Row],[Canal de Venta]]="Venta Directa",0,IF(Tabla12[[#This Row],[Canal de Venta]]="Airbnb",Tabla12[[#This Row],[Precio '[$CLP'] IVA Inc]]*3.57%,(Tabla12[[#This Row],[Precio USD]]/1.19)*14%*950))</f>
        <v>13167.000000000002</v>
      </c>
      <c r="P254" s="3">
        <f>IF(Tabla12[[#This Row],[Año]]=2022,25000,0)</f>
        <v>0</v>
      </c>
      <c r="Q254" s="3">
        <f>Tabla12[[#This Row],[Precio '[$CLP'] Neto]]*19%</f>
        <v>17869.5</v>
      </c>
      <c r="R254" s="3">
        <f>Tabla12[[#This Row],[Precio '[$CLP'] IVA Inc]]/1.19</f>
        <v>94050</v>
      </c>
      <c r="S254" s="1">
        <f>YEAR(Tabla12[[#This Row],[Fecha Entrada]])</f>
        <v>2024</v>
      </c>
      <c r="T254" s="1" t="s">
        <v>13</v>
      </c>
      <c r="U254" s="1" t="s">
        <v>398</v>
      </c>
    </row>
    <row r="255" spans="1:21" x14ac:dyDescent="0.35">
      <c r="A255" s="1" t="s">
        <v>124</v>
      </c>
      <c r="B255" s="1" t="s">
        <v>139</v>
      </c>
      <c r="C255" s="1">
        <v>966080879</v>
      </c>
      <c r="D255" s="1" t="s">
        <v>3</v>
      </c>
      <c r="E255" s="7">
        <v>45330</v>
      </c>
      <c r="F255" s="7">
        <v>45333</v>
      </c>
      <c r="G255" s="1">
        <v>3</v>
      </c>
      <c r="H255" s="1">
        <v>5</v>
      </c>
      <c r="I255" s="1" t="s">
        <v>2</v>
      </c>
      <c r="J255" s="1" t="s">
        <v>1</v>
      </c>
      <c r="K255" s="3">
        <f>Tabla12[[#This Row],[Precio '[$CLP'] IVA Inc]]/Tabla12[[#This Row],[N° Noches]]</f>
        <v>80000</v>
      </c>
      <c r="M255" s="3">
        <v>240000</v>
      </c>
      <c r="N255" s="3">
        <f>IF(Tabla12[[#This Row],[Canal de Venta]]="Booking",950*Tabla12[[#This Row],[Precio USD]],Tabla12[[#This Row],[Precio CLP]])</f>
        <v>240000</v>
      </c>
      <c r="O255" s="3">
        <f>IF(Tabla12[[#This Row],[Canal de Venta]]="Venta Directa",0,IF(Tabla12[[#This Row],[Canal de Venta]]="Airbnb",Tabla12[[#This Row],[Precio '[$CLP'] IVA Inc]]*3.57%,(Tabla12[[#This Row],[Precio USD]]/1.19)*14%*950))</f>
        <v>0</v>
      </c>
      <c r="P255" s="3">
        <f>IF(Tabla12[[#This Row],[Año]]=2022,25000,0)</f>
        <v>0</v>
      </c>
      <c r="Q255" s="3">
        <f>Tabla12[[#This Row],[Precio '[$CLP'] Neto]]*19%</f>
        <v>38319.327731092439</v>
      </c>
      <c r="R255" s="3">
        <f>Tabla12[[#This Row],[Precio '[$CLP'] IVA Inc]]/1.19</f>
        <v>201680.67226890757</v>
      </c>
      <c r="S255" s="1">
        <f>YEAR(Tabla12[[#This Row],[Fecha Entrada]])</f>
        <v>2024</v>
      </c>
      <c r="T255" s="1" t="s">
        <v>13</v>
      </c>
      <c r="U255" s="1" t="s">
        <v>398</v>
      </c>
    </row>
    <row r="256" spans="1:21" x14ac:dyDescent="0.35">
      <c r="A256" s="1" t="s">
        <v>124</v>
      </c>
      <c r="B256" s="1" t="s">
        <v>138</v>
      </c>
      <c r="C256" s="1">
        <v>931987625</v>
      </c>
      <c r="D256" s="1" t="s">
        <v>7</v>
      </c>
      <c r="E256" s="7">
        <v>45332</v>
      </c>
      <c r="F256" s="7">
        <v>45333</v>
      </c>
      <c r="G256" s="1">
        <v>1</v>
      </c>
      <c r="H256" s="1">
        <v>4</v>
      </c>
      <c r="I256" s="1" t="s">
        <v>2</v>
      </c>
      <c r="J256" s="1" t="s">
        <v>1</v>
      </c>
      <c r="K256" s="3">
        <f>Tabla12[[#This Row],[Precio '[$CLP'] IVA Inc]]/Tabla12[[#This Row],[N° Noches]]</f>
        <v>80000</v>
      </c>
      <c r="M256" s="3">
        <v>80000</v>
      </c>
      <c r="N256" s="3">
        <f>IF(Tabla12[[#This Row],[Canal de Venta]]="Booking",950*Tabla12[[#This Row],[Precio USD]],Tabla12[[#This Row],[Precio CLP]])</f>
        <v>80000</v>
      </c>
      <c r="O256" s="3">
        <f>IF(Tabla12[[#This Row],[Canal de Venta]]="Venta Directa",0,IF(Tabla12[[#This Row],[Canal de Venta]]="Airbnb",Tabla12[[#This Row],[Precio '[$CLP'] IVA Inc]]*3.57%,(Tabla12[[#This Row],[Precio USD]]/1.19)*14%*950))</f>
        <v>0</v>
      </c>
      <c r="P256" s="3">
        <f>IF(Tabla12[[#This Row],[Año]]=2022,25000,0)</f>
        <v>0</v>
      </c>
      <c r="Q256" s="3">
        <f>Tabla12[[#This Row],[Precio '[$CLP'] Neto]]*19%</f>
        <v>12773.10924369748</v>
      </c>
      <c r="R256" s="3">
        <f>Tabla12[[#This Row],[Precio '[$CLP'] IVA Inc]]/1.19</f>
        <v>67226.890756302528</v>
      </c>
      <c r="S256" s="1">
        <f>YEAR(Tabla12[[#This Row],[Fecha Entrada]])</f>
        <v>2024</v>
      </c>
      <c r="T256" s="1" t="s">
        <v>13</v>
      </c>
      <c r="U256" s="1" t="s">
        <v>398</v>
      </c>
    </row>
    <row r="257" spans="1:21" x14ac:dyDescent="0.35">
      <c r="A257" s="1" t="s">
        <v>124</v>
      </c>
      <c r="B257" s="1" t="s">
        <v>137</v>
      </c>
      <c r="C257" s="1">
        <v>982862761</v>
      </c>
      <c r="D257" s="1" t="s">
        <v>3</v>
      </c>
      <c r="E257" s="7">
        <v>45334</v>
      </c>
      <c r="F257" s="7">
        <v>45336</v>
      </c>
      <c r="G257" s="1">
        <v>2</v>
      </c>
      <c r="H257" s="1">
        <v>4</v>
      </c>
      <c r="I257" s="1" t="s">
        <v>2</v>
      </c>
      <c r="J257" s="1" t="s">
        <v>6</v>
      </c>
      <c r="K257" s="3">
        <f>Tabla12[[#This Row],[Precio '[$CLP'] IVA Inc]]/Tabla12[[#This Row],[N° Noches]]</f>
        <v>124355</v>
      </c>
      <c r="L257" s="4">
        <v>261.8</v>
      </c>
      <c r="N257" s="3">
        <f>IF(Tabla12[[#This Row],[Canal de Venta]]="Booking",950*Tabla12[[#This Row],[Precio USD]],Tabla12[[#This Row],[Precio CLP]])</f>
        <v>248710</v>
      </c>
      <c r="O257" s="3">
        <f>IF(Tabla12[[#This Row],[Canal de Venta]]="Venta Directa",0,IF(Tabla12[[#This Row],[Canal de Venta]]="Airbnb",Tabla12[[#This Row],[Precio '[$CLP'] IVA Inc]]*3.57%,(Tabla12[[#This Row],[Precio USD]]/1.19)*14%*950))</f>
        <v>29260.000000000007</v>
      </c>
      <c r="P257" s="3">
        <f>IF(Tabla12[[#This Row],[Año]]=2022,25000,0)</f>
        <v>0</v>
      </c>
      <c r="Q257" s="3">
        <f>Tabla12[[#This Row],[Precio '[$CLP'] Neto]]*19%</f>
        <v>39710</v>
      </c>
      <c r="R257" s="3">
        <f>Tabla12[[#This Row],[Precio '[$CLP'] IVA Inc]]/1.19</f>
        <v>209000</v>
      </c>
      <c r="S257" s="1">
        <f>YEAR(Tabla12[[#This Row],[Fecha Entrada]])</f>
        <v>2024</v>
      </c>
      <c r="T257" s="1" t="s">
        <v>13</v>
      </c>
      <c r="U257" s="1" t="s">
        <v>398</v>
      </c>
    </row>
    <row r="258" spans="1:21" x14ac:dyDescent="0.35">
      <c r="A258" s="1" t="s">
        <v>124</v>
      </c>
      <c r="B258" s="1" t="s">
        <v>136</v>
      </c>
      <c r="D258" s="1" t="s">
        <v>3</v>
      </c>
      <c r="E258" s="7">
        <v>45336</v>
      </c>
      <c r="F258" s="7">
        <v>45337</v>
      </c>
      <c r="G258" s="1">
        <v>1</v>
      </c>
      <c r="H258" s="1">
        <v>2</v>
      </c>
      <c r="I258" s="1" t="s">
        <v>2</v>
      </c>
      <c r="J258" s="1" t="s">
        <v>1</v>
      </c>
      <c r="K258" s="3">
        <f>Tabla12[[#This Row],[Precio '[$CLP'] IVA Inc]]/Tabla12[[#This Row],[N° Noches]]</f>
        <v>60000</v>
      </c>
      <c r="M258" s="3">
        <v>60000</v>
      </c>
      <c r="N258" s="3">
        <f>IF(Tabla12[[#This Row],[Canal de Venta]]="Booking",950*Tabla12[[#This Row],[Precio USD]],Tabla12[[#This Row],[Precio CLP]])</f>
        <v>60000</v>
      </c>
      <c r="O258" s="3">
        <f>IF(Tabla12[[#This Row],[Canal de Venta]]="Venta Directa",0,IF(Tabla12[[#This Row],[Canal de Venta]]="Airbnb",Tabla12[[#This Row],[Precio '[$CLP'] IVA Inc]]*3.57%,(Tabla12[[#This Row],[Precio USD]]/1.19)*14%*950))</f>
        <v>0</v>
      </c>
      <c r="P258" s="3">
        <f>IF(Tabla12[[#This Row],[Año]]=2022,25000,0)</f>
        <v>0</v>
      </c>
      <c r="Q258" s="3">
        <f>Tabla12[[#This Row],[Precio '[$CLP'] Neto]]*19%</f>
        <v>9579.8319327731097</v>
      </c>
      <c r="R258" s="3">
        <f>Tabla12[[#This Row],[Precio '[$CLP'] IVA Inc]]/1.19</f>
        <v>50420.168067226892</v>
      </c>
      <c r="S258" s="1">
        <f>YEAR(Tabla12[[#This Row],[Fecha Entrada]])</f>
        <v>2024</v>
      </c>
      <c r="T258" s="1" t="s">
        <v>13</v>
      </c>
      <c r="U258" s="1" t="s">
        <v>398</v>
      </c>
    </row>
    <row r="259" spans="1:21" x14ac:dyDescent="0.35">
      <c r="A259" s="1" t="s">
        <v>124</v>
      </c>
      <c r="B259" s="1" t="s">
        <v>135</v>
      </c>
      <c r="C259" s="1">
        <v>961921246</v>
      </c>
      <c r="D259" s="1" t="s">
        <v>3</v>
      </c>
      <c r="E259" s="7">
        <v>45337</v>
      </c>
      <c r="F259" s="7">
        <v>45340</v>
      </c>
      <c r="G259" s="1">
        <v>3</v>
      </c>
      <c r="H259" s="1">
        <v>6</v>
      </c>
      <c r="I259" s="1" t="s">
        <v>2</v>
      </c>
      <c r="J259" s="1" t="s">
        <v>1</v>
      </c>
      <c r="K259" s="3">
        <f>Tabla12[[#This Row],[Precio '[$CLP'] IVA Inc]]/Tabla12[[#This Row],[N° Noches]]</f>
        <v>95000</v>
      </c>
      <c r="M259" s="3">
        <v>285000</v>
      </c>
      <c r="N259" s="3">
        <f>IF(Tabla12[[#This Row],[Canal de Venta]]="Booking",950*Tabla12[[#This Row],[Precio USD]],Tabla12[[#This Row],[Precio CLP]])</f>
        <v>285000</v>
      </c>
      <c r="O259" s="3">
        <f>IF(Tabla12[[#This Row],[Canal de Venta]]="Venta Directa",0,IF(Tabla12[[#This Row],[Canal de Venta]]="Airbnb",Tabla12[[#This Row],[Precio '[$CLP'] IVA Inc]]*3.57%,(Tabla12[[#This Row],[Precio USD]]/1.19)*14%*950))</f>
        <v>0</v>
      </c>
      <c r="P259" s="3">
        <f>IF(Tabla12[[#This Row],[Año]]=2022,25000,0)</f>
        <v>0</v>
      </c>
      <c r="Q259" s="3">
        <f>Tabla12[[#This Row],[Precio '[$CLP'] Neto]]*19%</f>
        <v>45504.201680672268</v>
      </c>
      <c r="R259" s="3">
        <f>Tabla12[[#This Row],[Precio '[$CLP'] IVA Inc]]/1.19</f>
        <v>239495.79831932773</v>
      </c>
      <c r="S259" s="1">
        <f>YEAR(Tabla12[[#This Row],[Fecha Entrada]])</f>
        <v>2024</v>
      </c>
      <c r="T259" s="1" t="s">
        <v>13</v>
      </c>
      <c r="U259" s="1" t="s">
        <v>398</v>
      </c>
    </row>
    <row r="260" spans="1:21" x14ac:dyDescent="0.35">
      <c r="A260" s="1" t="s">
        <v>124</v>
      </c>
      <c r="B260" s="1" t="s">
        <v>134</v>
      </c>
      <c r="C260" s="1">
        <v>990927065</v>
      </c>
      <c r="D260" s="1" t="s">
        <v>7</v>
      </c>
      <c r="E260" s="7">
        <v>45337</v>
      </c>
      <c r="F260" s="7">
        <v>45338</v>
      </c>
      <c r="G260" s="1">
        <v>1</v>
      </c>
      <c r="H260" s="1">
        <v>2</v>
      </c>
      <c r="I260" s="1" t="s">
        <v>2</v>
      </c>
      <c r="J260" s="1" t="s">
        <v>6</v>
      </c>
      <c r="K260" s="3">
        <f>Tabla12[[#This Row],[Precio '[$CLP'] IVA Inc]]/Tabla12[[#This Row],[N° Noches]]</f>
        <v>77330</v>
      </c>
      <c r="L260" s="4">
        <v>81.400000000000006</v>
      </c>
      <c r="N260" s="3">
        <f>IF(Tabla12[[#This Row],[Canal de Venta]]="Booking",950*Tabla12[[#This Row],[Precio USD]],Tabla12[[#This Row],[Precio CLP]])</f>
        <v>77330</v>
      </c>
      <c r="O260" s="3">
        <f>IF(Tabla12[[#This Row],[Canal de Venta]]="Venta Directa",0,IF(Tabla12[[#This Row],[Canal de Venta]]="Airbnb",Tabla12[[#This Row],[Precio '[$CLP'] IVA Inc]]*3.57%,(Tabla12[[#This Row],[Precio USD]]/1.19)*14%*950))</f>
        <v>9097.6470588235334</v>
      </c>
      <c r="P260" s="3">
        <f>IF(Tabla12[[#This Row],[Año]]=2022,25000,0)</f>
        <v>0</v>
      </c>
      <c r="Q260" s="3">
        <f>Tabla12[[#This Row],[Precio '[$CLP'] Neto]]*19%</f>
        <v>12346.806722689076</v>
      </c>
      <c r="R260" s="3">
        <f>Tabla12[[#This Row],[Precio '[$CLP'] IVA Inc]]/1.19</f>
        <v>64983.193277310929</v>
      </c>
      <c r="S260" s="1">
        <f>YEAR(Tabla12[[#This Row],[Fecha Entrada]])</f>
        <v>2024</v>
      </c>
      <c r="T260" s="1" t="s">
        <v>13</v>
      </c>
      <c r="U260" s="1" t="s">
        <v>398</v>
      </c>
    </row>
    <row r="261" spans="1:21" x14ac:dyDescent="0.35">
      <c r="A261" s="1" t="s">
        <v>124</v>
      </c>
      <c r="B261" s="1" t="s">
        <v>133</v>
      </c>
      <c r="C261" s="1">
        <v>971887672</v>
      </c>
      <c r="D261" s="1" t="s">
        <v>7</v>
      </c>
      <c r="E261" s="7">
        <v>45338</v>
      </c>
      <c r="F261" s="7">
        <v>45340</v>
      </c>
      <c r="G261" s="1">
        <v>2</v>
      </c>
      <c r="H261" s="1">
        <v>3</v>
      </c>
      <c r="I261" s="1" t="s">
        <v>2</v>
      </c>
      <c r="J261" s="1" t="s">
        <v>1</v>
      </c>
      <c r="K261" s="3">
        <f>Tabla12[[#This Row],[Precio '[$CLP'] IVA Inc]]/Tabla12[[#This Row],[N° Noches]]</f>
        <v>80000</v>
      </c>
      <c r="M261" s="3">
        <v>160000</v>
      </c>
      <c r="N261" s="3">
        <f>IF(Tabla12[[#This Row],[Canal de Venta]]="Booking",950*Tabla12[[#This Row],[Precio USD]],Tabla12[[#This Row],[Precio CLP]])</f>
        <v>160000</v>
      </c>
      <c r="O261" s="3">
        <f>IF(Tabla12[[#This Row],[Canal de Venta]]="Venta Directa",0,IF(Tabla12[[#This Row],[Canal de Venta]]="Airbnb",Tabla12[[#This Row],[Precio '[$CLP'] IVA Inc]]*3.57%,(Tabla12[[#This Row],[Precio USD]]/1.19)*14%*950))</f>
        <v>0</v>
      </c>
      <c r="P261" s="3">
        <f>IF(Tabla12[[#This Row],[Año]]=2022,25000,0)</f>
        <v>0</v>
      </c>
      <c r="Q261" s="3">
        <f>Tabla12[[#This Row],[Precio '[$CLP'] Neto]]*19%</f>
        <v>25546.218487394959</v>
      </c>
      <c r="R261" s="3">
        <f>Tabla12[[#This Row],[Precio '[$CLP'] IVA Inc]]/1.19</f>
        <v>134453.78151260506</v>
      </c>
      <c r="S261" s="1">
        <f>YEAR(Tabla12[[#This Row],[Fecha Entrada]])</f>
        <v>2024</v>
      </c>
      <c r="T261" s="1" t="s">
        <v>13</v>
      </c>
      <c r="U261" s="1" t="s">
        <v>398</v>
      </c>
    </row>
    <row r="262" spans="1:21" x14ac:dyDescent="0.35">
      <c r="A262" s="1" t="s">
        <v>124</v>
      </c>
      <c r="B262" s="1" t="s">
        <v>132</v>
      </c>
      <c r="D262" s="1" t="s">
        <v>7</v>
      </c>
      <c r="E262" s="7">
        <v>45340</v>
      </c>
      <c r="F262" s="7">
        <v>45341</v>
      </c>
      <c r="G262" s="1">
        <v>1</v>
      </c>
      <c r="H262" s="1">
        <v>2</v>
      </c>
      <c r="I262" s="1" t="s">
        <v>2</v>
      </c>
      <c r="J262" s="1" t="s">
        <v>1</v>
      </c>
      <c r="K262" s="3">
        <f>Tabla12[[#This Row],[Precio '[$CLP'] IVA Inc]]/Tabla12[[#This Row],[N° Noches]]</f>
        <v>60000</v>
      </c>
      <c r="M262" s="3">
        <v>60000</v>
      </c>
      <c r="N262" s="3">
        <f>IF(Tabla12[[#This Row],[Canal de Venta]]="Booking",950*Tabla12[[#This Row],[Precio USD]],Tabla12[[#This Row],[Precio CLP]])</f>
        <v>60000</v>
      </c>
      <c r="O262" s="3">
        <f>IF(Tabla12[[#This Row],[Canal de Venta]]="Venta Directa",0,IF(Tabla12[[#This Row],[Canal de Venta]]="Airbnb",Tabla12[[#This Row],[Precio '[$CLP'] IVA Inc]]*3.57%,(Tabla12[[#This Row],[Precio USD]]/1.19)*14%*950))</f>
        <v>0</v>
      </c>
      <c r="P262" s="3">
        <f>IF(Tabla12[[#This Row],[Año]]=2022,25000,0)</f>
        <v>0</v>
      </c>
      <c r="Q262" s="3">
        <f>Tabla12[[#This Row],[Precio '[$CLP'] Neto]]*19%</f>
        <v>9579.8319327731097</v>
      </c>
      <c r="R262" s="3">
        <f>Tabla12[[#This Row],[Precio '[$CLP'] IVA Inc]]/1.19</f>
        <v>50420.168067226892</v>
      </c>
      <c r="S262" s="1">
        <f>YEAR(Tabla12[[#This Row],[Fecha Entrada]])</f>
        <v>2024</v>
      </c>
      <c r="T262" s="1" t="s">
        <v>13</v>
      </c>
      <c r="U262" s="1" t="s">
        <v>398</v>
      </c>
    </row>
    <row r="263" spans="1:21" x14ac:dyDescent="0.35">
      <c r="A263" s="1" t="s">
        <v>124</v>
      </c>
      <c r="B263" s="1" t="s">
        <v>131</v>
      </c>
      <c r="D263" s="1" t="s">
        <v>3</v>
      </c>
      <c r="E263" s="7">
        <v>45340</v>
      </c>
      <c r="F263" s="7">
        <v>45341</v>
      </c>
      <c r="G263" s="1">
        <v>1</v>
      </c>
      <c r="H263" s="1">
        <v>4</v>
      </c>
      <c r="I263" s="1" t="s">
        <v>2</v>
      </c>
      <c r="J263" s="1" t="s">
        <v>6</v>
      </c>
      <c r="K263" s="3">
        <f>Tabla12[[#This Row],[Precio '[$CLP'] IVA Inc]]/Tabla12[[#This Row],[N° Noches]]</f>
        <v>91570.5</v>
      </c>
      <c r="L263" s="4">
        <v>96.39</v>
      </c>
      <c r="N263" s="3">
        <f>IF(Tabla12[[#This Row],[Canal de Venta]]="Booking",950*Tabla12[[#This Row],[Precio USD]],Tabla12[[#This Row],[Precio CLP]])</f>
        <v>91570.5</v>
      </c>
      <c r="O263" s="3">
        <f>IF(Tabla12[[#This Row],[Canal de Venta]]="Venta Directa",0,IF(Tabla12[[#This Row],[Canal de Venta]]="Airbnb",Tabla12[[#This Row],[Precio '[$CLP'] IVA Inc]]*3.57%,(Tabla12[[#This Row],[Precio USD]]/1.19)*14%*950))</f>
        <v>10773.000000000002</v>
      </c>
      <c r="P263" s="3">
        <f>IF(Tabla12[[#This Row],[Año]]=2022,25000,0)</f>
        <v>0</v>
      </c>
      <c r="Q263" s="3">
        <f>Tabla12[[#This Row],[Precio '[$CLP'] Neto]]*19%</f>
        <v>14620.5</v>
      </c>
      <c r="R263" s="3">
        <f>Tabla12[[#This Row],[Precio '[$CLP'] IVA Inc]]/1.19</f>
        <v>76950</v>
      </c>
      <c r="S263" s="1">
        <f>YEAR(Tabla12[[#This Row],[Fecha Entrada]])</f>
        <v>2024</v>
      </c>
      <c r="T263" s="1" t="s">
        <v>13</v>
      </c>
      <c r="U263" s="1" t="s">
        <v>398</v>
      </c>
    </row>
    <row r="264" spans="1:21" x14ac:dyDescent="0.35">
      <c r="A264" s="1" t="s">
        <v>124</v>
      </c>
      <c r="B264" s="1" t="s">
        <v>30</v>
      </c>
      <c r="D264" s="1" t="s">
        <v>7</v>
      </c>
      <c r="E264" s="7">
        <v>45341</v>
      </c>
      <c r="F264" s="7">
        <v>45343</v>
      </c>
      <c r="G264" s="1">
        <v>2</v>
      </c>
      <c r="H264" s="1">
        <v>4</v>
      </c>
      <c r="I264" s="1" t="s">
        <v>2</v>
      </c>
      <c r="J264" s="1" t="s">
        <v>1</v>
      </c>
      <c r="K264" s="3">
        <f>Tabla12[[#This Row],[Precio '[$CLP'] IVA Inc]]/Tabla12[[#This Row],[N° Noches]]</f>
        <v>65000</v>
      </c>
      <c r="M264" s="3">
        <v>130000</v>
      </c>
      <c r="N264" s="3">
        <f>IF(Tabla12[[#This Row],[Canal de Venta]]="Booking",950*Tabla12[[#This Row],[Precio USD]],Tabla12[[#This Row],[Precio CLP]])</f>
        <v>130000</v>
      </c>
      <c r="O264" s="3">
        <f>IF(Tabla12[[#This Row],[Canal de Venta]]="Venta Directa",0,IF(Tabla12[[#This Row],[Canal de Venta]]="Airbnb",Tabla12[[#This Row],[Precio '[$CLP'] IVA Inc]]*3.57%,(Tabla12[[#This Row],[Precio USD]]/1.19)*14%*950))</f>
        <v>0</v>
      </c>
      <c r="P264" s="3">
        <f>IF(Tabla12[[#This Row],[Año]]=2022,25000,0)</f>
        <v>0</v>
      </c>
      <c r="Q264" s="3">
        <f>Tabla12[[#This Row],[Precio '[$CLP'] Neto]]*19%</f>
        <v>20756.302521008405</v>
      </c>
      <c r="R264" s="3">
        <f>Tabla12[[#This Row],[Precio '[$CLP'] IVA Inc]]/1.19</f>
        <v>109243.6974789916</v>
      </c>
      <c r="S264" s="1">
        <f>YEAR(Tabla12[[#This Row],[Fecha Entrada]])</f>
        <v>2024</v>
      </c>
      <c r="T264" s="1" t="s">
        <v>13</v>
      </c>
      <c r="U264" s="1" t="s">
        <v>398</v>
      </c>
    </row>
    <row r="265" spans="1:21" x14ac:dyDescent="0.35">
      <c r="A265" s="1" t="s">
        <v>124</v>
      </c>
      <c r="B265" s="1" t="s">
        <v>130</v>
      </c>
      <c r="C265" s="1">
        <v>965940149</v>
      </c>
      <c r="D265" s="1" t="s">
        <v>3</v>
      </c>
      <c r="E265" s="7">
        <v>45343</v>
      </c>
      <c r="F265" s="7">
        <v>45344</v>
      </c>
      <c r="G265" s="1">
        <v>1</v>
      </c>
      <c r="H265" s="1">
        <v>5</v>
      </c>
      <c r="I265" s="1" t="s">
        <v>2</v>
      </c>
      <c r="J265" s="1" t="s">
        <v>1</v>
      </c>
      <c r="K265" s="3">
        <f>Tabla12[[#This Row],[Precio '[$CLP'] IVA Inc]]/Tabla12[[#This Row],[N° Noches]]</f>
        <v>95000</v>
      </c>
      <c r="M265" s="3">
        <v>95000</v>
      </c>
      <c r="N265" s="3">
        <f>IF(Tabla12[[#This Row],[Canal de Venta]]="Booking",950*Tabla12[[#This Row],[Precio USD]],Tabla12[[#This Row],[Precio CLP]])</f>
        <v>95000</v>
      </c>
      <c r="O265" s="3">
        <f>IF(Tabla12[[#This Row],[Canal de Venta]]="Venta Directa",0,IF(Tabla12[[#This Row],[Canal de Venta]]="Airbnb",Tabla12[[#This Row],[Precio '[$CLP'] IVA Inc]]*3.57%,(Tabla12[[#This Row],[Precio USD]]/1.19)*14%*950))</f>
        <v>0</v>
      </c>
      <c r="P265" s="3">
        <f>IF(Tabla12[[#This Row],[Año]]=2022,25000,0)</f>
        <v>0</v>
      </c>
      <c r="Q265" s="3">
        <f>Tabla12[[#This Row],[Precio '[$CLP'] Neto]]*19%</f>
        <v>15168.067226890758</v>
      </c>
      <c r="R265" s="3">
        <f>Tabla12[[#This Row],[Precio '[$CLP'] IVA Inc]]/1.19</f>
        <v>79831.932773109249</v>
      </c>
      <c r="S265" s="1">
        <f>YEAR(Tabla12[[#This Row],[Fecha Entrada]])</f>
        <v>2024</v>
      </c>
      <c r="T265" s="1" t="s">
        <v>13</v>
      </c>
      <c r="U265" s="1" t="s">
        <v>398</v>
      </c>
    </row>
    <row r="266" spans="1:21" x14ac:dyDescent="0.35">
      <c r="A266" s="1" t="s">
        <v>124</v>
      </c>
      <c r="B266" s="1" t="s">
        <v>127</v>
      </c>
      <c r="C266" s="1">
        <v>976759872</v>
      </c>
      <c r="D266" s="1" t="s">
        <v>7</v>
      </c>
      <c r="E266" s="7">
        <v>45344</v>
      </c>
      <c r="F266" s="7">
        <v>45346</v>
      </c>
      <c r="G266" s="1">
        <v>2</v>
      </c>
      <c r="H266" s="1">
        <v>5</v>
      </c>
      <c r="I266" s="1" t="s">
        <v>2</v>
      </c>
      <c r="J266" s="1" t="s">
        <v>1</v>
      </c>
      <c r="K266" s="3">
        <f>Tabla12[[#This Row],[Precio '[$CLP'] IVA Inc]]/Tabla12[[#This Row],[N° Noches]]</f>
        <v>80000</v>
      </c>
      <c r="M266" s="3">
        <v>160000</v>
      </c>
      <c r="N266" s="3">
        <f>IF(Tabla12[[#This Row],[Canal de Venta]]="Booking",950*Tabla12[[#This Row],[Precio USD]],Tabla12[[#This Row],[Precio CLP]])</f>
        <v>160000</v>
      </c>
      <c r="O266" s="3">
        <f>IF(Tabla12[[#This Row],[Canal de Venta]]="Venta Directa",0,IF(Tabla12[[#This Row],[Canal de Venta]]="Airbnb",Tabla12[[#This Row],[Precio '[$CLP'] IVA Inc]]*3.57%,(Tabla12[[#This Row],[Precio USD]]/1.19)*14%*950))</f>
        <v>0</v>
      </c>
      <c r="P266" s="3">
        <f>IF(Tabla12[[#This Row],[Año]]=2022,25000,0)</f>
        <v>0</v>
      </c>
      <c r="Q266" s="3">
        <f>Tabla12[[#This Row],[Precio '[$CLP'] Neto]]*19%</f>
        <v>25546.218487394959</v>
      </c>
      <c r="R266" s="3">
        <f>Tabla12[[#This Row],[Precio '[$CLP'] IVA Inc]]/1.19</f>
        <v>134453.78151260506</v>
      </c>
      <c r="S266" s="1">
        <f>YEAR(Tabla12[[#This Row],[Fecha Entrada]])</f>
        <v>2024</v>
      </c>
      <c r="T266" s="1" t="s">
        <v>13</v>
      </c>
      <c r="U266" s="1" t="s">
        <v>398</v>
      </c>
    </row>
    <row r="267" spans="1:21" x14ac:dyDescent="0.35">
      <c r="A267" s="1" t="s">
        <v>124</v>
      </c>
      <c r="B267" s="1" t="s">
        <v>129</v>
      </c>
      <c r="C267" s="1">
        <v>979590653</v>
      </c>
      <c r="D267" s="1" t="s">
        <v>3</v>
      </c>
      <c r="E267" s="7">
        <v>45344</v>
      </c>
      <c r="F267" s="7">
        <v>45345</v>
      </c>
      <c r="G267" s="1">
        <v>1</v>
      </c>
      <c r="H267" s="1">
        <v>5</v>
      </c>
      <c r="I267" s="1" t="s">
        <v>2</v>
      </c>
      <c r="J267" s="1" t="s">
        <v>6</v>
      </c>
      <c r="K267" s="3">
        <f>Tabla12[[#This Row],[Precio '[$CLP'] IVA Inc]]/Tabla12[[#This Row],[N° Noches]]</f>
        <v>91570.5</v>
      </c>
      <c r="L267" s="4">
        <v>96.39</v>
      </c>
      <c r="N267" s="3">
        <f>IF(Tabla12[[#This Row],[Canal de Venta]]="Booking",950*Tabla12[[#This Row],[Precio USD]],Tabla12[[#This Row],[Precio CLP]])</f>
        <v>91570.5</v>
      </c>
      <c r="O267" s="3">
        <f>IF(Tabla12[[#This Row],[Canal de Venta]]="Venta Directa",0,IF(Tabla12[[#This Row],[Canal de Venta]]="Airbnb",Tabla12[[#This Row],[Precio '[$CLP'] IVA Inc]]*3.57%,(Tabla12[[#This Row],[Precio USD]]/1.19)*14%*950))</f>
        <v>10773.000000000002</v>
      </c>
      <c r="P267" s="3">
        <f>IF(Tabla12[[#This Row],[Año]]=2022,25000,0)</f>
        <v>0</v>
      </c>
      <c r="Q267" s="3">
        <f>Tabla12[[#This Row],[Precio '[$CLP'] Neto]]*19%</f>
        <v>14620.5</v>
      </c>
      <c r="R267" s="3">
        <f>Tabla12[[#This Row],[Precio '[$CLP'] IVA Inc]]/1.19</f>
        <v>76950</v>
      </c>
      <c r="S267" s="1">
        <f>YEAR(Tabla12[[#This Row],[Fecha Entrada]])</f>
        <v>2024</v>
      </c>
      <c r="T267" s="1" t="s">
        <v>13</v>
      </c>
      <c r="U267" s="1" t="s">
        <v>398</v>
      </c>
    </row>
    <row r="268" spans="1:21" x14ac:dyDescent="0.35">
      <c r="A268" s="1" t="s">
        <v>124</v>
      </c>
      <c r="B268" s="1" t="s">
        <v>128</v>
      </c>
      <c r="C268" s="1">
        <v>962472924</v>
      </c>
      <c r="D268" s="1" t="s">
        <v>3</v>
      </c>
      <c r="E268" s="7">
        <v>45345</v>
      </c>
      <c r="F268" s="7">
        <v>45347</v>
      </c>
      <c r="G268" s="1">
        <v>2</v>
      </c>
      <c r="H268" s="1">
        <v>3</v>
      </c>
      <c r="I268" s="1" t="s">
        <v>2</v>
      </c>
      <c r="J268" s="1" t="s">
        <v>9</v>
      </c>
      <c r="K268" s="3">
        <f>Tabla12[[#This Row],[Precio '[$CLP'] IVA Inc]]/Tabla12[[#This Row],[N° Noches]]</f>
        <v>112500</v>
      </c>
      <c r="M268" s="3">
        <v>225000</v>
      </c>
      <c r="N268" s="3">
        <f>IF(Tabla12[[#This Row],[Canal de Venta]]="Booking",950*Tabla12[[#This Row],[Precio USD]],Tabla12[[#This Row],[Precio CLP]])</f>
        <v>225000</v>
      </c>
      <c r="O268" s="3">
        <f>IF(Tabla12[[#This Row],[Canal de Venta]]="Venta Directa",0,IF(Tabla12[[#This Row],[Canal de Venta]]="Airbnb",Tabla12[[#This Row],[Precio '[$CLP'] IVA Inc]]*3.57%,(Tabla12[[#This Row],[Precio USD]]/1.19)*14%*950))</f>
        <v>8032.4999999999991</v>
      </c>
      <c r="P268" s="3">
        <f>IF(Tabla12[[#This Row],[Año]]=2022,25000,0)</f>
        <v>0</v>
      </c>
      <c r="Q268" s="3">
        <f>Tabla12[[#This Row],[Precio '[$CLP'] Neto]]*19%</f>
        <v>35924.36974789916</v>
      </c>
      <c r="R268" s="3">
        <f>Tabla12[[#This Row],[Precio '[$CLP'] IVA Inc]]/1.19</f>
        <v>189075.63025210085</v>
      </c>
      <c r="S268" s="1">
        <f>YEAR(Tabla12[[#This Row],[Fecha Entrada]])</f>
        <v>2024</v>
      </c>
      <c r="T268" s="1" t="s">
        <v>13</v>
      </c>
      <c r="U268" s="1" t="s">
        <v>398</v>
      </c>
    </row>
    <row r="269" spans="1:21" x14ac:dyDescent="0.35">
      <c r="A269" s="1" t="s">
        <v>124</v>
      </c>
      <c r="B269" s="1" t="s">
        <v>127</v>
      </c>
      <c r="D269" s="1" t="s">
        <v>7</v>
      </c>
      <c r="E269" s="7">
        <v>45346</v>
      </c>
      <c r="F269" s="7">
        <v>45347</v>
      </c>
      <c r="G269" s="1">
        <v>1</v>
      </c>
      <c r="J269" s="1" t="s">
        <v>1</v>
      </c>
      <c r="K269" s="3">
        <f>Tabla12[[#This Row],[Precio '[$CLP'] IVA Inc]]/Tabla12[[#This Row],[N° Noches]]</f>
        <v>80000</v>
      </c>
      <c r="M269" s="3">
        <v>80000</v>
      </c>
      <c r="N269" s="3">
        <f>IF(Tabla12[[#This Row],[Canal de Venta]]="Booking",950*Tabla12[[#This Row],[Precio USD]],Tabla12[[#This Row],[Precio CLP]])</f>
        <v>80000</v>
      </c>
      <c r="O269" s="3">
        <f>IF(Tabla12[[#This Row],[Canal de Venta]]="Venta Directa",0,IF(Tabla12[[#This Row],[Canal de Venta]]="Airbnb",Tabla12[[#This Row],[Precio '[$CLP'] IVA Inc]]*3.57%,(Tabla12[[#This Row],[Precio USD]]/1.19)*14%*950))</f>
        <v>0</v>
      </c>
      <c r="P269" s="3">
        <f>IF(Tabla12[[#This Row],[Año]]=2022,25000,0)</f>
        <v>0</v>
      </c>
      <c r="Q269" s="3">
        <f>Tabla12[[#This Row],[Precio '[$CLP'] Neto]]*19%</f>
        <v>12773.10924369748</v>
      </c>
      <c r="R269" s="3">
        <f>Tabla12[[#This Row],[Precio '[$CLP'] IVA Inc]]/1.19</f>
        <v>67226.890756302528</v>
      </c>
      <c r="S269" s="1">
        <f>YEAR(Tabla12[[#This Row],[Fecha Entrada]])</f>
        <v>2024</v>
      </c>
      <c r="T269" s="1" t="s">
        <v>13</v>
      </c>
      <c r="U269" s="1" t="s">
        <v>398</v>
      </c>
    </row>
    <row r="270" spans="1:21" x14ac:dyDescent="0.35">
      <c r="A270" s="1" t="s">
        <v>124</v>
      </c>
      <c r="B270" s="1" t="s">
        <v>126</v>
      </c>
      <c r="C270" s="1">
        <v>940366501</v>
      </c>
      <c r="D270" s="1" t="s">
        <v>7</v>
      </c>
      <c r="E270" s="7">
        <v>45347</v>
      </c>
      <c r="F270" s="7">
        <v>45348</v>
      </c>
      <c r="G270" s="1">
        <v>1</v>
      </c>
      <c r="H270" s="1">
        <v>5</v>
      </c>
      <c r="I270" s="1" t="s">
        <v>2</v>
      </c>
      <c r="J270" s="1" t="s">
        <v>1</v>
      </c>
      <c r="K270" s="3">
        <f>Tabla12[[#This Row],[Precio '[$CLP'] IVA Inc]]/Tabla12[[#This Row],[N° Noches]]</f>
        <v>60000</v>
      </c>
      <c r="M270" s="3">
        <v>60000</v>
      </c>
      <c r="N270" s="3">
        <f>IF(Tabla12[[#This Row],[Canal de Venta]]="Booking",950*Tabla12[[#This Row],[Precio USD]],Tabla12[[#This Row],[Precio CLP]])</f>
        <v>60000</v>
      </c>
      <c r="O270" s="3">
        <f>IF(Tabla12[[#This Row],[Canal de Venta]]="Venta Directa",0,IF(Tabla12[[#This Row],[Canal de Venta]]="Airbnb",Tabla12[[#This Row],[Precio '[$CLP'] IVA Inc]]*3.57%,(Tabla12[[#This Row],[Precio USD]]/1.19)*14%*950))</f>
        <v>0</v>
      </c>
      <c r="P270" s="3">
        <f>IF(Tabla12[[#This Row],[Año]]=2022,25000,0)</f>
        <v>0</v>
      </c>
      <c r="Q270" s="3">
        <f>Tabla12[[#This Row],[Precio '[$CLP'] Neto]]*19%</f>
        <v>9579.8319327731097</v>
      </c>
      <c r="R270" s="3">
        <f>Tabla12[[#This Row],[Precio '[$CLP'] IVA Inc]]/1.19</f>
        <v>50420.168067226892</v>
      </c>
      <c r="S270" s="1">
        <f>YEAR(Tabla12[[#This Row],[Fecha Entrada]])</f>
        <v>2024</v>
      </c>
      <c r="T270" s="1" t="s">
        <v>13</v>
      </c>
      <c r="U270" s="1" t="s">
        <v>398</v>
      </c>
    </row>
    <row r="271" spans="1:21" x14ac:dyDescent="0.35">
      <c r="A271" s="1" t="s">
        <v>124</v>
      </c>
      <c r="B271" s="1" t="s">
        <v>125</v>
      </c>
      <c r="C271" s="1">
        <v>951197176</v>
      </c>
      <c r="D271" s="1" t="s">
        <v>3</v>
      </c>
      <c r="E271" s="7">
        <v>45348</v>
      </c>
      <c r="F271" s="7">
        <v>45349</v>
      </c>
      <c r="G271" s="1">
        <v>1</v>
      </c>
      <c r="H271" s="1">
        <v>2</v>
      </c>
      <c r="I271" s="1" t="s">
        <v>91</v>
      </c>
      <c r="J271" s="1" t="s">
        <v>9</v>
      </c>
      <c r="K271" s="3">
        <f>Tabla12[[#This Row],[Precio '[$CLP'] IVA Inc]]/Tabla12[[#This Row],[N° Noches]]</f>
        <v>115000</v>
      </c>
      <c r="M271" s="3">
        <v>115000</v>
      </c>
      <c r="N271" s="3">
        <f>IF(Tabla12[[#This Row],[Canal de Venta]]="Booking",950*Tabla12[[#This Row],[Precio USD]],Tabla12[[#This Row],[Precio CLP]])</f>
        <v>115000</v>
      </c>
      <c r="O271" s="3">
        <f>IF(Tabla12[[#This Row],[Canal de Venta]]="Venta Directa",0,IF(Tabla12[[#This Row],[Canal de Venta]]="Airbnb",Tabla12[[#This Row],[Precio '[$CLP'] IVA Inc]]*3.57%,(Tabla12[[#This Row],[Precio USD]]/1.19)*14%*950))</f>
        <v>4105.4999999999991</v>
      </c>
      <c r="P271" s="3">
        <f>IF(Tabla12[[#This Row],[Año]]=2022,25000,0)</f>
        <v>0</v>
      </c>
      <c r="Q271" s="3">
        <f>Tabla12[[#This Row],[Precio '[$CLP'] Neto]]*19%</f>
        <v>18361.344537815126</v>
      </c>
      <c r="R271" s="3">
        <f>Tabla12[[#This Row],[Precio '[$CLP'] IVA Inc]]/1.19</f>
        <v>96638.655462184877</v>
      </c>
      <c r="S271" s="1">
        <f>YEAR(Tabla12[[#This Row],[Fecha Entrada]])</f>
        <v>2024</v>
      </c>
      <c r="T271" s="1" t="s">
        <v>13</v>
      </c>
      <c r="U271" s="1" t="s">
        <v>398</v>
      </c>
    </row>
    <row r="272" spans="1:21" x14ac:dyDescent="0.35">
      <c r="A272" s="1" t="s">
        <v>124</v>
      </c>
      <c r="B272" s="1" t="s">
        <v>123</v>
      </c>
      <c r="C272" s="1">
        <v>988208716</v>
      </c>
      <c r="D272" s="1" t="s">
        <v>3</v>
      </c>
      <c r="E272" s="7">
        <v>45349</v>
      </c>
      <c r="F272" s="7">
        <v>45350</v>
      </c>
      <c r="G272" s="1">
        <v>1</v>
      </c>
      <c r="H272" s="1">
        <v>5</v>
      </c>
      <c r="I272" s="1" t="s">
        <v>2</v>
      </c>
      <c r="J272" s="1" t="s">
        <v>6</v>
      </c>
      <c r="K272" s="3">
        <f>Tabla12[[#This Row],[Precio '[$CLP'] IVA Inc]]/Tabla12[[#This Row],[N° Noches]]</f>
        <v>84445.5</v>
      </c>
      <c r="L272" s="4">
        <v>88.89</v>
      </c>
      <c r="N272" s="3">
        <f>IF(Tabla12[[#This Row],[Canal de Venta]]="Booking",950*Tabla12[[#This Row],[Precio USD]],Tabla12[[#This Row],[Precio CLP]])</f>
        <v>84445.5</v>
      </c>
      <c r="O272" s="3">
        <f>IF(Tabla12[[#This Row],[Canal de Venta]]="Venta Directa",0,IF(Tabla12[[#This Row],[Canal de Venta]]="Airbnb",Tabla12[[#This Row],[Precio '[$CLP'] IVA Inc]]*3.57%,(Tabla12[[#This Row],[Precio USD]]/1.19)*14%*950))</f>
        <v>9934.764705882355</v>
      </c>
      <c r="P272" s="3">
        <f>IF(Tabla12[[#This Row],[Año]]=2022,25000,0)</f>
        <v>0</v>
      </c>
      <c r="Q272" s="3">
        <f>Tabla12[[#This Row],[Precio '[$CLP'] Neto]]*19%</f>
        <v>13482.894957983193</v>
      </c>
      <c r="R272" s="3">
        <f>Tabla12[[#This Row],[Precio '[$CLP'] IVA Inc]]/1.19</f>
        <v>70962.605042016803</v>
      </c>
      <c r="S272" s="1">
        <f>YEAR(Tabla12[[#This Row],[Fecha Entrada]])</f>
        <v>2024</v>
      </c>
      <c r="T272" s="1" t="s">
        <v>13</v>
      </c>
      <c r="U272" s="1" t="s">
        <v>398</v>
      </c>
    </row>
    <row r="273" spans="1:21" x14ac:dyDescent="0.35">
      <c r="A273" s="1" t="s">
        <v>112</v>
      </c>
      <c r="B273" s="1" t="s">
        <v>122</v>
      </c>
      <c r="C273" s="1">
        <v>977785892</v>
      </c>
      <c r="D273" s="1" t="s">
        <v>7</v>
      </c>
      <c r="E273" s="7">
        <v>45352</v>
      </c>
      <c r="F273" s="7">
        <v>45353</v>
      </c>
      <c r="G273" s="1">
        <v>1</v>
      </c>
      <c r="H273" s="1">
        <v>6</v>
      </c>
      <c r="I273" s="1" t="s">
        <v>2</v>
      </c>
      <c r="J273" s="1" t="s">
        <v>6</v>
      </c>
      <c r="K273" s="3">
        <f>Tabla12[[#This Row],[Precio '[$CLP'] IVA Inc]]/Tabla12[[#This Row],[N° Noches]]</f>
        <v>86478.5</v>
      </c>
      <c r="L273" s="4">
        <v>91.03</v>
      </c>
      <c r="N273" s="3">
        <f>IF(Tabla12[[#This Row],[Canal de Venta]]="Booking",950*Tabla12[[#This Row],[Precio USD]],Tabla12[[#This Row],[Precio CLP]])</f>
        <v>86478.5</v>
      </c>
      <c r="O273" s="3">
        <f>IF(Tabla12[[#This Row],[Canal de Venta]]="Venta Directa",0,IF(Tabla12[[#This Row],[Canal de Venta]]="Airbnb",Tabla12[[#This Row],[Precio '[$CLP'] IVA Inc]]*3.57%,(Tabla12[[#This Row],[Precio USD]]/1.19)*14%*950))</f>
        <v>10173.941176470589</v>
      </c>
      <c r="P273" s="3">
        <f>IF(Tabla12[[#This Row],[Año]]=2022,25000,0)</f>
        <v>0</v>
      </c>
      <c r="Q273" s="3">
        <f>Tabla12[[#This Row],[Precio '[$CLP'] Neto]]*19%</f>
        <v>13807.491596638658</v>
      </c>
      <c r="R273" s="3">
        <f>Tabla12[[#This Row],[Precio '[$CLP'] IVA Inc]]/1.19</f>
        <v>72671.008403361353</v>
      </c>
      <c r="S273" s="1">
        <f>YEAR(Tabla12[[#This Row],[Fecha Entrada]])</f>
        <v>2024</v>
      </c>
      <c r="T273" s="1" t="s">
        <v>109</v>
      </c>
      <c r="U273" s="1" t="s">
        <v>398</v>
      </c>
    </row>
    <row r="274" spans="1:21" x14ac:dyDescent="0.35">
      <c r="A274" s="1" t="s">
        <v>112</v>
      </c>
      <c r="B274" s="1" t="s">
        <v>122</v>
      </c>
      <c r="C274" s="1">
        <v>977785892</v>
      </c>
      <c r="D274" s="1" t="s">
        <v>7</v>
      </c>
      <c r="E274" s="7">
        <v>45353</v>
      </c>
      <c r="F274" s="7">
        <v>45354</v>
      </c>
      <c r="G274" s="1">
        <v>2</v>
      </c>
      <c r="H274" s="1">
        <v>6</v>
      </c>
      <c r="I274" s="1" t="s">
        <v>2</v>
      </c>
      <c r="J274" s="1" t="s">
        <v>1</v>
      </c>
      <c r="K274" s="3">
        <f>Tabla12[[#This Row],[Precio '[$CLP'] IVA Inc]]/Tabla12[[#This Row],[N° Noches]]</f>
        <v>41750</v>
      </c>
      <c r="M274" s="3">
        <v>83500</v>
      </c>
      <c r="N274" s="3">
        <f>IF(Tabla12[[#This Row],[Canal de Venta]]="Booking",950*Tabla12[[#This Row],[Precio USD]],Tabla12[[#This Row],[Precio CLP]])</f>
        <v>83500</v>
      </c>
      <c r="O274" s="3">
        <f>IF(Tabla12[[#This Row],[Canal de Venta]]="Venta Directa",0,IF(Tabla12[[#This Row],[Canal de Venta]]="Airbnb",Tabla12[[#This Row],[Precio '[$CLP'] IVA Inc]]*3.57%,(Tabla12[[#This Row],[Precio USD]]/1.19)*14%*950))</f>
        <v>0</v>
      </c>
      <c r="P274" s="3">
        <f>IF(Tabla12[[#This Row],[Año]]=2022,25000,0)</f>
        <v>0</v>
      </c>
      <c r="Q274" s="3">
        <f>Tabla12[[#This Row],[Precio '[$CLP'] Neto]]*19%</f>
        <v>13331.932773109245</v>
      </c>
      <c r="R274" s="3">
        <f>Tabla12[[#This Row],[Precio '[$CLP'] IVA Inc]]/1.19</f>
        <v>70168.067226890766</v>
      </c>
      <c r="S274" s="1">
        <f>YEAR(Tabla12[[#This Row],[Fecha Entrada]])</f>
        <v>2024</v>
      </c>
      <c r="T274" s="1" t="s">
        <v>109</v>
      </c>
      <c r="U274" s="1" t="s">
        <v>398</v>
      </c>
    </row>
    <row r="275" spans="1:21" x14ac:dyDescent="0.35">
      <c r="A275" s="1" t="s">
        <v>112</v>
      </c>
      <c r="B275" s="1" t="s">
        <v>121</v>
      </c>
      <c r="D275" s="1" t="s">
        <v>7</v>
      </c>
      <c r="E275" s="7">
        <v>45360</v>
      </c>
      <c r="F275" s="7">
        <v>45361</v>
      </c>
      <c r="G275" s="1">
        <v>1</v>
      </c>
      <c r="H275" s="1">
        <v>2</v>
      </c>
      <c r="I275" s="1" t="s">
        <v>2</v>
      </c>
      <c r="J275" s="1" t="s">
        <v>1</v>
      </c>
      <c r="K275" s="3">
        <f>Tabla12[[#This Row],[Precio '[$CLP'] IVA Inc]]/Tabla12[[#This Row],[N° Noches]]</f>
        <v>50000</v>
      </c>
      <c r="M275" s="3">
        <v>50000</v>
      </c>
      <c r="N275" s="3">
        <f>IF(Tabla12[[#This Row],[Canal de Venta]]="Booking",950*Tabla12[[#This Row],[Precio USD]],Tabla12[[#This Row],[Precio CLP]])</f>
        <v>50000</v>
      </c>
      <c r="O275" s="3">
        <f>IF(Tabla12[[#This Row],[Canal de Venta]]="Venta Directa",0,IF(Tabla12[[#This Row],[Canal de Venta]]="Airbnb",Tabla12[[#This Row],[Precio '[$CLP'] IVA Inc]]*3.57%,(Tabla12[[#This Row],[Precio USD]]/1.19)*14%*950))</f>
        <v>0</v>
      </c>
      <c r="P275" s="3">
        <f>IF(Tabla12[[#This Row],[Año]]=2022,25000,0)</f>
        <v>0</v>
      </c>
      <c r="Q275" s="3">
        <f>Tabla12[[#This Row],[Precio '[$CLP'] Neto]]*19%</f>
        <v>7983.1932773109247</v>
      </c>
      <c r="R275" s="3">
        <f>Tabla12[[#This Row],[Precio '[$CLP'] IVA Inc]]/1.19</f>
        <v>42016.806722689078</v>
      </c>
      <c r="S275" s="1">
        <f>YEAR(Tabla12[[#This Row],[Fecha Entrada]])</f>
        <v>2024</v>
      </c>
      <c r="T275" s="1" t="s">
        <v>13</v>
      </c>
      <c r="U275" s="1" t="s">
        <v>398</v>
      </c>
    </row>
    <row r="276" spans="1:21" x14ac:dyDescent="0.35">
      <c r="A276" s="1" t="s">
        <v>112</v>
      </c>
      <c r="B276" s="1" t="s">
        <v>120</v>
      </c>
      <c r="D276" s="1" t="s">
        <v>3</v>
      </c>
      <c r="E276" s="7">
        <v>45363</v>
      </c>
      <c r="F276" s="7">
        <v>45365</v>
      </c>
      <c r="G276" s="1">
        <v>2</v>
      </c>
      <c r="H276" s="1">
        <v>4</v>
      </c>
      <c r="I276" s="1" t="s">
        <v>2</v>
      </c>
      <c r="J276" s="1" t="s">
        <v>1</v>
      </c>
      <c r="K276" s="3">
        <f>Tabla12[[#This Row],[Precio '[$CLP'] IVA Inc]]/Tabla12[[#This Row],[N° Noches]]</f>
        <v>79000</v>
      </c>
      <c r="M276" s="3">
        <v>158000</v>
      </c>
      <c r="N276" s="3">
        <f>IF(Tabla12[[#This Row],[Canal de Venta]]="Booking",950*Tabla12[[#This Row],[Precio USD]],Tabla12[[#This Row],[Precio CLP]])</f>
        <v>158000</v>
      </c>
      <c r="O276" s="3">
        <f>IF(Tabla12[[#This Row],[Canal de Venta]]="Venta Directa",0,IF(Tabla12[[#This Row],[Canal de Venta]]="Airbnb",Tabla12[[#This Row],[Precio '[$CLP'] IVA Inc]]*3.57%,(Tabla12[[#This Row],[Precio USD]]/1.19)*14%*950))</f>
        <v>0</v>
      </c>
      <c r="P276" s="3">
        <f>IF(Tabla12[[#This Row],[Año]]=2022,25000,0)</f>
        <v>0</v>
      </c>
      <c r="Q276" s="3">
        <f>Tabla12[[#This Row],[Precio '[$CLP'] Neto]]*19%</f>
        <v>25226.890756302524</v>
      </c>
      <c r="R276" s="3">
        <f>Tabla12[[#This Row],[Precio '[$CLP'] IVA Inc]]/1.19</f>
        <v>132773.10924369749</v>
      </c>
      <c r="S276" s="1">
        <f>YEAR(Tabla12[[#This Row],[Fecha Entrada]])</f>
        <v>2024</v>
      </c>
      <c r="T276" s="1" t="s">
        <v>13</v>
      </c>
      <c r="U276" s="1" t="s">
        <v>398</v>
      </c>
    </row>
    <row r="277" spans="1:21" x14ac:dyDescent="0.35">
      <c r="A277" s="1" t="s">
        <v>112</v>
      </c>
      <c r="B277" s="1" t="s">
        <v>119</v>
      </c>
      <c r="C277" s="1">
        <v>972343291</v>
      </c>
      <c r="D277" s="1" t="s">
        <v>3</v>
      </c>
      <c r="E277" s="7">
        <v>45366</v>
      </c>
      <c r="F277" s="7">
        <v>45368</v>
      </c>
      <c r="G277" s="1">
        <v>2</v>
      </c>
      <c r="H277" s="1">
        <v>6</v>
      </c>
      <c r="I277" s="1" t="s">
        <v>2</v>
      </c>
      <c r="J277" s="1" t="s">
        <v>1</v>
      </c>
      <c r="K277" s="3">
        <f>Tabla12[[#This Row],[Precio '[$CLP'] IVA Inc]]/Tabla12[[#This Row],[N° Noches]]</f>
        <v>95200</v>
      </c>
      <c r="M277" s="3">
        <v>190400</v>
      </c>
      <c r="N277" s="3">
        <f>IF(Tabla12[[#This Row],[Canal de Venta]]="Booking",950*Tabla12[[#This Row],[Precio USD]],Tabla12[[#This Row],[Precio CLP]])</f>
        <v>190400</v>
      </c>
      <c r="O277" s="3">
        <f>IF(Tabla12[[#This Row],[Canal de Venta]]="Venta Directa",0,IF(Tabla12[[#This Row],[Canal de Venta]]="Airbnb",Tabla12[[#This Row],[Precio '[$CLP'] IVA Inc]]*3.57%,(Tabla12[[#This Row],[Precio USD]]/1.19)*14%*950))</f>
        <v>0</v>
      </c>
      <c r="P277" s="3">
        <f>IF(Tabla12[[#This Row],[Año]]=2022,25000,0)</f>
        <v>0</v>
      </c>
      <c r="Q277" s="3">
        <f>Tabla12[[#This Row],[Precio '[$CLP'] Neto]]*19%</f>
        <v>30400</v>
      </c>
      <c r="R277" s="3">
        <f>Tabla12[[#This Row],[Precio '[$CLP'] IVA Inc]]/1.19</f>
        <v>160000</v>
      </c>
      <c r="S277" s="1">
        <f>YEAR(Tabla12[[#This Row],[Fecha Entrada]])</f>
        <v>2024</v>
      </c>
      <c r="T277" s="1" t="s">
        <v>0</v>
      </c>
      <c r="U277" s="1" t="s">
        <v>398</v>
      </c>
    </row>
    <row r="278" spans="1:21" x14ac:dyDescent="0.35">
      <c r="A278" s="1" t="s">
        <v>112</v>
      </c>
      <c r="B278" s="1" t="s">
        <v>105</v>
      </c>
      <c r="C278" s="1">
        <v>956669189</v>
      </c>
      <c r="D278" s="1" t="s">
        <v>7</v>
      </c>
      <c r="E278" s="7">
        <v>45367</v>
      </c>
      <c r="F278" s="7">
        <v>45368</v>
      </c>
      <c r="G278" s="1">
        <v>1</v>
      </c>
      <c r="H278" s="1">
        <v>4</v>
      </c>
      <c r="I278" s="1" t="s">
        <v>2</v>
      </c>
      <c r="J278" s="1" t="s">
        <v>1</v>
      </c>
      <c r="K278" s="3">
        <f>Tabla12[[#This Row],[Precio '[$CLP'] IVA Inc]]/Tabla12[[#This Row],[N° Noches]]</f>
        <v>80000</v>
      </c>
      <c r="M278" s="3">
        <v>80000</v>
      </c>
      <c r="N278" s="3">
        <f>IF(Tabla12[[#This Row],[Canal de Venta]]="Booking",950*Tabla12[[#This Row],[Precio USD]],Tabla12[[#This Row],[Precio CLP]])</f>
        <v>80000</v>
      </c>
      <c r="O278" s="3">
        <f>IF(Tabla12[[#This Row],[Canal de Venta]]="Venta Directa",0,IF(Tabla12[[#This Row],[Canal de Venta]]="Airbnb",Tabla12[[#This Row],[Precio '[$CLP'] IVA Inc]]*3.57%,(Tabla12[[#This Row],[Precio USD]]/1.19)*14%*950))</f>
        <v>0</v>
      </c>
      <c r="P278" s="3">
        <f>IF(Tabla12[[#This Row],[Año]]=2022,25000,0)</f>
        <v>0</v>
      </c>
      <c r="Q278" s="3">
        <f>Tabla12[[#This Row],[Precio '[$CLP'] Neto]]*19%</f>
        <v>12773.10924369748</v>
      </c>
      <c r="R278" s="3">
        <f>Tabla12[[#This Row],[Precio '[$CLP'] IVA Inc]]/1.19</f>
        <v>67226.890756302528</v>
      </c>
      <c r="S278" s="1">
        <f>YEAR(Tabla12[[#This Row],[Fecha Entrada]])</f>
        <v>2024</v>
      </c>
      <c r="T278" s="1" t="s">
        <v>13</v>
      </c>
      <c r="U278" s="1" t="s">
        <v>398</v>
      </c>
    </row>
    <row r="279" spans="1:21" x14ac:dyDescent="0.35">
      <c r="A279" s="1" t="s">
        <v>112</v>
      </c>
      <c r="B279" s="1" t="s">
        <v>118</v>
      </c>
      <c r="C279" s="1">
        <v>5583991307638</v>
      </c>
      <c r="D279" s="1" t="s">
        <v>7</v>
      </c>
      <c r="E279" s="7">
        <v>45371</v>
      </c>
      <c r="F279" s="7">
        <v>45372</v>
      </c>
      <c r="G279" s="1">
        <v>1</v>
      </c>
      <c r="H279" s="1">
        <v>2</v>
      </c>
      <c r="I279" s="1" t="s">
        <v>2</v>
      </c>
      <c r="J279" s="1" t="s">
        <v>9</v>
      </c>
      <c r="K279" s="3">
        <f>Tabla12[[#This Row],[Precio '[$CLP'] IVA Inc]]/Tabla12[[#This Row],[N° Noches]]</f>
        <v>75000</v>
      </c>
      <c r="M279" s="3">
        <v>75000</v>
      </c>
      <c r="N279" s="3">
        <f>IF(Tabla12[[#This Row],[Canal de Venta]]="Booking",950*Tabla12[[#This Row],[Precio USD]],Tabla12[[#This Row],[Precio CLP]])</f>
        <v>75000</v>
      </c>
      <c r="O279" s="3">
        <f>IF(Tabla12[[#This Row],[Canal de Venta]]="Venta Directa",0,IF(Tabla12[[#This Row],[Canal de Venta]]="Airbnb",Tabla12[[#This Row],[Precio '[$CLP'] IVA Inc]]*3.57%,(Tabla12[[#This Row],[Precio USD]]/1.19)*14%*950))</f>
        <v>2677.4999999999995</v>
      </c>
      <c r="P279" s="3">
        <f>IF(Tabla12[[#This Row],[Año]]=2022,25000,0)</f>
        <v>0</v>
      </c>
      <c r="Q279" s="3">
        <f>Tabla12[[#This Row],[Precio '[$CLP'] Neto]]*19%</f>
        <v>11974.789915966387</v>
      </c>
      <c r="R279" s="3">
        <f>Tabla12[[#This Row],[Precio '[$CLP'] IVA Inc]]/1.19</f>
        <v>63025.210084033613</v>
      </c>
      <c r="S279" s="1">
        <f>YEAR(Tabla12[[#This Row],[Fecha Entrada]])</f>
        <v>2024</v>
      </c>
      <c r="T279" s="1" t="s">
        <v>0</v>
      </c>
      <c r="U279" s="1" t="s">
        <v>398</v>
      </c>
    </row>
    <row r="280" spans="1:21" x14ac:dyDescent="0.35">
      <c r="A280" s="1" t="s">
        <v>112</v>
      </c>
      <c r="B280" s="1" t="s">
        <v>117</v>
      </c>
      <c r="C280" s="1">
        <v>98176336</v>
      </c>
      <c r="D280" s="1" t="s">
        <v>3</v>
      </c>
      <c r="E280" s="7">
        <v>45371</v>
      </c>
      <c r="F280" s="7">
        <v>45372</v>
      </c>
      <c r="G280" s="1">
        <v>1</v>
      </c>
      <c r="H280" s="1">
        <v>3</v>
      </c>
      <c r="I280" s="1" t="s">
        <v>2</v>
      </c>
      <c r="J280" s="1" t="s">
        <v>6</v>
      </c>
      <c r="K280" s="3">
        <f>Tabla12[[#This Row],[Precio '[$CLP'] IVA Inc]]/Tabla12[[#This Row],[N° Noches]]</f>
        <v>74271</v>
      </c>
      <c r="L280" s="4">
        <v>78.180000000000007</v>
      </c>
      <c r="N280" s="3">
        <f>IF(Tabla12[[#This Row],[Canal de Venta]]="Booking",950*Tabla12[[#This Row],[Precio USD]],Tabla12[[#This Row],[Precio CLP]])</f>
        <v>74271</v>
      </c>
      <c r="O280" s="3">
        <f>IF(Tabla12[[#This Row],[Canal de Venta]]="Venta Directa",0,IF(Tabla12[[#This Row],[Canal de Venta]]="Airbnb",Tabla12[[#This Row],[Precio '[$CLP'] IVA Inc]]*3.57%,(Tabla12[[#This Row],[Precio USD]]/1.19)*14%*950))</f>
        <v>8737.7647058823568</v>
      </c>
      <c r="P280" s="3">
        <f>IF(Tabla12[[#This Row],[Año]]=2022,25000,0)</f>
        <v>0</v>
      </c>
      <c r="Q280" s="3">
        <f>Tabla12[[#This Row],[Precio '[$CLP'] Neto]]*19%</f>
        <v>11858.394957983193</v>
      </c>
      <c r="R280" s="3">
        <f>Tabla12[[#This Row],[Precio '[$CLP'] IVA Inc]]/1.19</f>
        <v>62412.60504201681</v>
      </c>
      <c r="S280" s="1">
        <f>YEAR(Tabla12[[#This Row],[Fecha Entrada]])</f>
        <v>2024</v>
      </c>
      <c r="T280" s="1" t="s">
        <v>13</v>
      </c>
      <c r="U280" s="1" t="s">
        <v>397</v>
      </c>
    </row>
    <row r="281" spans="1:21" x14ac:dyDescent="0.35">
      <c r="A281" s="1" t="s">
        <v>112</v>
      </c>
      <c r="B281" s="1" t="s">
        <v>116</v>
      </c>
      <c r="C281" s="1">
        <v>997138616</v>
      </c>
      <c r="D281" s="1" t="s">
        <v>7</v>
      </c>
      <c r="E281" s="7">
        <v>45373</v>
      </c>
      <c r="F281" s="7">
        <v>45375</v>
      </c>
      <c r="G281" s="1">
        <v>2</v>
      </c>
      <c r="H281" s="1">
        <v>3</v>
      </c>
      <c r="I281" s="1" t="s">
        <v>2</v>
      </c>
      <c r="J281" s="1" t="s">
        <v>9</v>
      </c>
      <c r="K281" s="3">
        <f>Tabla12[[#This Row],[Precio '[$CLP'] IVA Inc]]/Tabla12[[#This Row],[N° Noches]]</f>
        <v>83000</v>
      </c>
      <c r="M281" s="3">
        <v>166000</v>
      </c>
      <c r="N281" s="3">
        <f>IF(Tabla12[[#This Row],[Canal de Venta]]="Booking",950*Tabla12[[#This Row],[Precio USD]],Tabla12[[#This Row],[Precio CLP]])</f>
        <v>166000</v>
      </c>
      <c r="O281" s="3">
        <f>IF(Tabla12[[#This Row],[Canal de Venta]]="Venta Directa",0,IF(Tabla12[[#This Row],[Canal de Venta]]="Airbnb",Tabla12[[#This Row],[Precio '[$CLP'] IVA Inc]]*3.57%,(Tabla12[[#This Row],[Precio USD]]/1.19)*14%*950))</f>
        <v>5926.1999999999989</v>
      </c>
      <c r="P281" s="3">
        <f>IF(Tabla12[[#This Row],[Año]]=2022,25000,0)</f>
        <v>0</v>
      </c>
      <c r="Q281" s="3">
        <f>Tabla12[[#This Row],[Precio '[$CLP'] Neto]]*19%</f>
        <v>26504.201680672268</v>
      </c>
      <c r="R281" s="3">
        <f>Tabla12[[#This Row],[Precio '[$CLP'] IVA Inc]]/1.19</f>
        <v>139495.79831932773</v>
      </c>
      <c r="S281" s="1">
        <f>YEAR(Tabla12[[#This Row],[Fecha Entrada]])</f>
        <v>2024</v>
      </c>
      <c r="T281" s="1" t="s">
        <v>13</v>
      </c>
      <c r="U281" s="1" t="s">
        <v>398</v>
      </c>
    </row>
    <row r="282" spans="1:21" x14ac:dyDescent="0.35">
      <c r="A282" s="1" t="s">
        <v>112</v>
      </c>
      <c r="B282" s="1" t="s">
        <v>115</v>
      </c>
      <c r="C282" s="1">
        <v>961971387</v>
      </c>
      <c r="D282" s="1" t="s">
        <v>3</v>
      </c>
      <c r="E282" s="7">
        <v>45373</v>
      </c>
      <c r="F282" s="7">
        <v>45375</v>
      </c>
      <c r="G282" s="1">
        <v>2</v>
      </c>
      <c r="H282" s="1">
        <v>5</v>
      </c>
      <c r="I282" s="1" t="s">
        <v>91</v>
      </c>
      <c r="J282" s="1" t="s">
        <v>1</v>
      </c>
      <c r="K282" s="3">
        <f>Tabla12[[#This Row],[Precio '[$CLP'] IVA Inc]]/Tabla12[[#This Row],[N° Noches]]</f>
        <v>80000</v>
      </c>
      <c r="M282" s="3">
        <v>160000</v>
      </c>
      <c r="N282" s="3">
        <f>IF(Tabla12[[#This Row],[Canal de Venta]]="Booking",950*Tabla12[[#This Row],[Precio USD]],Tabla12[[#This Row],[Precio CLP]])</f>
        <v>160000</v>
      </c>
      <c r="O282" s="3">
        <f>IF(Tabla12[[#This Row],[Canal de Venta]]="Venta Directa",0,IF(Tabla12[[#This Row],[Canal de Venta]]="Airbnb",Tabla12[[#This Row],[Precio '[$CLP'] IVA Inc]]*3.57%,(Tabla12[[#This Row],[Precio USD]]/1.19)*14%*950))</f>
        <v>0</v>
      </c>
      <c r="P282" s="3">
        <f>IF(Tabla12[[#This Row],[Año]]=2022,25000,0)</f>
        <v>0</v>
      </c>
      <c r="Q282" s="3">
        <f>Tabla12[[#This Row],[Precio '[$CLP'] Neto]]*19%</f>
        <v>25546.218487394959</v>
      </c>
      <c r="R282" s="3">
        <f>Tabla12[[#This Row],[Precio '[$CLP'] IVA Inc]]/1.19</f>
        <v>134453.78151260506</v>
      </c>
      <c r="S282" s="1">
        <f>YEAR(Tabla12[[#This Row],[Fecha Entrada]])</f>
        <v>2024</v>
      </c>
      <c r="T282" s="1" t="s">
        <v>13</v>
      </c>
      <c r="U282" s="1" t="s">
        <v>398</v>
      </c>
    </row>
    <row r="283" spans="1:21" x14ac:dyDescent="0.35">
      <c r="A283" s="1" t="s">
        <v>112</v>
      </c>
      <c r="B283" s="1" t="s">
        <v>114</v>
      </c>
      <c r="D283" s="1" t="s">
        <v>3</v>
      </c>
      <c r="E283" s="7">
        <v>45375</v>
      </c>
      <c r="F283" s="7">
        <v>45378</v>
      </c>
      <c r="G283" s="1">
        <v>4</v>
      </c>
      <c r="H283" s="1">
        <v>2</v>
      </c>
      <c r="I283" s="1" t="s">
        <v>2</v>
      </c>
      <c r="J283" s="1" t="s">
        <v>1</v>
      </c>
      <c r="K283" s="3">
        <f>Tabla12[[#This Row],[Precio '[$CLP'] IVA Inc]]/Tabla12[[#This Row],[N° Noches]]</f>
        <v>65000</v>
      </c>
      <c r="M283" s="3">
        <v>260000</v>
      </c>
      <c r="N283" s="3">
        <f>IF(Tabla12[[#This Row],[Canal de Venta]]="Booking",950*Tabla12[[#This Row],[Precio USD]],Tabla12[[#This Row],[Precio CLP]])</f>
        <v>260000</v>
      </c>
      <c r="O283" s="3">
        <f>IF(Tabla12[[#This Row],[Canal de Venta]]="Venta Directa",0,IF(Tabla12[[#This Row],[Canal de Venta]]="Airbnb",Tabla12[[#This Row],[Precio '[$CLP'] IVA Inc]]*3.57%,(Tabla12[[#This Row],[Precio USD]]/1.19)*14%*950))</f>
        <v>0</v>
      </c>
      <c r="P283" s="3">
        <f>IF(Tabla12[[#This Row],[Año]]=2022,25000,0)</f>
        <v>0</v>
      </c>
      <c r="Q283" s="3">
        <f>Tabla12[[#This Row],[Precio '[$CLP'] Neto]]*19%</f>
        <v>41512.60504201681</v>
      </c>
      <c r="R283" s="3">
        <f>Tabla12[[#This Row],[Precio '[$CLP'] IVA Inc]]/1.19</f>
        <v>218487.3949579832</v>
      </c>
      <c r="S283" s="1">
        <f>YEAR(Tabla12[[#This Row],[Fecha Entrada]])</f>
        <v>2024</v>
      </c>
      <c r="T283" s="1" t="s">
        <v>13</v>
      </c>
      <c r="U283" s="1" t="s">
        <v>398</v>
      </c>
    </row>
    <row r="284" spans="1:21" x14ac:dyDescent="0.35">
      <c r="A284" s="1" t="s">
        <v>112</v>
      </c>
      <c r="B284" s="1" t="s">
        <v>113</v>
      </c>
      <c r="D284" s="1" t="s">
        <v>7</v>
      </c>
      <c r="E284" s="7">
        <v>45378</v>
      </c>
      <c r="F284" s="7">
        <v>45379</v>
      </c>
      <c r="G284" s="1">
        <v>1</v>
      </c>
      <c r="H284" s="1">
        <v>6</v>
      </c>
      <c r="I284" s="1" t="s">
        <v>2</v>
      </c>
      <c r="J284" s="1" t="s">
        <v>1</v>
      </c>
      <c r="K284" s="3">
        <f>Tabla12[[#This Row],[Precio '[$CLP'] IVA Inc]]/Tabla12[[#This Row],[N° Noches]]</f>
        <v>70000</v>
      </c>
      <c r="M284" s="3">
        <v>70000</v>
      </c>
      <c r="N284" s="3">
        <f>IF(Tabla12[[#This Row],[Canal de Venta]]="Booking",950*Tabla12[[#This Row],[Precio USD]],Tabla12[[#This Row],[Precio CLP]])</f>
        <v>70000</v>
      </c>
      <c r="O284" s="3">
        <f>IF(Tabla12[[#This Row],[Canal de Venta]]="Venta Directa",0,IF(Tabla12[[#This Row],[Canal de Venta]]="Airbnb",Tabla12[[#This Row],[Precio '[$CLP'] IVA Inc]]*3.57%,(Tabla12[[#This Row],[Precio USD]]/1.19)*14%*950))</f>
        <v>0</v>
      </c>
      <c r="P284" s="3">
        <f>IF(Tabla12[[#This Row],[Año]]=2022,25000,0)</f>
        <v>0</v>
      </c>
      <c r="Q284" s="3">
        <f>Tabla12[[#This Row],[Precio '[$CLP'] Neto]]*19%</f>
        <v>11176.470588235294</v>
      </c>
      <c r="R284" s="3">
        <f>Tabla12[[#This Row],[Precio '[$CLP'] IVA Inc]]/1.19</f>
        <v>58823.529411764706</v>
      </c>
      <c r="S284" s="1">
        <f>YEAR(Tabla12[[#This Row],[Fecha Entrada]])</f>
        <v>2024</v>
      </c>
      <c r="T284" s="1" t="s">
        <v>13</v>
      </c>
      <c r="U284" s="1" t="s">
        <v>398</v>
      </c>
    </row>
    <row r="285" spans="1:21" x14ac:dyDescent="0.35">
      <c r="A285" s="1" t="s">
        <v>112</v>
      </c>
      <c r="B285" s="1" t="s">
        <v>111</v>
      </c>
      <c r="C285" s="1">
        <v>966475557</v>
      </c>
      <c r="D285" s="1" t="s">
        <v>3</v>
      </c>
      <c r="E285" s="7">
        <v>45379</v>
      </c>
      <c r="F285" s="7">
        <v>45382</v>
      </c>
      <c r="G285" s="1">
        <v>3</v>
      </c>
      <c r="H285" s="1">
        <v>4</v>
      </c>
      <c r="I285" s="1" t="s">
        <v>2</v>
      </c>
      <c r="J285" s="1" t="s">
        <v>6</v>
      </c>
      <c r="K285" s="3">
        <f>Tabla12[[#This Row],[Precio '[$CLP'] IVA Inc]]/Tabla12[[#This Row],[N° Noches]]</f>
        <v>101745</v>
      </c>
      <c r="L285" s="4">
        <v>321.3</v>
      </c>
      <c r="N285" s="3">
        <f>IF(Tabla12[[#This Row],[Canal de Venta]]="Booking",950*Tabla12[[#This Row],[Precio USD]],Tabla12[[#This Row],[Precio CLP]])</f>
        <v>305235</v>
      </c>
      <c r="O285" s="3">
        <f>IF(Tabla12[[#This Row],[Canal de Venta]]="Venta Directa",0,IF(Tabla12[[#This Row],[Canal de Venta]]="Airbnb",Tabla12[[#This Row],[Precio '[$CLP'] IVA Inc]]*3.57%,(Tabla12[[#This Row],[Precio USD]]/1.19)*14%*950))</f>
        <v>35910.000000000007</v>
      </c>
      <c r="P285" s="3">
        <f>IF(Tabla12[[#This Row],[Año]]=2022,25000,0)</f>
        <v>0</v>
      </c>
      <c r="Q285" s="3">
        <f>Tabla12[[#This Row],[Precio '[$CLP'] Neto]]*19%</f>
        <v>48735</v>
      </c>
      <c r="R285" s="3">
        <f>Tabla12[[#This Row],[Precio '[$CLP'] IVA Inc]]/1.19</f>
        <v>256500</v>
      </c>
      <c r="S285" s="1">
        <f>YEAR(Tabla12[[#This Row],[Fecha Entrada]])</f>
        <v>2024</v>
      </c>
      <c r="T285" s="1" t="s">
        <v>0</v>
      </c>
      <c r="U285" s="1" t="s">
        <v>398</v>
      </c>
    </row>
    <row r="286" spans="1:21" x14ac:dyDescent="0.35">
      <c r="A286" s="1" t="s">
        <v>95</v>
      </c>
      <c r="B286" s="1" t="s">
        <v>110</v>
      </c>
      <c r="C286" s="1">
        <v>543512224746</v>
      </c>
      <c r="D286" s="1" t="s">
        <v>3</v>
      </c>
      <c r="E286" s="7">
        <v>45386</v>
      </c>
      <c r="F286" s="7">
        <v>45387</v>
      </c>
      <c r="G286" s="1">
        <v>1</v>
      </c>
      <c r="H286" s="1">
        <v>4</v>
      </c>
      <c r="I286" s="1" t="s">
        <v>2</v>
      </c>
      <c r="J286" s="1" t="s">
        <v>6</v>
      </c>
      <c r="K286" s="3">
        <f>Tabla12[[#This Row],[Precio '[$CLP'] IVA Inc]]/Tabla12[[#This Row],[N° Noches]]</f>
        <v>65445.5</v>
      </c>
      <c r="L286" s="4">
        <v>68.89</v>
      </c>
      <c r="N286" s="3">
        <f>IF(Tabla12[[#This Row],[Canal de Venta]]="Booking",950*Tabla12[[#This Row],[Precio USD]],Tabla12[[#This Row],[Precio CLP]])</f>
        <v>65445.5</v>
      </c>
      <c r="O286" s="3">
        <f>IF(Tabla12[[#This Row],[Canal de Venta]]="Venta Directa",0,IF(Tabla12[[#This Row],[Canal de Venta]]="Airbnb",Tabla12[[#This Row],[Precio '[$CLP'] IVA Inc]]*3.57%,(Tabla12[[#This Row],[Precio USD]]/1.19)*14%*950))</f>
        <v>7699.4705882352946</v>
      </c>
      <c r="P286" s="3">
        <f>IF(Tabla12[[#This Row],[Año]]=2022,25000,0)</f>
        <v>0</v>
      </c>
      <c r="Q286" s="3">
        <f>Tabla12[[#This Row],[Precio '[$CLP'] Neto]]*19%</f>
        <v>10449.281512605043</v>
      </c>
      <c r="R286" s="3">
        <f>Tabla12[[#This Row],[Precio '[$CLP'] IVA Inc]]/1.19</f>
        <v>54996.218487394959</v>
      </c>
      <c r="S286" s="1">
        <f>YEAR(Tabla12[[#This Row],[Fecha Entrada]])</f>
        <v>2024</v>
      </c>
      <c r="T286" s="1" t="s">
        <v>109</v>
      </c>
      <c r="U286" s="1" t="s">
        <v>398</v>
      </c>
    </row>
    <row r="287" spans="1:21" x14ac:dyDescent="0.35">
      <c r="A287" s="1" t="s">
        <v>95</v>
      </c>
      <c r="B287" s="1" t="s">
        <v>108</v>
      </c>
      <c r="C287" s="1">
        <v>961491934</v>
      </c>
      <c r="D287" s="1" t="s">
        <v>7</v>
      </c>
      <c r="E287" s="7">
        <v>45387</v>
      </c>
      <c r="F287" s="7">
        <v>45389</v>
      </c>
      <c r="G287" s="1">
        <v>2</v>
      </c>
      <c r="H287" s="1">
        <v>6</v>
      </c>
      <c r="I287" s="1" t="s">
        <v>2</v>
      </c>
      <c r="J287" s="1" t="s">
        <v>6</v>
      </c>
      <c r="K287" s="3">
        <f>Tabla12[[#This Row],[Precio '[$CLP'] IVA Inc]]/Tabla12[[#This Row],[N° Noches]]</f>
        <v>101745</v>
      </c>
      <c r="L287" s="4">
        <v>214.2</v>
      </c>
      <c r="N287" s="3">
        <f>IF(Tabla12[[#This Row],[Canal de Venta]]="Booking",950*Tabla12[[#This Row],[Precio USD]],Tabla12[[#This Row],[Precio CLP]])</f>
        <v>203490</v>
      </c>
      <c r="O287" s="3">
        <f>IF(Tabla12[[#This Row],[Canal de Venta]]="Venta Directa",0,IF(Tabla12[[#This Row],[Canal de Venta]]="Airbnb",Tabla12[[#This Row],[Precio '[$CLP'] IVA Inc]]*3.57%,(Tabla12[[#This Row],[Precio USD]]/1.19)*14%*950))</f>
        <v>23940.000000000004</v>
      </c>
      <c r="P287" s="3">
        <f>IF(Tabla12[[#This Row],[Año]]=2022,25000,0)</f>
        <v>0</v>
      </c>
      <c r="Q287" s="3">
        <f>Tabla12[[#This Row],[Precio '[$CLP'] Neto]]*19%</f>
        <v>32490</v>
      </c>
      <c r="R287" s="3">
        <f>Tabla12[[#This Row],[Precio '[$CLP'] IVA Inc]]/1.19</f>
        <v>171000</v>
      </c>
      <c r="S287" s="1">
        <f>YEAR(Tabla12[[#This Row],[Fecha Entrada]])</f>
        <v>2024</v>
      </c>
      <c r="T287" s="1" t="s">
        <v>13</v>
      </c>
      <c r="U287" s="1" t="s">
        <v>398</v>
      </c>
    </row>
    <row r="288" spans="1:21" x14ac:dyDescent="0.35">
      <c r="A288" s="1" t="s">
        <v>95</v>
      </c>
      <c r="B288" s="1" t="s">
        <v>107</v>
      </c>
      <c r="C288" s="1">
        <v>951926520</v>
      </c>
      <c r="D288" s="1" t="s">
        <v>3</v>
      </c>
      <c r="E288" s="7">
        <v>45392</v>
      </c>
      <c r="F288" s="7">
        <v>45393</v>
      </c>
      <c r="G288" s="1">
        <v>1</v>
      </c>
      <c r="H288" s="1">
        <v>4</v>
      </c>
      <c r="I288" s="1" t="s">
        <v>2</v>
      </c>
      <c r="J288" s="1" t="s">
        <v>6</v>
      </c>
      <c r="K288" s="3">
        <f>Tabla12[[#This Row],[Precio '[$CLP'] IVA Inc]]/Tabla12[[#This Row],[N° Noches]]</f>
        <v>63241.499999999993</v>
      </c>
      <c r="L288" s="4">
        <v>66.569999999999993</v>
      </c>
      <c r="N288" s="3">
        <f>IF(Tabla12[[#This Row],[Canal de Venta]]="Booking",950*Tabla12[[#This Row],[Precio USD]],Tabla12[[#This Row],[Precio CLP]])</f>
        <v>63241.499999999993</v>
      </c>
      <c r="O288" s="3">
        <f>IF(Tabla12[[#This Row],[Canal de Venta]]="Venta Directa",0,IF(Tabla12[[#This Row],[Canal de Venta]]="Airbnb",Tabla12[[#This Row],[Precio '[$CLP'] IVA Inc]]*3.57%,(Tabla12[[#This Row],[Precio USD]]/1.19)*14%*950))</f>
        <v>7440.1764705882351</v>
      </c>
      <c r="P288" s="3">
        <f>IF(Tabla12[[#This Row],[Año]]=2022,25000,0)</f>
        <v>0</v>
      </c>
      <c r="Q288" s="3">
        <f>Tabla12[[#This Row],[Precio '[$CLP'] Neto]]*19%</f>
        <v>10097.382352941175</v>
      </c>
      <c r="R288" s="3">
        <f>Tabla12[[#This Row],[Precio '[$CLP'] IVA Inc]]/1.19</f>
        <v>53144.117647058818</v>
      </c>
      <c r="S288" s="1">
        <f>YEAR(Tabla12[[#This Row],[Fecha Entrada]])</f>
        <v>2024</v>
      </c>
      <c r="T288" s="1" t="s">
        <v>13</v>
      </c>
      <c r="U288" s="1" t="s">
        <v>398</v>
      </c>
    </row>
    <row r="289" spans="1:21" x14ac:dyDescent="0.35">
      <c r="A289" s="1" t="s">
        <v>95</v>
      </c>
      <c r="B289" s="1" t="s">
        <v>106</v>
      </c>
      <c r="C289" s="1">
        <v>995755459</v>
      </c>
      <c r="D289" s="1" t="s">
        <v>3</v>
      </c>
      <c r="E289" s="7">
        <v>45394</v>
      </c>
      <c r="F289" s="7">
        <v>45395</v>
      </c>
      <c r="G289" s="1">
        <v>1</v>
      </c>
      <c r="H289" s="1">
        <v>7</v>
      </c>
      <c r="I289" s="1" t="s">
        <v>2</v>
      </c>
      <c r="J289" s="1" t="s">
        <v>1</v>
      </c>
      <c r="K289" s="3">
        <f>Tabla12[[#This Row],[Precio '[$CLP'] IVA Inc]]/Tabla12[[#This Row],[N° Noches]]</f>
        <v>85000</v>
      </c>
      <c r="M289" s="3">
        <v>85000</v>
      </c>
      <c r="N289" s="3">
        <f>IF(Tabla12[[#This Row],[Canal de Venta]]="Booking",950*Tabla12[[#This Row],[Precio USD]],Tabla12[[#This Row],[Precio CLP]])</f>
        <v>85000</v>
      </c>
      <c r="O289" s="3">
        <f>IF(Tabla12[[#This Row],[Canal de Venta]]="Venta Directa",0,IF(Tabla12[[#This Row],[Canal de Venta]]="Airbnb",Tabla12[[#This Row],[Precio '[$CLP'] IVA Inc]]*3.57%,(Tabla12[[#This Row],[Precio USD]]/1.19)*14%*950))</f>
        <v>0</v>
      </c>
      <c r="P289" s="3">
        <f>IF(Tabla12[[#This Row],[Año]]=2022,25000,0)</f>
        <v>0</v>
      </c>
      <c r="Q289" s="3">
        <f>Tabla12[[#This Row],[Precio '[$CLP'] Neto]]*19%</f>
        <v>13571.428571428572</v>
      </c>
      <c r="R289" s="3">
        <f>Tabla12[[#This Row],[Precio '[$CLP'] IVA Inc]]/1.19</f>
        <v>71428.571428571435</v>
      </c>
      <c r="S289" s="1">
        <f>YEAR(Tabla12[[#This Row],[Fecha Entrada]])</f>
        <v>2024</v>
      </c>
      <c r="T289" s="1" t="s">
        <v>13</v>
      </c>
      <c r="U289" s="1" t="s">
        <v>398</v>
      </c>
    </row>
    <row r="290" spans="1:21" x14ac:dyDescent="0.35">
      <c r="A290" s="1" t="s">
        <v>95</v>
      </c>
      <c r="B290" s="1" t="s">
        <v>105</v>
      </c>
      <c r="C290" s="1">
        <v>987287608</v>
      </c>
      <c r="D290" s="1" t="s">
        <v>3</v>
      </c>
      <c r="E290" s="7">
        <v>45395</v>
      </c>
      <c r="F290" s="7">
        <v>45396</v>
      </c>
      <c r="G290" s="1">
        <v>1</v>
      </c>
      <c r="H290" s="1">
        <v>4</v>
      </c>
      <c r="I290" s="1" t="s">
        <v>2</v>
      </c>
      <c r="J290" s="1" t="s">
        <v>6</v>
      </c>
      <c r="K290" s="3">
        <f>Tabla12[[#This Row],[Precio '[$CLP'] IVA Inc]]/Tabla12[[#This Row],[N° Noches]]</f>
        <v>83125</v>
      </c>
      <c r="L290" s="4">
        <v>87.5</v>
      </c>
      <c r="N290" s="3">
        <f>IF(Tabla12[[#This Row],[Canal de Venta]]="Booking",950*Tabla12[[#This Row],[Precio USD]],Tabla12[[#This Row],[Precio CLP]])</f>
        <v>83125</v>
      </c>
      <c r="O290" s="3">
        <f>IF(Tabla12[[#This Row],[Canal de Venta]]="Venta Directa",0,IF(Tabla12[[#This Row],[Canal de Venta]]="Airbnb",Tabla12[[#This Row],[Precio '[$CLP'] IVA Inc]]*3.57%,(Tabla12[[#This Row],[Precio USD]]/1.19)*14%*950))</f>
        <v>9779.4117647058829</v>
      </c>
      <c r="P290" s="3">
        <f>IF(Tabla12[[#This Row],[Año]]=2022,25000,0)</f>
        <v>0</v>
      </c>
      <c r="Q290" s="3">
        <f>Tabla12[[#This Row],[Precio '[$CLP'] Neto]]*19%</f>
        <v>13272.058823529413</v>
      </c>
      <c r="R290" s="3">
        <f>Tabla12[[#This Row],[Precio '[$CLP'] IVA Inc]]/1.19</f>
        <v>69852.941176470587</v>
      </c>
      <c r="S290" s="1">
        <f>YEAR(Tabla12[[#This Row],[Fecha Entrada]])</f>
        <v>2024</v>
      </c>
      <c r="T290" s="1" t="s">
        <v>13</v>
      </c>
      <c r="U290" s="1" t="s">
        <v>398</v>
      </c>
    </row>
    <row r="291" spans="1:21" x14ac:dyDescent="0.35">
      <c r="A291" s="1" t="s">
        <v>95</v>
      </c>
      <c r="B291" s="1" t="s">
        <v>104</v>
      </c>
      <c r="C291" s="1">
        <v>999717479</v>
      </c>
      <c r="D291" s="1" t="s">
        <v>7</v>
      </c>
      <c r="E291" s="7">
        <v>45395</v>
      </c>
      <c r="F291" s="7">
        <v>45397</v>
      </c>
      <c r="G291" s="1">
        <v>2</v>
      </c>
      <c r="H291" s="1">
        <v>4</v>
      </c>
      <c r="I291" s="1" t="s">
        <v>91</v>
      </c>
      <c r="J291" s="1" t="s">
        <v>6</v>
      </c>
      <c r="K291" s="3">
        <f>Tabla12[[#This Row],[Precio '[$CLP'] IVA Inc]]/Tabla12[[#This Row],[N° Noches]]</f>
        <v>83429</v>
      </c>
      <c r="L291" s="4">
        <v>175.64</v>
      </c>
      <c r="N291" s="3">
        <f>IF(Tabla12[[#This Row],[Canal de Venta]]="Booking",950*Tabla12[[#This Row],[Precio USD]],Tabla12[[#This Row],[Precio CLP]])</f>
        <v>166858</v>
      </c>
      <c r="O291" s="3">
        <f>IF(Tabla12[[#This Row],[Canal de Venta]]="Venta Directa",0,IF(Tabla12[[#This Row],[Canal de Venta]]="Airbnb",Tabla12[[#This Row],[Precio '[$CLP'] IVA Inc]]*3.57%,(Tabla12[[#This Row],[Precio USD]]/1.19)*14%*950))</f>
        <v>19630.352941176472</v>
      </c>
      <c r="P291" s="3">
        <f>IF(Tabla12[[#This Row],[Año]]=2022,25000,0)</f>
        <v>0</v>
      </c>
      <c r="Q291" s="3">
        <f>Tabla12[[#This Row],[Precio '[$CLP'] Neto]]*19%</f>
        <v>26641.193277310922</v>
      </c>
      <c r="R291" s="3">
        <f>Tabla12[[#This Row],[Precio '[$CLP'] IVA Inc]]/1.19</f>
        <v>140216.80672268907</v>
      </c>
      <c r="S291" s="1">
        <f>YEAR(Tabla12[[#This Row],[Fecha Entrada]])</f>
        <v>2024</v>
      </c>
      <c r="T291" s="1" t="s">
        <v>13</v>
      </c>
      <c r="U291" s="1" t="s">
        <v>398</v>
      </c>
    </row>
    <row r="292" spans="1:21" x14ac:dyDescent="0.35">
      <c r="A292" s="1" t="s">
        <v>95</v>
      </c>
      <c r="B292" s="1" t="s">
        <v>103</v>
      </c>
      <c r="C292" s="1">
        <v>949403279</v>
      </c>
      <c r="D292" s="1" t="s">
        <v>7</v>
      </c>
      <c r="E292" s="7">
        <v>45398</v>
      </c>
      <c r="F292" s="7">
        <v>45400</v>
      </c>
      <c r="G292" s="1">
        <v>2</v>
      </c>
      <c r="H292" s="1">
        <v>4</v>
      </c>
      <c r="I292" s="1" t="s">
        <v>2</v>
      </c>
      <c r="J292" s="1" t="s">
        <v>6</v>
      </c>
      <c r="K292" s="3">
        <f>Tabla12[[#This Row],[Precio '[$CLP'] IVA Inc]]/Tabla12[[#This Row],[N° Noches]]</f>
        <v>64101.249999999993</v>
      </c>
      <c r="L292" s="4">
        <v>134.94999999999999</v>
      </c>
      <c r="N292" s="3">
        <f>IF(Tabla12[[#This Row],[Canal de Venta]]="Booking",950*Tabla12[[#This Row],[Precio USD]],Tabla12[[#This Row],[Precio CLP]])</f>
        <v>128202.49999999999</v>
      </c>
      <c r="O292" s="3">
        <f>IF(Tabla12[[#This Row],[Canal de Venta]]="Venta Directa",0,IF(Tabla12[[#This Row],[Canal de Venta]]="Airbnb",Tabla12[[#This Row],[Precio '[$CLP'] IVA Inc]]*3.57%,(Tabla12[[#This Row],[Precio USD]]/1.19)*14%*950))</f>
        <v>15082.64705882353</v>
      </c>
      <c r="P292" s="3">
        <f>IF(Tabla12[[#This Row],[Año]]=2022,25000,0)</f>
        <v>0</v>
      </c>
      <c r="Q292" s="3">
        <f>Tabla12[[#This Row],[Precio '[$CLP'] Neto]]*19%</f>
        <v>20469.306722689074</v>
      </c>
      <c r="R292" s="3">
        <f>Tabla12[[#This Row],[Precio '[$CLP'] IVA Inc]]/1.19</f>
        <v>107733.19327731091</v>
      </c>
      <c r="S292" s="1">
        <f>YEAR(Tabla12[[#This Row],[Fecha Entrada]])</f>
        <v>2024</v>
      </c>
      <c r="T292" s="1" t="s">
        <v>13</v>
      </c>
      <c r="U292" s="1" t="s">
        <v>398</v>
      </c>
    </row>
    <row r="293" spans="1:21" x14ac:dyDescent="0.35">
      <c r="A293" s="1" t="s">
        <v>95</v>
      </c>
      <c r="B293" s="1" t="s">
        <v>102</v>
      </c>
      <c r="C293" s="1">
        <v>963888979</v>
      </c>
      <c r="D293" s="1" t="s">
        <v>3</v>
      </c>
      <c r="E293" s="7">
        <v>45401</v>
      </c>
      <c r="F293" s="7">
        <v>45403</v>
      </c>
      <c r="G293" s="1">
        <v>2</v>
      </c>
      <c r="H293" s="1">
        <v>4</v>
      </c>
      <c r="I293" s="1" t="s">
        <v>2</v>
      </c>
      <c r="J293" s="1" t="s">
        <v>6</v>
      </c>
      <c r="K293" s="3">
        <f>Tabla12[[#This Row],[Precio '[$CLP'] IVA Inc]]/Tabla12[[#This Row],[N° Noches]]</f>
        <v>78750.25</v>
      </c>
      <c r="L293" s="4">
        <v>165.79</v>
      </c>
      <c r="N293" s="3">
        <f>IF(Tabla12[[#This Row],[Canal de Venta]]="Booking",950*Tabla12[[#This Row],[Precio USD]],Tabla12[[#This Row],[Precio CLP]])</f>
        <v>157500.5</v>
      </c>
      <c r="O293" s="3">
        <f>IF(Tabla12[[#This Row],[Canal de Venta]]="Venta Directa",0,IF(Tabla12[[#This Row],[Canal de Venta]]="Airbnb",Tabla12[[#This Row],[Precio '[$CLP'] IVA Inc]]*3.57%,(Tabla12[[#This Row],[Precio USD]]/1.19)*14%*950))</f>
        <v>18529.470588235297</v>
      </c>
      <c r="P293" s="3">
        <f>IF(Tabla12[[#This Row],[Año]]=2022,25000,0)</f>
        <v>0</v>
      </c>
      <c r="Q293" s="3">
        <f>Tabla12[[#This Row],[Precio '[$CLP'] Neto]]*19%</f>
        <v>25147.138655462186</v>
      </c>
      <c r="R293" s="3">
        <f>Tabla12[[#This Row],[Precio '[$CLP'] IVA Inc]]/1.19</f>
        <v>132353.36134453781</v>
      </c>
      <c r="S293" s="1">
        <f>YEAR(Tabla12[[#This Row],[Fecha Entrada]])</f>
        <v>2024</v>
      </c>
      <c r="T293" s="1" t="s">
        <v>13</v>
      </c>
      <c r="U293" s="1" t="s">
        <v>398</v>
      </c>
    </row>
    <row r="294" spans="1:21" x14ac:dyDescent="0.35">
      <c r="A294" s="1" t="s">
        <v>95</v>
      </c>
      <c r="B294" s="1" t="s">
        <v>101</v>
      </c>
      <c r="C294" s="1">
        <v>977865533</v>
      </c>
      <c r="D294" s="1" t="s">
        <v>3</v>
      </c>
      <c r="E294" s="7">
        <v>45407</v>
      </c>
      <c r="F294" s="7">
        <v>45408</v>
      </c>
      <c r="G294" s="1">
        <v>1</v>
      </c>
      <c r="H294" s="1">
        <v>3</v>
      </c>
      <c r="I294" s="1" t="s">
        <v>2</v>
      </c>
      <c r="J294" s="1" t="s">
        <v>6</v>
      </c>
      <c r="K294" s="3">
        <f>Tabla12[[#This Row],[Precio '[$CLP'] IVA Inc]]/Tabla12[[#This Row],[N° Noches]]</f>
        <v>70262</v>
      </c>
      <c r="L294" s="4">
        <v>73.959999999999994</v>
      </c>
      <c r="N294" s="3">
        <f>IF(Tabla12[[#This Row],[Canal de Venta]]="Booking",950*Tabla12[[#This Row],[Precio USD]],Tabla12[[#This Row],[Precio CLP]])</f>
        <v>70262</v>
      </c>
      <c r="O294" s="3">
        <f>IF(Tabla12[[#This Row],[Canal de Venta]]="Venta Directa",0,IF(Tabla12[[#This Row],[Canal de Venta]]="Airbnb",Tabla12[[#This Row],[Precio '[$CLP'] IVA Inc]]*3.57%,(Tabla12[[#This Row],[Precio USD]]/1.19)*14%*950))</f>
        <v>8266.1176470588234</v>
      </c>
      <c r="P294" s="3">
        <f>IF(Tabla12[[#This Row],[Año]]=2022,25000,0)</f>
        <v>0</v>
      </c>
      <c r="Q294" s="3">
        <f>Tabla12[[#This Row],[Precio '[$CLP'] Neto]]*19%</f>
        <v>11218.302521008403</v>
      </c>
      <c r="R294" s="3">
        <f>Tabla12[[#This Row],[Precio '[$CLP'] IVA Inc]]/1.19</f>
        <v>59043.697478991598</v>
      </c>
      <c r="S294" s="1">
        <f>YEAR(Tabla12[[#This Row],[Fecha Entrada]])</f>
        <v>2024</v>
      </c>
      <c r="T294" s="1" t="s">
        <v>13</v>
      </c>
      <c r="U294" s="1" t="s">
        <v>397</v>
      </c>
    </row>
    <row r="295" spans="1:21" x14ac:dyDescent="0.35">
      <c r="A295" s="1" t="s">
        <v>95</v>
      </c>
      <c r="B295" s="1" t="s">
        <v>100</v>
      </c>
      <c r="C295" s="1">
        <v>978490328</v>
      </c>
      <c r="D295" s="1" t="s">
        <v>7</v>
      </c>
      <c r="E295" s="7">
        <v>45407</v>
      </c>
      <c r="F295" s="7">
        <v>45410</v>
      </c>
      <c r="G295" s="1">
        <v>3</v>
      </c>
      <c r="H295" s="1">
        <v>4</v>
      </c>
      <c r="I295" s="1" t="s">
        <v>2</v>
      </c>
      <c r="J295" s="1" t="s">
        <v>6</v>
      </c>
      <c r="K295" s="3">
        <f>Tabla12[[#This Row],[Precio '[$CLP'] IVA Inc]]/Tabla12[[#This Row],[N° Noches]]</f>
        <v>86142.833333333328</v>
      </c>
      <c r="L295" s="4">
        <v>272.02999999999997</v>
      </c>
      <c r="N295" s="3">
        <f>IF(Tabla12[[#This Row],[Canal de Venta]]="Booking",950*Tabla12[[#This Row],[Precio USD]],Tabla12[[#This Row],[Precio CLP]])</f>
        <v>258428.49999999997</v>
      </c>
      <c r="O295" s="3">
        <f>IF(Tabla12[[#This Row],[Canal de Venta]]="Venta Directa",0,IF(Tabla12[[#This Row],[Canal de Venta]]="Airbnb",Tabla12[[#This Row],[Precio '[$CLP'] IVA Inc]]*3.57%,(Tabla12[[#This Row],[Precio USD]]/1.19)*14%*950))</f>
        <v>30403.352941176476</v>
      </c>
      <c r="P295" s="3">
        <f>IF(Tabla12[[#This Row],[Año]]=2022,25000,0)</f>
        <v>0</v>
      </c>
      <c r="Q295" s="3">
        <f>Tabla12[[#This Row],[Precio '[$CLP'] Neto]]*19%</f>
        <v>41261.693277310922</v>
      </c>
      <c r="R295" s="3">
        <f>Tabla12[[#This Row],[Precio '[$CLP'] IVA Inc]]/1.19</f>
        <v>217166.80672268907</v>
      </c>
      <c r="S295" s="1">
        <f>YEAR(Tabla12[[#This Row],[Fecha Entrada]])</f>
        <v>2024</v>
      </c>
      <c r="T295" s="1" t="s">
        <v>13</v>
      </c>
      <c r="U295" s="1" t="s">
        <v>398</v>
      </c>
    </row>
    <row r="296" spans="1:21" x14ac:dyDescent="0.35">
      <c r="A296" s="1" t="s">
        <v>95</v>
      </c>
      <c r="B296" s="1" t="s">
        <v>99</v>
      </c>
      <c r="C296" s="1">
        <v>983415566</v>
      </c>
      <c r="D296" s="1" t="s">
        <v>3</v>
      </c>
      <c r="E296" s="7">
        <v>45407</v>
      </c>
      <c r="F296" s="7">
        <v>45410</v>
      </c>
      <c r="G296" s="1">
        <v>3</v>
      </c>
      <c r="H296" s="1">
        <v>3</v>
      </c>
      <c r="I296" s="1" t="s">
        <v>2</v>
      </c>
      <c r="J296" s="1" t="s">
        <v>1</v>
      </c>
      <c r="K296" s="3">
        <f>Tabla12[[#This Row],[Precio '[$CLP'] IVA Inc]]/Tabla12[[#This Row],[N° Noches]]</f>
        <v>77576.666666666672</v>
      </c>
      <c r="M296" s="3">
        <v>232730</v>
      </c>
      <c r="N296" s="3">
        <f>IF(Tabla12[[#This Row],[Canal de Venta]]="Booking",950*Tabla12[[#This Row],[Precio USD]],Tabla12[[#This Row],[Precio CLP]])</f>
        <v>232730</v>
      </c>
      <c r="O296" s="3">
        <f>IF(Tabla12[[#This Row],[Canal de Venta]]="Venta Directa",0,IF(Tabla12[[#This Row],[Canal de Venta]]="Airbnb",Tabla12[[#This Row],[Precio '[$CLP'] IVA Inc]]*3.57%,(Tabla12[[#This Row],[Precio USD]]/1.19)*14%*950))</f>
        <v>0</v>
      </c>
      <c r="P296" s="3">
        <f>IF(Tabla12[[#This Row],[Año]]=2022,25000,0)</f>
        <v>0</v>
      </c>
      <c r="Q296" s="3">
        <f>Tabla12[[#This Row],[Precio '[$CLP'] Neto]]*19%</f>
        <v>37158.571428571428</v>
      </c>
      <c r="R296" s="3">
        <f>Tabla12[[#This Row],[Precio '[$CLP'] IVA Inc]]/1.19</f>
        <v>195571.42857142858</v>
      </c>
      <c r="S296" s="1">
        <f>YEAR(Tabla12[[#This Row],[Fecha Entrada]])</f>
        <v>2024</v>
      </c>
      <c r="T296" s="1" t="s">
        <v>13</v>
      </c>
      <c r="U296" s="1" t="s">
        <v>398</v>
      </c>
    </row>
    <row r="297" spans="1:21" x14ac:dyDescent="0.35">
      <c r="A297" s="1" t="s">
        <v>95</v>
      </c>
      <c r="B297" s="1" t="s">
        <v>98</v>
      </c>
      <c r="D297" s="1" t="s">
        <v>7</v>
      </c>
      <c r="E297" s="7">
        <v>45410</v>
      </c>
      <c r="F297" s="7">
        <v>45411</v>
      </c>
      <c r="G297" s="1">
        <v>1</v>
      </c>
      <c r="H297" s="1">
        <v>3</v>
      </c>
      <c r="I297" s="1" t="s">
        <v>2</v>
      </c>
      <c r="J297" s="1" t="s">
        <v>1</v>
      </c>
      <c r="K297" s="3">
        <f>Tabla12[[#This Row],[Precio '[$CLP'] IVA Inc]]/Tabla12[[#This Row],[N° Noches]]</f>
        <v>60000</v>
      </c>
      <c r="M297" s="3">
        <v>60000</v>
      </c>
      <c r="N297" s="3">
        <f>IF(Tabla12[[#This Row],[Canal de Venta]]="Booking",950*Tabla12[[#This Row],[Precio USD]],Tabla12[[#This Row],[Precio CLP]])</f>
        <v>60000</v>
      </c>
      <c r="O297" s="3">
        <f>IF(Tabla12[[#This Row],[Canal de Venta]]="Venta Directa",0,IF(Tabla12[[#This Row],[Canal de Venta]]="Airbnb",Tabla12[[#This Row],[Precio '[$CLP'] IVA Inc]]*3.57%,(Tabla12[[#This Row],[Precio USD]]/1.19)*14%*950))</f>
        <v>0</v>
      </c>
      <c r="P297" s="3">
        <f>IF(Tabla12[[#This Row],[Año]]=2022,25000,0)</f>
        <v>0</v>
      </c>
      <c r="Q297" s="3">
        <f>Tabla12[[#This Row],[Precio '[$CLP'] Neto]]*19%</f>
        <v>9579.8319327731097</v>
      </c>
      <c r="R297" s="3">
        <f>Tabla12[[#This Row],[Precio '[$CLP'] IVA Inc]]/1.19</f>
        <v>50420.168067226892</v>
      </c>
      <c r="S297" s="1">
        <f>YEAR(Tabla12[[#This Row],[Fecha Entrada]])</f>
        <v>2024</v>
      </c>
      <c r="T297" s="1" t="s">
        <v>13</v>
      </c>
      <c r="U297" s="1" t="s">
        <v>398</v>
      </c>
    </row>
    <row r="298" spans="1:21" x14ac:dyDescent="0.35">
      <c r="A298" s="1" t="s">
        <v>95</v>
      </c>
      <c r="B298" s="1" t="s">
        <v>97</v>
      </c>
      <c r="C298" s="1">
        <v>982000353</v>
      </c>
      <c r="D298" s="1" t="s">
        <v>7</v>
      </c>
      <c r="E298" s="7">
        <v>45411</v>
      </c>
      <c r="F298" s="7">
        <v>45412</v>
      </c>
      <c r="G298" s="1">
        <v>1</v>
      </c>
      <c r="H298" s="1">
        <v>5</v>
      </c>
      <c r="I298" s="1" t="s">
        <v>2</v>
      </c>
      <c r="J298" s="1" t="s">
        <v>6</v>
      </c>
      <c r="K298" s="3">
        <f>Tabla12[[#This Row],[Precio '[$CLP'] IVA Inc]]/Tabla12[[#This Row],[N° Noches]]</f>
        <v>64096.5</v>
      </c>
      <c r="L298" s="4">
        <v>67.47</v>
      </c>
      <c r="N298" s="3">
        <f>IF(Tabla12[[#This Row],[Canal de Venta]]="Booking",950*Tabla12[[#This Row],[Precio USD]],Tabla12[[#This Row],[Precio CLP]])</f>
        <v>64096.5</v>
      </c>
      <c r="O298" s="3">
        <f>IF(Tabla12[[#This Row],[Canal de Venta]]="Venta Directa",0,IF(Tabla12[[#This Row],[Canal de Venta]]="Airbnb",Tabla12[[#This Row],[Precio '[$CLP'] IVA Inc]]*3.57%,(Tabla12[[#This Row],[Precio USD]]/1.19)*14%*950))</f>
        <v>7540.7647058823541</v>
      </c>
      <c r="P298" s="3">
        <f>IF(Tabla12[[#This Row],[Año]]=2022,25000,0)</f>
        <v>0</v>
      </c>
      <c r="Q298" s="3">
        <f>Tabla12[[#This Row],[Precio '[$CLP'] Neto]]*19%</f>
        <v>10233.894957983193</v>
      </c>
      <c r="R298" s="3">
        <f>Tabla12[[#This Row],[Precio '[$CLP'] IVA Inc]]/1.19</f>
        <v>53862.60504201681</v>
      </c>
      <c r="S298" s="1">
        <f>YEAR(Tabla12[[#This Row],[Fecha Entrada]])</f>
        <v>2024</v>
      </c>
      <c r="T298" s="1" t="s">
        <v>13</v>
      </c>
      <c r="U298" s="1" t="s">
        <v>398</v>
      </c>
    </row>
    <row r="299" spans="1:21" x14ac:dyDescent="0.35">
      <c r="A299" s="1" t="s">
        <v>95</v>
      </c>
      <c r="B299" s="1" t="s">
        <v>96</v>
      </c>
      <c r="C299" s="1">
        <v>968991082</v>
      </c>
      <c r="D299" s="1" t="s">
        <v>3</v>
      </c>
      <c r="E299" s="7">
        <v>45411</v>
      </c>
      <c r="F299" s="7">
        <v>45416</v>
      </c>
      <c r="G299" s="1">
        <v>5</v>
      </c>
      <c r="H299" s="1">
        <v>5</v>
      </c>
      <c r="I299" s="1" t="s">
        <v>2</v>
      </c>
      <c r="J299" s="1" t="s">
        <v>6</v>
      </c>
      <c r="K299" s="3">
        <f>Tabla12[[#This Row],[Precio '[$CLP'] IVA Inc]]/Tabla12[[#This Row],[N° Noches]]</f>
        <v>78059.600000000006</v>
      </c>
      <c r="L299" s="4">
        <v>410.84</v>
      </c>
      <c r="N299" s="3">
        <f>IF(Tabla12[[#This Row],[Canal de Venta]]="Booking",950*Tabla12[[#This Row],[Precio USD]],Tabla12[[#This Row],[Precio CLP]])</f>
        <v>390298</v>
      </c>
      <c r="O299" s="3">
        <f>IF(Tabla12[[#This Row],[Canal de Venta]]="Venta Directa",0,IF(Tabla12[[#This Row],[Canal de Venta]]="Airbnb",Tabla12[[#This Row],[Precio '[$CLP'] IVA Inc]]*3.57%,(Tabla12[[#This Row],[Precio USD]]/1.19)*14%*950))</f>
        <v>45917.411764705881</v>
      </c>
      <c r="P299" s="3">
        <f>IF(Tabla12[[#This Row],[Año]]=2022,25000,0)</f>
        <v>0</v>
      </c>
      <c r="Q299" s="3">
        <f>Tabla12[[#This Row],[Precio '[$CLP'] Neto]]*19%</f>
        <v>62316.487394957985</v>
      </c>
      <c r="R299" s="3">
        <f>Tabla12[[#This Row],[Precio '[$CLP'] IVA Inc]]/1.19</f>
        <v>327981.51260504202</v>
      </c>
      <c r="S299" s="1">
        <f>YEAR(Tabla12[[#This Row],[Fecha Entrada]])</f>
        <v>2024</v>
      </c>
      <c r="T299" s="1" t="s">
        <v>13</v>
      </c>
      <c r="U299" s="1" t="s">
        <v>398</v>
      </c>
    </row>
    <row r="300" spans="1:21" x14ac:dyDescent="0.35">
      <c r="A300" s="1" t="s">
        <v>95</v>
      </c>
      <c r="B300" s="1" t="s">
        <v>94</v>
      </c>
      <c r="D300" s="1" t="s">
        <v>7</v>
      </c>
      <c r="E300" s="7">
        <v>45412</v>
      </c>
      <c r="F300" s="7">
        <v>45385</v>
      </c>
      <c r="G300" s="1">
        <v>3</v>
      </c>
      <c r="H300" s="1">
        <v>4</v>
      </c>
      <c r="I300" s="1" t="s">
        <v>2</v>
      </c>
      <c r="J300" s="1" t="s">
        <v>6</v>
      </c>
      <c r="K300" s="3">
        <f>Tabla12[[#This Row],[Precio '[$CLP'] IVA Inc]]/Tabla12[[#This Row],[N° Noches]]</f>
        <v>71221.5</v>
      </c>
      <c r="L300" s="4">
        <v>224.91</v>
      </c>
      <c r="N300" s="3">
        <f>IF(Tabla12[[#This Row],[Canal de Venta]]="Booking",950*Tabla12[[#This Row],[Precio USD]],Tabla12[[#This Row],[Precio CLP]])</f>
        <v>213664.5</v>
      </c>
      <c r="O300" s="3">
        <f>IF(Tabla12[[#This Row],[Canal de Venta]]="Venta Directa",0,IF(Tabla12[[#This Row],[Canal de Venta]]="Airbnb",Tabla12[[#This Row],[Precio '[$CLP'] IVA Inc]]*3.57%,(Tabla12[[#This Row],[Precio USD]]/1.19)*14%*950))</f>
        <v>25137</v>
      </c>
      <c r="P300" s="3">
        <f>IF(Tabla12[[#This Row],[Año]]=2022,25000,0)</f>
        <v>0</v>
      </c>
      <c r="Q300" s="3">
        <f>Tabla12[[#This Row],[Precio '[$CLP'] Neto]]*19%</f>
        <v>34114.5</v>
      </c>
      <c r="R300" s="3">
        <f>Tabla12[[#This Row],[Precio '[$CLP'] IVA Inc]]/1.19</f>
        <v>179550</v>
      </c>
      <c r="S300" s="1">
        <f>YEAR(Tabla12[[#This Row],[Fecha Entrada]])</f>
        <v>2024</v>
      </c>
      <c r="T300" s="1" t="s">
        <v>13</v>
      </c>
      <c r="U300" s="1" t="s">
        <v>398</v>
      </c>
    </row>
    <row r="301" spans="1:21" x14ac:dyDescent="0.35">
      <c r="A301" s="1" t="s">
        <v>72</v>
      </c>
      <c r="B301" s="1" t="s">
        <v>93</v>
      </c>
      <c r="C301" s="1">
        <v>987968387</v>
      </c>
      <c r="D301" s="1" t="s">
        <v>7</v>
      </c>
      <c r="E301" s="7">
        <v>45415</v>
      </c>
      <c r="F301" s="7">
        <v>45417</v>
      </c>
      <c r="G301" s="1">
        <v>2</v>
      </c>
      <c r="H301" s="1">
        <v>6</v>
      </c>
      <c r="I301" s="1" t="s">
        <v>2</v>
      </c>
      <c r="J301" s="1" t="s">
        <v>1</v>
      </c>
      <c r="K301" s="3">
        <f>Tabla12[[#This Row],[Precio '[$CLP'] IVA Inc]]/Tabla12[[#This Row],[N° Noches]]</f>
        <v>95000</v>
      </c>
      <c r="M301" s="3">
        <v>190000</v>
      </c>
      <c r="N301" s="3">
        <f>IF(Tabla12[[#This Row],[Canal de Venta]]="Booking",950*Tabla12[[#This Row],[Precio USD]],Tabla12[[#This Row],[Precio CLP]])</f>
        <v>190000</v>
      </c>
      <c r="O301" s="3">
        <f>IF(Tabla12[[#This Row],[Canal de Venta]]="Venta Directa",0,IF(Tabla12[[#This Row],[Canal de Venta]]="Airbnb",Tabla12[[#This Row],[Precio '[$CLP'] IVA Inc]]*3.57%,(Tabla12[[#This Row],[Precio USD]]/1.19)*14%*950))</f>
        <v>0</v>
      </c>
      <c r="P301" s="3">
        <f>IF(Tabla12[[#This Row],[Año]]=2022,25000,0)</f>
        <v>0</v>
      </c>
      <c r="Q301" s="3">
        <f>Tabla12[[#This Row],[Precio '[$CLP'] Neto]]*19%</f>
        <v>30336.134453781517</v>
      </c>
      <c r="R301" s="3">
        <f>Tabla12[[#This Row],[Precio '[$CLP'] IVA Inc]]/1.19</f>
        <v>159663.8655462185</v>
      </c>
      <c r="S301" s="1">
        <f>YEAR(Tabla12[[#This Row],[Fecha Entrada]])</f>
        <v>2024</v>
      </c>
      <c r="T301" s="1" t="s">
        <v>13</v>
      </c>
      <c r="U301" s="1" t="s">
        <v>397</v>
      </c>
    </row>
    <row r="302" spans="1:21" x14ac:dyDescent="0.35">
      <c r="A302" s="1" t="s">
        <v>72</v>
      </c>
      <c r="B302" s="1" t="s">
        <v>92</v>
      </c>
      <c r="C302" s="1">
        <v>977729943</v>
      </c>
      <c r="D302" s="1" t="s">
        <v>3</v>
      </c>
      <c r="E302" s="7">
        <v>45422</v>
      </c>
      <c r="F302" s="7">
        <v>45424</v>
      </c>
      <c r="G302" s="1">
        <v>2</v>
      </c>
      <c r="H302" s="1">
        <v>4</v>
      </c>
      <c r="I302" s="1" t="s">
        <v>91</v>
      </c>
      <c r="J302" s="1" t="s">
        <v>9</v>
      </c>
      <c r="K302" s="3">
        <f>Tabla12[[#This Row],[Precio '[$CLP'] IVA Inc]]/Tabla12[[#This Row],[N° Noches]]</f>
        <v>120000</v>
      </c>
      <c r="M302" s="3">
        <v>240000</v>
      </c>
      <c r="N302" s="3">
        <f>IF(Tabla12[[#This Row],[Canal de Venta]]="Booking",950*Tabla12[[#This Row],[Precio USD]],Tabla12[[#This Row],[Precio CLP]])</f>
        <v>240000</v>
      </c>
      <c r="O302" s="3">
        <f>IF(Tabla12[[#This Row],[Canal de Venta]]="Venta Directa",0,IF(Tabla12[[#This Row],[Canal de Venta]]="Airbnb",Tabla12[[#This Row],[Precio '[$CLP'] IVA Inc]]*3.57%,(Tabla12[[#This Row],[Precio USD]]/1.19)*14%*950))</f>
        <v>8567.9999999999982</v>
      </c>
      <c r="P302" s="3">
        <f>IF(Tabla12[[#This Row],[Año]]=2022,25000,0)</f>
        <v>0</v>
      </c>
      <c r="Q302" s="3">
        <f>Tabla12[[#This Row],[Precio '[$CLP'] Neto]]*19%</f>
        <v>38319.327731092439</v>
      </c>
      <c r="R302" s="3">
        <f>Tabla12[[#This Row],[Precio '[$CLP'] IVA Inc]]/1.19</f>
        <v>201680.67226890757</v>
      </c>
      <c r="S302" s="1">
        <f>YEAR(Tabla12[[#This Row],[Fecha Entrada]])</f>
        <v>2024</v>
      </c>
      <c r="T302" s="1" t="s">
        <v>13</v>
      </c>
      <c r="U302" s="1" t="s">
        <v>398</v>
      </c>
    </row>
    <row r="303" spans="1:21" x14ac:dyDescent="0.35">
      <c r="A303" s="1" t="s">
        <v>72</v>
      </c>
      <c r="B303" s="1" t="s">
        <v>90</v>
      </c>
      <c r="C303" s="1">
        <v>945933597</v>
      </c>
      <c r="D303" s="1" t="s">
        <v>7</v>
      </c>
      <c r="E303" s="7">
        <v>45422</v>
      </c>
      <c r="F303" s="7">
        <v>45424</v>
      </c>
      <c r="G303" s="1">
        <v>2</v>
      </c>
      <c r="H303" s="1">
        <v>5</v>
      </c>
      <c r="I303" s="1" t="s">
        <v>2</v>
      </c>
      <c r="J303" s="1" t="s">
        <v>6</v>
      </c>
      <c r="K303" s="3">
        <f>Tabla12[[#This Row],[Precio '[$CLP'] IVA Inc]]/Tabla12[[#This Row],[N° Noches]]</f>
        <v>95289.75</v>
      </c>
      <c r="L303" s="4">
        <v>200.61</v>
      </c>
      <c r="N303" s="3">
        <f>IF(Tabla12[[#This Row],[Canal de Venta]]="Booking",950*Tabla12[[#This Row],[Precio USD]],Tabla12[[#This Row],[Precio CLP]])</f>
        <v>190579.5</v>
      </c>
      <c r="O303" s="3">
        <f>IF(Tabla12[[#This Row],[Canal de Venta]]="Venta Directa",0,IF(Tabla12[[#This Row],[Canal de Venta]]="Airbnb",Tabla12[[#This Row],[Precio '[$CLP'] IVA Inc]]*3.57%,(Tabla12[[#This Row],[Precio USD]]/1.19)*14%*950))</f>
        <v>22421.117647058829</v>
      </c>
      <c r="P303" s="3">
        <f>IF(Tabla12[[#This Row],[Año]]=2022,25000,0)</f>
        <v>0</v>
      </c>
      <c r="Q303" s="3">
        <f>Tabla12[[#This Row],[Precio '[$CLP'] Neto]]*19%</f>
        <v>30428.659663865546</v>
      </c>
      <c r="R303" s="3">
        <f>Tabla12[[#This Row],[Precio '[$CLP'] IVA Inc]]/1.19</f>
        <v>160150.84033613445</v>
      </c>
      <c r="S303" s="1">
        <f>YEAR(Tabla12[[#This Row],[Fecha Entrada]])</f>
        <v>2024</v>
      </c>
      <c r="T303" s="1" t="s">
        <v>13</v>
      </c>
      <c r="U303" s="1" t="s">
        <v>398</v>
      </c>
    </row>
    <row r="304" spans="1:21" x14ac:dyDescent="0.35">
      <c r="A304" s="1" t="s">
        <v>72</v>
      </c>
      <c r="B304" s="1" t="s">
        <v>89</v>
      </c>
      <c r="C304" s="1">
        <v>993458440</v>
      </c>
      <c r="D304" s="1" t="s">
        <v>3</v>
      </c>
      <c r="E304" s="7">
        <v>45425</v>
      </c>
      <c r="F304" s="7">
        <v>45426</v>
      </c>
      <c r="G304" s="1">
        <v>1</v>
      </c>
      <c r="H304" s="1">
        <v>5</v>
      </c>
      <c r="I304" s="1" t="s">
        <v>2</v>
      </c>
      <c r="J304" s="1" t="s">
        <v>1</v>
      </c>
      <c r="K304" s="3">
        <f>Tabla12[[#This Row],[Precio '[$CLP'] IVA Inc]]/Tabla12[[#This Row],[N° Noches]]</f>
        <v>90000</v>
      </c>
      <c r="M304" s="3">
        <v>90000</v>
      </c>
      <c r="N304" s="3">
        <f>IF(Tabla12[[#This Row],[Canal de Venta]]="Booking",950*Tabla12[[#This Row],[Precio USD]],Tabla12[[#This Row],[Precio CLP]])</f>
        <v>90000</v>
      </c>
      <c r="O304" s="3">
        <f>IF(Tabla12[[#This Row],[Canal de Venta]]="Venta Directa",0,IF(Tabla12[[#This Row],[Canal de Venta]]="Airbnb",Tabla12[[#This Row],[Precio '[$CLP'] IVA Inc]]*3.57%,(Tabla12[[#This Row],[Precio USD]]/1.19)*14%*950))</f>
        <v>0</v>
      </c>
      <c r="P304" s="3">
        <f>IF(Tabla12[[#This Row],[Año]]=2022,25000,0)</f>
        <v>0</v>
      </c>
      <c r="Q304" s="3">
        <f>Tabla12[[#This Row],[Precio '[$CLP'] Neto]]*19%</f>
        <v>14369.747899159665</v>
      </c>
      <c r="R304" s="3">
        <f>Tabla12[[#This Row],[Precio '[$CLP'] IVA Inc]]/1.19</f>
        <v>75630.252100840342</v>
      </c>
      <c r="S304" s="1">
        <f>YEAR(Tabla12[[#This Row],[Fecha Entrada]])</f>
        <v>2024</v>
      </c>
      <c r="T304" s="1" t="s">
        <v>13</v>
      </c>
      <c r="U304" s="1" t="s">
        <v>398</v>
      </c>
    </row>
    <row r="305" spans="1:21" x14ac:dyDescent="0.35">
      <c r="A305" s="1" t="s">
        <v>72</v>
      </c>
      <c r="B305" s="1" t="s">
        <v>88</v>
      </c>
      <c r="C305" s="1">
        <v>967196238</v>
      </c>
      <c r="D305" s="1" t="s">
        <v>3</v>
      </c>
      <c r="E305" s="7">
        <v>45426</v>
      </c>
      <c r="F305" s="7">
        <v>45427</v>
      </c>
      <c r="G305" s="1">
        <v>1</v>
      </c>
      <c r="H305" s="1">
        <v>6</v>
      </c>
      <c r="I305" s="1" t="s">
        <v>2</v>
      </c>
      <c r="J305" s="1" t="s">
        <v>1</v>
      </c>
      <c r="K305" s="3">
        <f>Tabla12[[#This Row],[Precio '[$CLP'] IVA Inc]]/Tabla12[[#This Row],[N° Noches]]</f>
        <v>90000</v>
      </c>
      <c r="M305" s="3">
        <v>90000</v>
      </c>
      <c r="N305" s="3">
        <f>IF(Tabla12[[#This Row],[Canal de Venta]]="Booking",950*Tabla12[[#This Row],[Precio USD]],Tabla12[[#This Row],[Precio CLP]])</f>
        <v>90000</v>
      </c>
      <c r="O305" s="3">
        <f>IF(Tabla12[[#This Row],[Canal de Venta]]="Venta Directa",0,IF(Tabla12[[#This Row],[Canal de Venta]]="Airbnb",Tabla12[[#This Row],[Precio '[$CLP'] IVA Inc]]*3.57%,(Tabla12[[#This Row],[Precio USD]]/1.19)*14%*950))</f>
        <v>0</v>
      </c>
      <c r="P305" s="3">
        <f>IF(Tabla12[[#This Row],[Año]]=2022,25000,0)</f>
        <v>0</v>
      </c>
      <c r="Q305" s="3">
        <f>Tabla12[[#This Row],[Precio '[$CLP'] Neto]]*19%</f>
        <v>14369.747899159665</v>
      </c>
      <c r="R305" s="3">
        <f>Tabla12[[#This Row],[Precio '[$CLP'] IVA Inc]]/1.19</f>
        <v>75630.252100840342</v>
      </c>
      <c r="S305" s="1">
        <f>YEAR(Tabla12[[#This Row],[Fecha Entrada]])</f>
        <v>2024</v>
      </c>
      <c r="T305" s="1" t="s">
        <v>13</v>
      </c>
      <c r="U305" s="1" t="s">
        <v>398</v>
      </c>
    </row>
    <row r="306" spans="1:21" x14ac:dyDescent="0.35">
      <c r="A306" s="1" t="s">
        <v>72</v>
      </c>
      <c r="B306" s="1" t="s">
        <v>87</v>
      </c>
      <c r="D306" s="1" t="s">
        <v>7</v>
      </c>
      <c r="E306" s="7">
        <v>45426</v>
      </c>
      <c r="F306" s="7">
        <v>45427</v>
      </c>
      <c r="G306" s="1">
        <v>1</v>
      </c>
      <c r="H306" s="1">
        <v>3</v>
      </c>
      <c r="I306" s="1" t="s">
        <v>2</v>
      </c>
      <c r="J306" s="1" t="s">
        <v>1</v>
      </c>
      <c r="K306" s="3">
        <f>Tabla12[[#This Row],[Precio '[$CLP'] IVA Inc]]/Tabla12[[#This Row],[N° Noches]]</f>
        <v>70000</v>
      </c>
      <c r="M306" s="3">
        <v>70000</v>
      </c>
      <c r="N306" s="3">
        <f>IF(Tabla12[[#This Row],[Canal de Venta]]="Booking",950*Tabla12[[#This Row],[Precio USD]],Tabla12[[#This Row],[Precio CLP]])</f>
        <v>70000</v>
      </c>
      <c r="O306" s="3">
        <f>IF(Tabla12[[#This Row],[Canal de Venta]]="Venta Directa",0,IF(Tabla12[[#This Row],[Canal de Venta]]="Airbnb",Tabla12[[#This Row],[Precio '[$CLP'] IVA Inc]]*3.57%,(Tabla12[[#This Row],[Precio USD]]/1.19)*14%*950))</f>
        <v>0</v>
      </c>
      <c r="P306" s="3">
        <f>IF(Tabla12[[#This Row],[Año]]=2022,25000,0)</f>
        <v>0</v>
      </c>
      <c r="Q306" s="3">
        <f>Tabla12[[#This Row],[Precio '[$CLP'] Neto]]*19%</f>
        <v>11176.470588235294</v>
      </c>
      <c r="R306" s="3">
        <f>Tabla12[[#This Row],[Precio '[$CLP'] IVA Inc]]/1.19</f>
        <v>58823.529411764706</v>
      </c>
      <c r="S306" s="1">
        <f>YEAR(Tabla12[[#This Row],[Fecha Entrada]])</f>
        <v>2024</v>
      </c>
      <c r="T306" s="1" t="s">
        <v>13</v>
      </c>
      <c r="U306" s="1" t="s">
        <v>398</v>
      </c>
    </row>
    <row r="307" spans="1:21" x14ac:dyDescent="0.35">
      <c r="A307" s="1" t="s">
        <v>72</v>
      </c>
      <c r="B307" s="1" t="s">
        <v>86</v>
      </c>
      <c r="C307" s="1">
        <v>968557017</v>
      </c>
      <c r="D307" s="1" t="s">
        <v>7</v>
      </c>
      <c r="E307" s="7">
        <v>45427</v>
      </c>
      <c r="F307" s="7">
        <v>45429</v>
      </c>
      <c r="G307" s="1">
        <v>2</v>
      </c>
      <c r="H307" s="1">
        <v>3</v>
      </c>
      <c r="I307" s="1" t="s">
        <v>2</v>
      </c>
      <c r="J307" s="1" t="s">
        <v>6</v>
      </c>
      <c r="K307" s="3">
        <f>Tabla12[[#This Row],[Precio '[$CLP'] IVA Inc]]/Tabla12[[#This Row],[N° Noches]]</f>
        <v>72523</v>
      </c>
      <c r="L307" s="4">
        <v>152.68</v>
      </c>
      <c r="N307" s="3">
        <f>IF(Tabla12[[#This Row],[Canal de Venta]]="Booking",950*Tabla12[[#This Row],[Precio USD]],Tabla12[[#This Row],[Precio CLP]])</f>
        <v>145046</v>
      </c>
      <c r="O307" s="3">
        <f>IF(Tabla12[[#This Row],[Canal de Venta]]="Venta Directa",0,IF(Tabla12[[#This Row],[Canal de Venta]]="Airbnb",Tabla12[[#This Row],[Precio '[$CLP'] IVA Inc]]*3.57%,(Tabla12[[#This Row],[Precio USD]]/1.19)*14%*950))</f>
        <v>17064.23529411765</v>
      </c>
      <c r="P307" s="3">
        <f>IF(Tabla12[[#This Row],[Año]]=2022,25000,0)</f>
        <v>0</v>
      </c>
      <c r="Q307" s="3">
        <f>Tabla12[[#This Row],[Precio '[$CLP'] Neto]]*19%</f>
        <v>23158.605042016807</v>
      </c>
      <c r="R307" s="3">
        <f>Tabla12[[#This Row],[Precio '[$CLP'] IVA Inc]]/1.19</f>
        <v>121887.3949579832</v>
      </c>
      <c r="S307" s="1">
        <f>YEAR(Tabla12[[#This Row],[Fecha Entrada]])</f>
        <v>2024</v>
      </c>
      <c r="T307" s="1" t="s">
        <v>13</v>
      </c>
      <c r="U307" s="1" t="s">
        <v>398</v>
      </c>
    </row>
    <row r="308" spans="1:21" x14ac:dyDescent="0.35">
      <c r="A308" s="1" t="s">
        <v>72</v>
      </c>
      <c r="B308" s="1" t="s">
        <v>85</v>
      </c>
      <c r="C308" s="1">
        <v>991480879</v>
      </c>
      <c r="D308" s="1" t="s">
        <v>3</v>
      </c>
      <c r="E308" s="7">
        <v>45429</v>
      </c>
      <c r="F308" s="7">
        <v>45431</v>
      </c>
      <c r="G308" s="1">
        <v>2</v>
      </c>
      <c r="H308" s="1">
        <v>4</v>
      </c>
      <c r="I308" s="1" t="s">
        <v>2</v>
      </c>
      <c r="J308" s="1" t="s">
        <v>6</v>
      </c>
      <c r="K308" s="3">
        <f>Tabla12[[#This Row],[Precio '[$CLP'] IVA Inc]]/Tabla12[[#This Row],[N° Noches]]</f>
        <v>85162.75</v>
      </c>
      <c r="L308" s="4">
        <v>179.29</v>
      </c>
      <c r="N308" s="3">
        <f>IF(Tabla12[[#This Row],[Canal de Venta]]="Booking",950*Tabla12[[#This Row],[Precio USD]],Tabla12[[#This Row],[Precio CLP]])</f>
        <v>170325.5</v>
      </c>
      <c r="O308" s="3">
        <f>IF(Tabla12[[#This Row],[Canal de Venta]]="Venta Directa",0,IF(Tabla12[[#This Row],[Canal de Venta]]="Airbnb",Tabla12[[#This Row],[Precio '[$CLP'] IVA Inc]]*3.57%,(Tabla12[[#This Row],[Precio USD]]/1.19)*14%*950))</f>
        <v>20038.294117647059</v>
      </c>
      <c r="P308" s="3">
        <f>IF(Tabla12[[#This Row],[Año]]=2022,25000,0)</f>
        <v>0</v>
      </c>
      <c r="Q308" s="3">
        <f>Tabla12[[#This Row],[Precio '[$CLP'] Neto]]*19%</f>
        <v>27194.827731092439</v>
      </c>
      <c r="R308" s="3">
        <f>Tabla12[[#This Row],[Precio '[$CLP'] IVA Inc]]/1.19</f>
        <v>143130.67226890757</v>
      </c>
      <c r="S308" s="1">
        <f>YEAR(Tabla12[[#This Row],[Fecha Entrada]])</f>
        <v>2024</v>
      </c>
      <c r="T308" s="1" t="s">
        <v>13</v>
      </c>
      <c r="U308" s="1" t="s">
        <v>398</v>
      </c>
    </row>
    <row r="309" spans="1:21" x14ac:dyDescent="0.35">
      <c r="A309" s="1" t="s">
        <v>72</v>
      </c>
      <c r="B309" s="1" t="s">
        <v>84</v>
      </c>
      <c r="C309" s="1">
        <v>968378345</v>
      </c>
      <c r="D309" s="1" t="s">
        <v>7</v>
      </c>
      <c r="E309" s="7">
        <v>45429</v>
      </c>
      <c r="F309" s="7">
        <v>45430</v>
      </c>
      <c r="G309" s="1">
        <v>1</v>
      </c>
      <c r="H309" s="1">
        <v>5</v>
      </c>
      <c r="I309" s="1" t="s">
        <v>2</v>
      </c>
      <c r="J309" s="1" t="s">
        <v>6</v>
      </c>
      <c r="K309" s="3">
        <f>Tabla12[[#This Row],[Precio '[$CLP'] IVA Inc]]/Tabla12[[#This Row],[N° Noches]]</f>
        <v>100728.5</v>
      </c>
      <c r="L309" s="4">
        <v>106.03</v>
      </c>
      <c r="N309" s="3">
        <f>IF(Tabla12[[#This Row],[Canal de Venta]]="Booking",950*Tabla12[[#This Row],[Precio USD]],Tabla12[[#This Row],[Precio CLP]])</f>
        <v>100728.5</v>
      </c>
      <c r="O309" s="3">
        <f>IF(Tabla12[[#This Row],[Canal de Venta]]="Venta Directa",0,IF(Tabla12[[#This Row],[Canal de Venta]]="Airbnb",Tabla12[[#This Row],[Precio '[$CLP'] IVA Inc]]*3.57%,(Tabla12[[#This Row],[Precio USD]]/1.19)*14%*950))</f>
        <v>11850.411764705883</v>
      </c>
      <c r="P309" s="3">
        <f>IF(Tabla12[[#This Row],[Año]]=2022,25000,0)</f>
        <v>0</v>
      </c>
      <c r="Q309" s="3">
        <f>Tabla12[[#This Row],[Precio '[$CLP'] Neto]]*19%</f>
        <v>16082.70168067227</v>
      </c>
      <c r="R309" s="3">
        <f>Tabla12[[#This Row],[Precio '[$CLP'] IVA Inc]]/1.19</f>
        <v>84645.798319327732</v>
      </c>
      <c r="S309" s="1">
        <f>YEAR(Tabla12[[#This Row],[Fecha Entrada]])</f>
        <v>2024</v>
      </c>
      <c r="T309" s="1" t="s">
        <v>13</v>
      </c>
      <c r="U309" s="1" t="s">
        <v>398</v>
      </c>
    </row>
    <row r="310" spans="1:21" x14ac:dyDescent="0.35">
      <c r="A310" s="1" t="s">
        <v>72</v>
      </c>
      <c r="B310" s="1" t="s">
        <v>83</v>
      </c>
      <c r="C310" s="1">
        <v>987372129</v>
      </c>
      <c r="D310" s="1" t="s">
        <v>7</v>
      </c>
      <c r="E310" s="7">
        <v>45430</v>
      </c>
      <c r="F310" s="7">
        <v>45433</v>
      </c>
      <c r="G310" s="1">
        <v>3</v>
      </c>
      <c r="H310" s="1">
        <v>5</v>
      </c>
      <c r="I310" s="1" t="s">
        <v>2</v>
      </c>
      <c r="J310" s="1" t="s">
        <v>6</v>
      </c>
      <c r="K310" s="3">
        <f>Tabla12[[#This Row],[Precio '[$CLP'] IVA Inc]]/Tabla12[[#This Row],[N° Noches]]</f>
        <v>71918.166666666672</v>
      </c>
      <c r="L310" s="4">
        <v>227.11</v>
      </c>
      <c r="N310" s="3">
        <f>IF(Tabla12[[#This Row],[Canal de Venta]]="Booking",950*Tabla12[[#This Row],[Precio USD]],Tabla12[[#This Row],[Precio CLP]])</f>
        <v>215754.5</v>
      </c>
      <c r="O310" s="3">
        <f>IF(Tabla12[[#This Row],[Canal de Venta]]="Venta Directa",0,IF(Tabla12[[#This Row],[Canal de Venta]]="Airbnb",Tabla12[[#This Row],[Precio '[$CLP'] IVA Inc]]*3.57%,(Tabla12[[#This Row],[Precio USD]]/1.19)*14%*950))</f>
        <v>25382.882352941178</v>
      </c>
      <c r="P310" s="3">
        <f>IF(Tabla12[[#This Row],[Año]]=2022,25000,0)</f>
        <v>0</v>
      </c>
      <c r="Q310" s="3">
        <f>Tabla12[[#This Row],[Precio '[$CLP'] Neto]]*19%</f>
        <v>34448.197478991598</v>
      </c>
      <c r="R310" s="3">
        <f>Tabla12[[#This Row],[Precio '[$CLP'] IVA Inc]]/1.19</f>
        <v>181306.30252100842</v>
      </c>
      <c r="S310" s="1">
        <f>YEAR(Tabla12[[#This Row],[Fecha Entrada]])</f>
        <v>2024</v>
      </c>
      <c r="T310" s="1" t="s">
        <v>13</v>
      </c>
      <c r="U310" s="1" t="s">
        <v>398</v>
      </c>
    </row>
    <row r="311" spans="1:21" x14ac:dyDescent="0.35">
      <c r="A311" s="1" t="s">
        <v>72</v>
      </c>
      <c r="B311" s="1" t="s">
        <v>82</v>
      </c>
      <c r="C311" s="1">
        <v>940654419</v>
      </c>
      <c r="D311" s="1" t="s">
        <v>3</v>
      </c>
      <c r="E311" s="7">
        <v>45431</v>
      </c>
      <c r="F311" s="7">
        <v>45433</v>
      </c>
      <c r="G311" s="1">
        <v>2</v>
      </c>
      <c r="H311" s="1">
        <v>2</v>
      </c>
      <c r="I311" s="1" t="s">
        <v>2</v>
      </c>
      <c r="J311" s="1" t="s">
        <v>9</v>
      </c>
      <c r="K311" s="3">
        <f>Tabla12[[#This Row],[Precio '[$CLP'] IVA Inc]]/Tabla12[[#This Row],[N° Noches]]</f>
        <v>85000</v>
      </c>
      <c r="M311" s="3">
        <v>170000</v>
      </c>
      <c r="N311" s="3">
        <f>IF(Tabla12[[#This Row],[Canal de Venta]]="Booking",950*Tabla12[[#This Row],[Precio USD]],Tabla12[[#This Row],[Precio CLP]])</f>
        <v>170000</v>
      </c>
      <c r="O311" s="3">
        <f>IF(Tabla12[[#This Row],[Canal de Venta]]="Venta Directa",0,IF(Tabla12[[#This Row],[Canal de Venta]]="Airbnb",Tabla12[[#This Row],[Precio '[$CLP'] IVA Inc]]*3.57%,(Tabla12[[#This Row],[Precio USD]]/1.19)*14%*950))</f>
        <v>6068.9999999999991</v>
      </c>
      <c r="P311" s="3">
        <f>IF(Tabla12[[#This Row],[Año]]=2022,25000,0)</f>
        <v>0</v>
      </c>
      <c r="Q311" s="3">
        <f>Tabla12[[#This Row],[Precio '[$CLP'] Neto]]*19%</f>
        <v>27142.857142857145</v>
      </c>
      <c r="R311" s="3">
        <f>Tabla12[[#This Row],[Precio '[$CLP'] IVA Inc]]/1.19</f>
        <v>142857.14285714287</v>
      </c>
      <c r="S311" s="1">
        <f>YEAR(Tabla12[[#This Row],[Fecha Entrada]])</f>
        <v>2024</v>
      </c>
      <c r="T311" s="1" t="s">
        <v>13</v>
      </c>
      <c r="U311" s="1" t="s">
        <v>398</v>
      </c>
    </row>
    <row r="312" spans="1:21" x14ac:dyDescent="0.35">
      <c r="A312" s="1" t="s">
        <v>72</v>
      </c>
      <c r="B312" s="1" t="s">
        <v>81</v>
      </c>
      <c r="D312" s="1" t="s">
        <v>3</v>
      </c>
      <c r="E312" s="7">
        <v>45435</v>
      </c>
      <c r="F312" s="7">
        <v>45437</v>
      </c>
      <c r="G312" s="1">
        <v>2</v>
      </c>
      <c r="H312" s="1">
        <v>8</v>
      </c>
      <c r="I312" s="1" t="s">
        <v>2</v>
      </c>
      <c r="J312" s="1" t="s">
        <v>1</v>
      </c>
      <c r="K312" s="3">
        <f>Tabla12[[#This Row],[Precio '[$CLP'] IVA Inc]]/Tabla12[[#This Row],[N° Noches]]</f>
        <v>110000</v>
      </c>
      <c r="M312" s="3">
        <v>220000</v>
      </c>
      <c r="N312" s="3">
        <f>IF(Tabla12[[#This Row],[Canal de Venta]]="Booking",950*Tabla12[[#This Row],[Precio USD]],Tabla12[[#This Row],[Precio CLP]])</f>
        <v>220000</v>
      </c>
      <c r="O312" s="3">
        <f>IF(Tabla12[[#This Row],[Canal de Venta]]="Venta Directa",0,IF(Tabla12[[#This Row],[Canal de Venta]]="Airbnb",Tabla12[[#This Row],[Precio '[$CLP'] IVA Inc]]*3.57%,(Tabla12[[#This Row],[Precio USD]]/1.19)*14%*950))</f>
        <v>0</v>
      </c>
      <c r="P312" s="3">
        <f>IF(Tabla12[[#This Row],[Año]]=2022,25000,0)</f>
        <v>0</v>
      </c>
      <c r="Q312" s="3">
        <f>Tabla12[[#This Row],[Precio '[$CLP'] Neto]]*19%</f>
        <v>35126.050420168067</v>
      </c>
      <c r="R312" s="3">
        <f>Tabla12[[#This Row],[Precio '[$CLP'] IVA Inc]]/1.19</f>
        <v>184873.94957983194</v>
      </c>
      <c r="S312" s="1">
        <f>YEAR(Tabla12[[#This Row],[Fecha Entrada]])</f>
        <v>2024</v>
      </c>
      <c r="T312" s="1" t="s">
        <v>13</v>
      </c>
      <c r="U312" s="1" t="s">
        <v>398</v>
      </c>
    </row>
    <row r="313" spans="1:21" x14ac:dyDescent="0.35">
      <c r="A313" s="1" t="s">
        <v>72</v>
      </c>
      <c r="B313" s="1" t="s">
        <v>80</v>
      </c>
      <c r="C313" s="1">
        <v>998918404</v>
      </c>
      <c r="D313" s="1" t="s">
        <v>7</v>
      </c>
      <c r="E313" s="7">
        <v>45435</v>
      </c>
      <c r="F313" s="7">
        <v>45438</v>
      </c>
      <c r="G313" s="1">
        <v>3</v>
      </c>
      <c r="H313" s="1">
        <v>6</v>
      </c>
      <c r="I313" s="1" t="s">
        <v>2</v>
      </c>
      <c r="J313" s="1" t="s">
        <v>1</v>
      </c>
      <c r="K313" s="3">
        <f>Tabla12[[#This Row],[Precio '[$CLP'] IVA Inc]]/Tabla12[[#This Row],[N° Noches]]</f>
        <v>85000</v>
      </c>
      <c r="M313" s="3">
        <v>255000</v>
      </c>
      <c r="N313" s="3">
        <f>IF(Tabla12[[#This Row],[Canal de Venta]]="Booking",950*Tabla12[[#This Row],[Precio USD]],Tabla12[[#This Row],[Precio CLP]])</f>
        <v>255000</v>
      </c>
      <c r="O313" s="3">
        <f>IF(Tabla12[[#This Row],[Canal de Venta]]="Venta Directa",0,IF(Tabla12[[#This Row],[Canal de Venta]]="Airbnb",Tabla12[[#This Row],[Precio '[$CLP'] IVA Inc]]*3.57%,(Tabla12[[#This Row],[Precio USD]]/1.19)*14%*950))</f>
        <v>0</v>
      </c>
      <c r="P313" s="3">
        <f>IF(Tabla12[[#This Row],[Año]]=2022,25000,0)</f>
        <v>0</v>
      </c>
      <c r="Q313" s="3">
        <f>Tabla12[[#This Row],[Precio '[$CLP'] Neto]]*19%</f>
        <v>40714.285714285717</v>
      </c>
      <c r="R313" s="3">
        <f>Tabla12[[#This Row],[Precio '[$CLP'] IVA Inc]]/1.19</f>
        <v>214285.71428571429</v>
      </c>
      <c r="S313" s="1">
        <f>YEAR(Tabla12[[#This Row],[Fecha Entrada]])</f>
        <v>2024</v>
      </c>
      <c r="T313" s="1" t="s">
        <v>13</v>
      </c>
      <c r="U313" s="1" t="s">
        <v>398</v>
      </c>
    </row>
    <row r="314" spans="1:21" x14ac:dyDescent="0.35">
      <c r="A314" s="1" t="s">
        <v>72</v>
      </c>
      <c r="B314" s="1" t="s">
        <v>79</v>
      </c>
      <c r="C314" s="1">
        <v>988677674</v>
      </c>
      <c r="D314" s="1" t="s">
        <v>3</v>
      </c>
      <c r="E314" s="7">
        <v>45437</v>
      </c>
      <c r="F314" s="7">
        <v>45438</v>
      </c>
      <c r="G314" s="1">
        <v>1</v>
      </c>
      <c r="H314" s="1">
        <v>4</v>
      </c>
      <c r="I314" s="1" t="s">
        <v>2</v>
      </c>
      <c r="J314" s="1" t="s">
        <v>6</v>
      </c>
      <c r="K314" s="3">
        <f>Tabla12[[#This Row],[Precio '[$CLP'] IVA Inc]]/Tabla12[[#This Row],[N° Noches]]</f>
        <v>95693.5</v>
      </c>
      <c r="L314" s="4">
        <v>100.73</v>
      </c>
      <c r="N314" s="3">
        <f>IF(Tabla12[[#This Row],[Canal de Venta]]="Booking",950*Tabla12[[#This Row],[Precio USD]],Tabla12[[#This Row],[Precio CLP]])</f>
        <v>95693.5</v>
      </c>
      <c r="O314" s="3">
        <f>IF(Tabla12[[#This Row],[Canal de Venta]]="Venta Directa",0,IF(Tabla12[[#This Row],[Canal de Venta]]="Airbnb",Tabla12[[#This Row],[Precio '[$CLP'] IVA Inc]]*3.57%,(Tabla12[[#This Row],[Precio USD]]/1.19)*14%*950))</f>
        <v>11258.058823529414</v>
      </c>
      <c r="P314" s="3">
        <f>IF(Tabla12[[#This Row],[Año]]=2022,25000,0)</f>
        <v>0</v>
      </c>
      <c r="Q314" s="3">
        <f>Tabla12[[#This Row],[Precio '[$CLP'] Neto]]*19%</f>
        <v>15278.794117647061</v>
      </c>
      <c r="R314" s="3">
        <f>Tabla12[[#This Row],[Precio '[$CLP'] IVA Inc]]/1.19</f>
        <v>80414.705882352951</v>
      </c>
      <c r="S314" s="1">
        <f>YEAR(Tabla12[[#This Row],[Fecha Entrada]])</f>
        <v>2024</v>
      </c>
      <c r="T314" s="1" t="s">
        <v>13</v>
      </c>
      <c r="U314" s="1" t="s">
        <v>398</v>
      </c>
    </row>
    <row r="315" spans="1:21" x14ac:dyDescent="0.35">
      <c r="A315" s="1" t="s">
        <v>72</v>
      </c>
      <c r="B315" s="1" t="s">
        <v>78</v>
      </c>
      <c r="C315" s="1">
        <v>986868963</v>
      </c>
      <c r="D315" s="1" t="s">
        <v>3</v>
      </c>
      <c r="E315" s="7">
        <v>45438</v>
      </c>
      <c r="F315" s="7">
        <v>45439</v>
      </c>
      <c r="G315" s="1">
        <v>1</v>
      </c>
      <c r="H315" s="1">
        <v>3</v>
      </c>
      <c r="I315" s="1" t="s">
        <v>2</v>
      </c>
      <c r="J315" s="1" t="s">
        <v>6</v>
      </c>
      <c r="K315" s="3">
        <f>Tabla12[[#This Row],[Precio '[$CLP'] IVA Inc]]/Tabla12[[#This Row],[N° Noches]]</f>
        <v>91437.5</v>
      </c>
      <c r="L315" s="4">
        <v>96.25</v>
      </c>
      <c r="N315" s="3">
        <f>IF(Tabla12[[#This Row],[Canal de Venta]]="Booking",950*Tabla12[[#This Row],[Precio USD]],Tabla12[[#This Row],[Precio CLP]])</f>
        <v>91437.5</v>
      </c>
      <c r="O315" s="3">
        <f>IF(Tabla12[[#This Row],[Canal de Venta]]="Venta Directa",0,IF(Tabla12[[#This Row],[Canal de Venta]]="Airbnb",Tabla12[[#This Row],[Precio '[$CLP'] IVA Inc]]*3.57%,(Tabla12[[#This Row],[Precio USD]]/1.19)*14%*950))</f>
        <v>10757.352941176472</v>
      </c>
      <c r="P315" s="3">
        <f>IF(Tabla12[[#This Row],[Año]]=2022,25000,0)</f>
        <v>0</v>
      </c>
      <c r="Q315" s="3">
        <f>Tabla12[[#This Row],[Precio '[$CLP'] Neto]]*19%</f>
        <v>14599.264705882353</v>
      </c>
      <c r="R315" s="3">
        <f>Tabla12[[#This Row],[Precio '[$CLP'] IVA Inc]]/1.19</f>
        <v>76838.23529411765</v>
      </c>
      <c r="S315" s="1">
        <f>YEAR(Tabla12[[#This Row],[Fecha Entrada]])</f>
        <v>2024</v>
      </c>
      <c r="T315" s="1" t="s">
        <v>13</v>
      </c>
      <c r="U315" s="1" t="s">
        <v>398</v>
      </c>
    </row>
    <row r="316" spans="1:21" x14ac:dyDescent="0.35">
      <c r="A316" s="1" t="s">
        <v>72</v>
      </c>
      <c r="B316" s="1" t="s">
        <v>77</v>
      </c>
      <c r="C316" s="1">
        <v>990003046</v>
      </c>
      <c r="D316" s="1" t="s">
        <v>3</v>
      </c>
      <c r="E316" s="7">
        <v>45439</v>
      </c>
      <c r="F316" s="7">
        <v>45440</v>
      </c>
      <c r="G316" s="1">
        <v>1</v>
      </c>
      <c r="H316" s="1">
        <v>4</v>
      </c>
      <c r="I316" s="1" t="s">
        <v>2</v>
      </c>
      <c r="J316" s="1" t="s">
        <v>6</v>
      </c>
      <c r="K316" s="3">
        <f>Tabla12[[#This Row],[Precio '[$CLP'] IVA Inc]]/Tabla12[[#This Row],[N° Noches]]</f>
        <v>91437.5</v>
      </c>
      <c r="L316" s="4">
        <v>96.25</v>
      </c>
      <c r="N316" s="3">
        <f>IF(Tabla12[[#This Row],[Canal de Venta]]="Booking",950*Tabla12[[#This Row],[Precio USD]],Tabla12[[#This Row],[Precio CLP]])</f>
        <v>91437.5</v>
      </c>
      <c r="O316" s="3">
        <f>IF(Tabla12[[#This Row],[Canal de Venta]]="Venta Directa",0,IF(Tabla12[[#This Row],[Canal de Venta]]="Airbnb",Tabla12[[#This Row],[Precio '[$CLP'] IVA Inc]]*3.57%,(Tabla12[[#This Row],[Precio USD]]/1.19)*14%*950))</f>
        <v>10757.352941176472</v>
      </c>
      <c r="P316" s="3">
        <f>IF(Tabla12[[#This Row],[Año]]=2022,25000,0)</f>
        <v>0</v>
      </c>
      <c r="Q316" s="3">
        <f>Tabla12[[#This Row],[Precio '[$CLP'] Neto]]*19%</f>
        <v>14599.264705882353</v>
      </c>
      <c r="R316" s="3">
        <f>Tabla12[[#This Row],[Precio '[$CLP'] IVA Inc]]/1.19</f>
        <v>76838.23529411765</v>
      </c>
      <c r="S316" s="1">
        <f>YEAR(Tabla12[[#This Row],[Fecha Entrada]])</f>
        <v>2024</v>
      </c>
      <c r="T316" s="1" t="s">
        <v>13</v>
      </c>
      <c r="U316" s="1" t="s">
        <v>398</v>
      </c>
    </row>
    <row r="317" spans="1:21" x14ac:dyDescent="0.35">
      <c r="A317" s="1" t="s">
        <v>72</v>
      </c>
      <c r="B317" s="1" t="s">
        <v>76</v>
      </c>
      <c r="C317" s="1">
        <v>981987535</v>
      </c>
      <c r="D317" s="1" t="s">
        <v>7</v>
      </c>
      <c r="E317" s="7">
        <v>45439</v>
      </c>
      <c r="F317" s="7">
        <v>45440</v>
      </c>
      <c r="G317" s="1">
        <v>1</v>
      </c>
      <c r="H317" s="1">
        <v>6</v>
      </c>
      <c r="I317" s="1" t="s">
        <v>2</v>
      </c>
      <c r="J317" s="1" t="s">
        <v>1</v>
      </c>
      <c r="K317" s="3">
        <f>Tabla12[[#This Row],[Precio '[$CLP'] IVA Inc]]/Tabla12[[#This Row],[N° Noches]]</f>
        <v>72000</v>
      </c>
      <c r="M317" s="3">
        <v>72000</v>
      </c>
      <c r="N317" s="3">
        <f>IF(Tabla12[[#This Row],[Canal de Venta]]="Booking",950*Tabla12[[#This Row],[Precio USD]],Tabla12[[#This Row],[Precio CLP]])</f>
        <v>72000</v>
      </c>
      <c r="O317" s="3">
        <f>IF(Tabla12[[#This Row],[Canal de Venta]]="Venta Directa",0,IF(Tabla12[[#This Row],[Canal de Venta]]="Airbnb",Tabla12[[#This Row],[Precio '[$CLP'] IVA Inc]]*3.57%,(Tabla12[[#This Row],[Precio USD]]/1.19)*14%*950))</f>
        <v>0</v>
      </c>
      <c r="P317" s="3">
        <f>IF(Tabla12[[#This Row],[Año]]=2022,25000,0)</f>
        <v>0</v>
      </c>
      <c r="Q317" s="3">
        <f>Tabla12[[#This Row],[Precio '[$CLP'] Neto]]*19%</f>
        <v>11495.798319327732</v>
      </c>
      <c r="R317" s="3">
        <f>Tabla12[[#This Row],[Precio '[$CLP'] IVA Inc]]/1.19</f>
        <v>60504.201680672275</v>
      </c>
      <c r="S317" s="1">
        <f>YEAR(Tabla12[[#This Row],[Fecha Entrada]])</f>
        <v>2024</v>
      </c>
      <c r="T317" s="1" t="s">
        <v>13</v>
      </c>
      <c r="U317" s="1" t="s">
        <v>398</v>
      </c>
    </row>
    <row r="318" spans="1:21" x14ac:dyDescent="0.35">
      <c r="A318" s="1" t="s">
        <v>72</v>
      </c>
      <c r="B318" s="1" t="s">
        <v>75</v>
      </c>
      <c r="D318" s="1" t="s">
        <v>7</v>
      </c>
      <c r="E318" s="7">
        <v>45440</v>
      </c>
      <c r="F318" s="7">
        <v>45441</v>
      </c>
      <c r="G318" s="1">
        <v>1</v>
      </c>
      <c r="H318" s="1">
        <v>3</v>
      </c>
      <c r="I318" s="1" t="s">
        <v>2</v>
      </c>
      <c r="J318" s="1" t="s">
        <v>1</v>
      </c>
      <c r="K318" s="3">
        <f>Tabla12[[#This Row],[Precio '[$CLP'] IVA Inc]]/Tabla12[[#This Row],[N° Noches]]</f>
        <v>60000</v>
      </c>
      <c r="M318" s="3">
        <v>60000</v>
      </c>
      <c r="N318" s="3">
        <f>IF(Tabla12[[#This Row],[Canal de Venta]]="Booking",950*Tabla12[[#This Row],[Precio USD]],Tabla12[[#This Row],[Precio CLP]])</f>
        <v>60000</v>
      </c>
      <c r="O318" s="3">
        <f>IF(Tabla12[[#This Row],[Canal de Venta]]="Venta Directa",0,IF(Tabla12[[#This Row],[Canal de Venta]]="Airbnb",Tabla12[[#This Row],[Precio '[$CLP'] IVA Inc]]*3.57%,(Tabla12[[#This Row],[Precio USD]]/1.19)*14%*950))</f>
        <v>0</v>
      </c>
      <c r="P318" s="3">
        <f>IF(Tabla12[[#This Row],[Año]]=2022,25000,0)</f>
        <v>0</v>
      </c>
      <c r="Q318" s="3">
        <f>Tabla12[[#This Row],[Precio '[$CLP'] Neto]]*19%</f>
        <v>9579.8319327731097</v>
      </c>
      <c r="R318" s="3">
        <f>Tabla12[[#This Row],[Precio '[$CLP'] IVA Inc]]/1.19</f>
        <v>50420.168067226892</v>
      </c>
      <c r="S318" s="1">
        <f>YEAR(Tabla12[[#This Row],[Fecha Entrada]])</f>
        <v>2024</v>
      </c>
      <c r="T318" s="1" t="s">
        <v>13</v>
      </c>
      <c r="U318" s="1" t="s">
        <v>398</v>
      </c>
    </row>
    <row r="319" spans="1:21" x14ac:dyDescent="0.35">
      <c r="A319" s="1" t="s">
        <v>72</v>
      </c>
      <c r="B319" s="1" t="s">
        <v>74</v>
      </c>
      <c r="C319" s="1">
        <v>950930271</v>
      </c>
      <c r="D319" s="1" t="s">
        <v>7</v>
      </c>
      <c r="E319" s="7">
        <v>45442</v>
      </c>
      <c r="F319" s="7">
        <v>45443</v>
      </c>
      <c r="G319" s="1">
        <v>1</v>
      </c>
      <c r="H319" s="1">
        <v>4</v>
      </c>
      <c r="I319" s="1" t="s">
        <v>2</v>
      </c>
      <c r="J319" s="1" t="s">
        <v>6</v>
      </c>
      <c r="K319" s="3">
        <f>Tabla12[[#This Row],[Precio '[$CLP'] IVA Inc]]/Tabla12[[#This Row],[N° Noches]]</f>
        <v>73254.5</v>
      </c>
      <c r="L319" s="4">
        <v>77.11</v>
      </c>
      <c r="N319" s="3">
        <f>IF(Tabla12[[#This Row],[Canal de Venta]]="Booking",950*Tabla12[[#This Row],[Precio USD]],Tabla12[[#This Row],[Precio CLP]])</f>
        <v>73254.5</v>
      </c>
      <c r="O319" s="3">
        <f>IF(Tabla12[[#This Row],[Canal de Venta]]="Venta Directa",0,IF(Tabla12[[#This Row],[Canal de Venta]]="Airbnb",Tabla12[[#This Row],[Precio '[$CLP'] IVA Inc]]*3.57%,(Tabla12[[#This Row],[Precio USD]]/1.19)*14%*950))</f>
        <v>8618.176470588236</v>
      </c>
      <c r="P319" s="3">
        <f>IF(Tabla12[[#This Row],[Año]]=2022,25000,0)</f>
        <v>0</v>
      </c>
      <c r="Q319" s="3">
        <f>Tabla12[[#This Row],[Precio '[$CLP'] Neto]]*19%</f>
        <v>11696.096638655463</v>
      </c>
      <c r="R319" s="3">
        <f>Tabla12[[#This Row],[Precio '[$CLP'] IVA Inc]]/1.19</f>
        <v>61558.403361344543</v>
      </c>
      <c r="S319" s="1">
        <f>YEAR(Tabla12[[#This Row],[Fecha Entrada]])</f>
        <v>2024</v>
      </c>
      <c r="T319" s="1" t="s">
        <v>13</v>
      </c>
      <c r="U319" s="1" t="s">
        <v>398</v>
      </c>
    </row>
    <row r="320" spans="1:21" x14ac:dyDescent="0.35">
      <c r="A320" s="1" t="s">
        <v>72</v>
      </c>
      <c r="B320" s="1" t="s">
        <v>73</v>
      </c>
      <c r="C320" s="1">
        <v>976567339</v>
      </c>
      <c r="D320" s="1" t="s">
        <v>3</v>
      </c>
      <c r="E320" s="7">
        <v>45443</v>
      </c>
      <c r="F320" s="7">
        <v>45445</v>
      </c>
      <c r="G320" s="1">
        <v>2</v>
      </c>
      <c r="H320" s="1">
        <v>2</v>
      </c>
      <c r="I320" s="1" t="s">
        <v>2</v>
      </c>
      <c r="J320" s="1" t="s">
        <v>6</v>
      </c>
      <c r="K320" s="3">
        <f>Tabla12[[#This Row],[Precio '[$CLP'] IVA Inc]]/Tabla12[[#This Row],[N° Noches]]</f>
        <v>107350</v>
      </c>
      <c r="L320" s="4">
        <v>226</v>
      </c>
      <c r="N320" s="3">
        <f>IF(Tabla12[[#This Row],[Canal de Venta]]="Booking",950*Tabla12[[#This Row],[Precio USD]],Tabla12[[#This Row],[Precio CLP]])</f>
        <v>214700</v>
      </c>
      <c r="O320" s="3">
        <f>IF(Tabla12[[#This Row],[Canal de Venta]]="Venta Directa",0,IF(Tabla12[[#This Row],[Canal de Venta]]="Airbnb",Tabla12[[#This Row],[Precio '[$CLP'] IVA Inc]]*3.57%,(Tabla12[[#This Row],[Precio USD]]/1.19)*14%*950))</f>
        <v>25258.823529411769</v>
      </c>
      <c r="P320" s="3">
        <f>IF(Tabla12[[#This Row],[Año]]=2022,25000,0)</f>
        <v>0</v>
      </c>
      <c r="Q320" s="3">
        <f>Tabla12[[#This Row],[Precio '[$CLP'] Neto]]*19%</f>
        <v>34279.831932773108</v>
      </c>
      <c r="R320" s="3">
        <f>Tabla12[[#This Row],[Precio '[$CLP'] IVA Inc]]/1.19</f>
        <v>180420.16806722688</v>
      </c>
      <c r="S320" s="1">
        <f>YEAR(Tabla12[[#This Row],[Fecha Entrada]])</f>
        <v>2024</v>
      </c>
      <c r="T320" s="1" t="s">
        <v>13</v>
      </c>
      <c r="U320" s="1" t="s">
        <v>398</v>
      </c>
    </row>
    <row r="321" spans="1:21" x14ac:dyDescent="0.35">
      <c r="A321" s="1" t="s">
        <v>72</v>
      </c>
      <c r="B321" s="1" t="s">
        <v>71</v>
      </c>
      <c r="C321" s="1">
        <v>956736399</v>
      </c>
      <c r="D321" s="1" t="s">
        <v>7</v>
      </c>
      <c r="E321" s="7">
        <v>45443</v>
      </c>
      <c r="F321" s="7">
        <v>45444</v>
      </c>
      <c r="G321" s="1">
        <v>1</v>
      </c>
      <c r="H321" s="1">
        <v>6</v>
      </c>
      <c r="I321" s="1" t="s">
        <v>2</v>
      </c>
      <c r="J321" s="1" t="s">
        <v>1</v>
      </c>
      <c r="K321" s="3">
        <f>Tabla12[[#This Row],[Precio '[$CLP'] IVA Inc]]/Tabla12[[#This Row],[N° Noches]]</f>
        <v>75000</v>
      </c>
      <c r="M321" s="3">
        <v>75000</v>
      </c>
      <c r="N321" s="3">
        <f>IF(Tabla12[[#This Row],[Canal de Venta]]="Booking",950*Tabla12[[#This Row],[Precio USD]],Tabla12[[#This Row],[Precio CLP]])</f>
        <v>75000</v>
      </c>
      <c r="O321" s="3">
        <f>IF(Tabla12[[#This Row],[Canal de Venta]]="Venta Directa",0,IF(Tabla12[[#This Row],[Canal de Venta]]="Airbnb",Tabla12[[#This Row],[Precio '[$CLP'] IVA Inc]]*3.57%,(Tabla12[[#This Row],[Precio USD]]/1.19)*14%*950))</f>
        <v>0</v>
      </c>
      <c r="P321" s="3">
        <f>IF(Tabla12[[#This Row],[Año]]=2022,25000,0)</f>
        <v>0</v>
      </c>
      <c r="Q321" s="3">
        <f>Tabla12[[#This Row],[Precio '[$CLP'] Neto]]*19%</f>
        <v>11974.789915966387</v>
      </c>
      <c r="R321" s="3">
        <f>Tabla12[[#This Row],[Precio '[$CLP'] IVA Inc]]/1.19</f>
        <v>63025.210084033613</v>
      </c>
      <c r="S321" s="1">
        <f>YEAR(Tabla12[[#This Row],[Fecha Entrada]])</f>
        <v>2024</v>
      </c>
      <c r="T321" s="1" t="s">
        <v>13</v>
      </c>
      <c r="U321" s="1" t="s">
        <v>398</v>
      </c>
    </row>
    <row r="322" spans="1:21" x14ac:dyDescent="0.35">
      <c r="A322" s="1" t="s">
        <v>52</v>
      </c>
      <c r="B322" s="1" t="s">
        <v>71</v>
      </c>
      <c r="C322" s="1">
        <v>956736399</v>
      </c>
      <c r="D322" s="1" t="s">
        <v>7</v>
      </c>
      <c r="E322" s="7">
        <v>45444</v>
      </c>
      <c r="F322" s="7">
        <v>45445</v>
      </c>
      <c r="G322" s="1">
        <v>1</v>
      </c>
      <c r="H322" s="1">
        <v>6</v>
      </c>
      <c r="I322" s="1" t="s">
        <v>2</v>
      </c>
      <c r="J322" s="1" t="s">
        <v>1</v>
      </c>
      <c r="K322" s="3">
        <f>Tabla12[[#This Row],[Precio '[$CLP'] IVA Inc]]/Tabla12[[#This Row],[N° Noches]]</f>
        <v>75000</v>
      </c>
      <c r="M322" s="3">
        <v>75000</v>
      </c>
      <c r="N322" s="3">
        <f>IF(Tabla12[[#This Row],[Canal de Venta]]="Booking",950*Tabla12[[#This Row],[Precio USD]],Tabla12[[#This Row],[Precio CLP]])</f>
        <v>75000</v>
      </c>
      <c r="O322" s="3">
        <f>IF(Tabla12[[#This Row],[Canal de Venta]]="Venta Directa",0,IF(Tabla12[[#This Row],[Canal de Venta]]="Airbnb",Tabla12[[#This Row],[Precio '[$CLP'] IVA Inc]]*3.57%,(Tabla12[[#This Row],[Precio USD]]/1.19)*14%*950))</f>
        <v>0</v>
      </c>
      <c r="P322" s="3">
        <f>IF(Tabla12[[#This Row],[Año]]=2022,25000,0)</f>
        <v>0</v>
      </c>
      <c r="Q322" s="3">
        <f>Tabla12[[#This Row],[Precio '[$CLP'] Neto]]*19%</f>
        <v>11974.789915966387</v>
      </c>
      <c r="R322" s="3">
        <f>Tabla12[[#This Row],[Precio '[$CLP'] IVA Inc]]/1.19</f>
        <v>63025.210084033613</v>
      </c>
      <c r="S322" s="1">
        <f>YEAR(Tabla12[[#This Row],[Fecha Entrada]])</f>
        <v>2024</v>
      </c>
      <c r="T322" s="1" t="s">
        <v>13</v>
      </c>
      <c r="U322" s="1" t="s">
        <v>398</v>
      </c>
    </row>
    <row r="323" spans="1:21" x14ac:dyDescent="0.35">
      <c r="A323" s="1" t="s">
        <v>52</v>
      </c>
      <c r="B323" s="1" t="s">
        <v>70</v>
      </c>
      <c r="C323" s="1">
        <v>944306680</v>
      </c>
      <c r="D323" s="1" t="s">
        <v>3</v>
      </c>
      <c r="E323" s="7">
        <v>45445</v>
      </c>
      <c r="F323" s="7">
        <v>45446</v>
      </c>
      <c r="G323" s="1">
        <v>1</v>
      </c>
      <c r="H323" s="1">
        <v>3</v>
      </c>
      <c r="I323" s="1" t="s">
        <v>2</v>
      </c>
      <c r="J323" s="1" t="s">
        <v>6</v>
      </c>
      <c r="K323" s="3">
        <f>Tabla12[[#This Row],[Precio '[$CLP'] IVA Inc]]/Tabla12[[#This Row],[N° Noches]]</f>
        <v>129941</v>
      </c>
      <c r="L323" s="4">
        <v>136.78</v>
      </c>
      <c r="N323" s="3">
        <f>IF(Tabla12[[#This Row],[Canal de Venta]]="Booking",950*Tabla12[[#This Row],[Precio USD]],Tabla12[[#This Row],[Precio CLP]])</f>
        <v>129941</v>
      </c>
      <c r="O323" s="3">
        <f>IF(Tabla12[[#This Row],[Canal de Venta]]="Venta Directa",0,IF(Tabla12[[#This Row],[Canal de Venta]]="Airbnb",Tabla12[[#This Row],[Precio '[$CLP'] IVA Inc]]*3.57%,(Tabla12[[#This Row],[Precio USD]]/1.19)*14%*950))</f>
        <v>15287.176470588238</v>
      </c>
      <c r="P323" s="3">
        <f>IF(Tabla12[[#This Row],[Año]]=2022,25000,0)</f>
        <v>0</v>
      </c>
      <c r="Q323" s="3">
        <f>Tabla12[[#This Row],[Precio '[$CLP'] Neto]]*19%</f>
        <v>20746.882352941178</v>
      </c>
      <c r="R323" s="3">
        <f>Tabla12[[#This Row],[Precio '[$CLP'] IVA Inc]]/1.19</f>
        <v>109194.11764705883</v>
      </c>
      <c r="S323" s="1">
        <f>YEAR(Tabla12[[#This Row],[Fecha Entrada]])</f>
        <v>2024</v>
      </c>
      <c r="T323" s="1" t="s">
        <v>13</v>
      </c>
      <c r="U323" s="1" t="s">
        <v>398</v>
      </c>
    </row>
    <row r="324" spans="1:21" x14ac:dyDescent="0.35">
      <c r="A324" s="1" t="s">
        <v>52</v>
      </c>
      <c r="B324" s="1" t="s">
        <v>69</v>
      </c>
      <c r="C324" s="1">
        <v>987697173</v>
      </c>
      <c r="D324" s="1" t="s">
        <v>3</v>
      </c>
      <c r="E324" s="7">
        <v>45448</v>
      </c>
      <c r="F324" s="7">
        <v>45449</v>
      </c>
      <c r="G324" s="1">
        <v>1</v>
      </c>
      <c r="H324" s="1">
        <v>1</v>
      </c>
      <c r="I324" s="1" t="s">
        <v>2</v>
      </c>
      <c r="J324" s="1" t="s">
        <v>1</v>
      </c>
      <c r="K324" s="3">
        <f>Tabla12[[#This Row],[Precio '[$CLP'] IVA Inc]]/Tabla12[[#This Row],[N° Noches]]</f>
        <v>110000</v>
      </c>
      <c r="M324" s="3">
        <v>110000</v>
      </c>
      <c r="N324" s="3">
        <f>IF(Tabla12[[#This Row],[Canal de Venta]]="Booking",950*Tabla12[[#This Row],[Precio USD]],Tabla12[[#This Row],[Precio CLP]])</f>
        <v>110000</v>
      </c>
      <c r="O324" s="3">
        <f>IF(Tabla12[[#This Row],[Canal de Venta]]="Venta Directa",0,IF(Tabla12[[#This Row],[Canal de Venta]]="Airbnb",Tabla12[[#This Row],[Precio '[$CLP'] IVA Inc]]*3.57%,(Tabla12[[#This Row],[Precio USD]]/1.19)*14%*950))</f>
        <v>0</v>
      </c>
      <c r="P324" s="3">
        <f>IF(Tabla12[[#This Row],[Año]]=2022,25000,0)</f>
        <v>0</v>
      </c>
      <c r="Q324" s="3">
        <f>Tabla12[[#This Row],[Precio '[$CLP'] Neto]]*19%</f>
        <v>17563.025210084033</v>
      </c>
      <c r="R324" s="3">
        <f>Tabla12[[#This Row],[Precio '[$CLP'] IVA Inc]]/1.19</f>
        <v>92436.97478991597</v>
      </c>
      <c r="S324" s="1">
        <f>YEAR(Tabla12[[#This Row],[Fecha Entrada]])</f>
        <v>2024</v>
      </c>
      <c r="T324" s="1" t="s">
        <v>13</v>
      </c>
      <c r="U324" s="1" t="s">
        <v>398</v>
      </c>
    </row>
    <row r="325" spans="1:21" x14ac:dyDescent="0.35">
      <c r="A325" s="1" t="s">
        <v>52</v>
      </c>
      <c r="B325" s="1" t="s">
        <v>68</v>
      </c>
      <c r="C325" s="1">
        <v>995793337</v>
      </c>
      <c r="D325" s="1" t="s">
        <v>3</v>
      </c>
      <c r="E325" s="7">
        <v>45450</v>
      </c>
      <c r="F325" s="7">
        <v>45452</v>
      </c>
      <c r="G325" s="1">
        <v>2</v>
      </c>
      <c r="H325" s="1">
        <v>5</v>
      </c>
      <c r="I325" s="1" t="s">
        <v>2</v>
      </c>
      <c r="J325" s="1" t="s">
        <v>6</v>
      </c>
      <c r="K325" s="3">
        <f>Tabla12[[#This Row],[Precio '[$CLP'] IVA Inc]]/Tabla12[[#This Row],[N° Noches]]</f>
        <v>112608.25</v>
      </c>
      <c r="L325" s="4">
        <v>237.07</v>
      </c>
      <c r="N325" s="3">
        <f>IF(Tabla12[[#This Row],[Canal de Venta]]="Booking",950*Tabla12[[#This Row],[Precio USD]],Tabla12[[#This Row],[Precio CLP]])</f>
        <v>225216.5</v>
      </c>
      <c r="O325" s="3">
        <f>IF(Tabla12[[#This Row],[Canal de Venta]]="Venta Directa",0,IF(Tabla12[[#This Row],[Canal de Venta]]="Airbnb",Tabla12[[#This Row],[Precio '[$CLP'] IVA Inc]]*3.57%,(Tabla12[[#This Row],[Precio USD]]/1.19)*14%*950))</f>
        <v>26496.058823529413</v>
      </c>
      <c r="P325" s="3">
        <f>IF(Tabla12[[#This Row],[Año]]=2022,25000,0)</f>
        <v>0</v>
      </c>
      <c r="Q325" s="3">
        <f>Tabla12[[#This Row],[Precio '[$CLP'] Neto]]*19%</f>
        <v>35958.936974789918</v>
      </c>
      <c r="R325" s="3">
        <f>Tabla12[[#This Row],[Precio '[$CLP'] IVA Inc]]/1.19</f>
        <v>189257.56302521008</v>
      </c>
      <c r="S325" s="1">
        <f>YEAR(Tabla12[[#This Row],[Fecha Entrada]])</f>
        <v>2024</v>
      </c>
      <c r="T325" s="1" t="s">
        <v>13</v>
      </c>
      <c r="U325" s="1" t="s">
        <v>398</v>
      </c>
    </row>
    <row r="326" spans="1:21" x14ac:dyDescent="0.35">
      <c r="A326" s="1" t="s">
        <v>52</v>
      </c>
      <c r="B326" s="1" t="s">
        <v>67</v>
      </c>
      <c r="C326" s="1">
        <v>98753072</v>
      </c>
      <c r="D326" s="1" t="s">
        <v>7</v>
      </c>
      <c r="E326" s="7">
        <v>45450</v>
      </c>
      <c r="F326" s="7">
        <v>45452</v>
      </c>
      <c r="G326" s="1">
        <v>2</v>
      </c>
      <c r="H326" s="1">
        <v>5</v>
      </c>
      <c r="I326" s="1" t="s">
        <v>2</v>
      </c>
      <c r="J326" s="1" t="s">
        <v>6</v>
      </c>
      <c r="K326" s="3">
        <f>Tabla12[[#This Row],[Precio '[$CLP'] IVA Inc]]/Tabla12[[#This Row],[N° Noches]]</f>
        <v>112608.25</v>
      </c>
      <c r="L326" s="4">
        <v>237.07</v>
      </c>
      <c r="N326" s="3">
        <f>IF(Tabla12[[#This Row],[Canal de Venta]]="Booking",950*Tabla12[[#This Row],[Precio USD]],Tabla12[[#This Row],[Precio CLP]])</f>
        <v>225216.5</v>
      </c>
      <c r="O326" s="3">
        <f>IF(Tabla12[[#This Row],[Canal de Venta]]="Venta Directa",0,IF(Tabla12[[#This Row],[Canal de Venta]]="Airbnb",Tabla12[[#This Row],[Precio '[$CLP'] IVA Inc]]*3.57%,(Tabla12[[#This Row],[Precio USD]]/1.19)*14%*950))</f>
        <v>26496.058823529413</v>
      </c>
      <c r="P326" s="3">
        <f>IF(Tabla12[[#This Row],[Año]]=2022,25000,0)</f>
        <v>0</v>
      </c>
      <c r="Q326" s="3">
        <f>Tabla12[[#This Row],[Precio '[$CLP'] Neto]]*19%</f>
        <v>35958.936974789918</v>
      </c>
      <c r="R326" s="3">
        <f>Tabla12[[#This Row],[Precio '[$CLP'] IVA Inc]]/1.19</f>
        <v>189257.56302521008</v>
      </c>
      <c r="S326" s="1">
        <f>YEAR(Tabla12[[#This Row],[Fecha Entrada]])</f>
        <v>2024</v>
      </c>
      <c r="T326" s="1" t="s">
        <v>13</v>
      </c>
      <c r="U326" s="1" t="s">
        <v>398</v>
      </c>
    </row>
    <row r="327" spans="1:21" x14ac:dyDescent="0.35">
      <c r="A327" s="1" t="s">
        <v>52</v>
      </c>
      <c r="B327" s="1" t="s">
        <v>66</v>
      </c>
      <c r="D327" s="1" t="s">
        <v>3</v>
      </c>
      <c r="E327" s="7">
        <v>45453</v>
      </c>
      <c r="F327" s="7">
        <v>45455</v>
      </c>
      <c r="G327" s="1">
        <v>2</v>
      </c>
      <c r="H327" s="1">
        <v>5</v>
      </c>
      <c r="I327" s="1" t="s">
        <v>2</v>
      </c>
      <c r="J327" s="1" t="s">
        <v>1</v>
      </c>
      <c r="K327" s="3">
        <f>Tabla12[[#This Row],[Precio '[$CLP'] IVA Inc]]/Tabla12[[#This Row],[N° Noches]]</f>
        <v>100000</v>
      </c>
      <c r="M327" s="3">
        <v>200000</v>
      </c>
      <c r="N327" s="3">
        <f>IF(Tabla12[[#This Row],[Canal de Venta]]="Booking",950*Tabla12[[#This Row],[Precio USD]],Tabla12[[#This Row],[Precio CLP]])</f>
        <v>200000</v>
      </c>
      <c r="O327" s="3">
        <f>IF(Tabla12[[#This Row],[Canal de Venta]]="Venta Directa",0,IF(Tabla12[[#This Row],[Canal de Venta]]="Airbnb",Tabla12[[#This Row],[Precio '[$CLP'] IVA Inc]]*3.57%,(Tabla12[[#This Row],[Precio USD]]/1.19)*14%*950))</f>
        <v>0</v>
      </c>
      <c r="P327" s="3">
        <f>IF(Tabla12[[#This Row],[Año]]=2022,25000,0)</f>
        <v>0</v>
      </c>
      <c r="Q327" s="3">
        <f>Tabla12[[#This Row],[Precio '[$CLP'] Neto]]*19%</f>
        <v>31932.773109243699</v>
      </c>
      <c r="R327" s="3">
        <f>Tabla12[[#This Row],[Precio '[$CLP'] IVA Inc]]/1.19</f>
        <v>168067.22689075631</v>
      </c>
      <c r="S327" s="1">
        <f>YEAR(Tabla12[[#This Row],[Fecha Entrada]])</f>
        <v>2024</v>
      </c>
      <c r="T327" s="1" t="s">
        <v>13</v>
      </c>
      <c r="U327" s="1" t="s">
        <v>398</v>
      </c>
    </row>
    <row r="328" spans="1:21" x14ac:dyDescent="0.35">
      <c r="A328" s="1" t="s">
        <v>52</v>
      </c>
      <c r="B328" s="1" t="s">
        <v>65</v>
      </c>
      <c r="D328" s="1" t="s">
        <v>3</v>
      </c>
      <c r="E328" s="7">
        <v>45456</v>
      </c>
      <c r="F328" s="7">
        <v>45458</v>
      </c>
      <c r="G328" s="1">
        <v>2</v>
      </c>
      <c r="H328" s="1">
        <v>3</v>
      </c>
      <c r="I328" s="1" t="s">
        <v>2</v>
      </c>
      <c r="J328" s="1" t="s">
        <v>1</v>
      </c>
      <c r="K328" s="3">
        <f>Tabla12[[#This Row],[Precio '[$CLP'] IVA Inc]]/Tabla12[[#This Row],[N° Noches]]</f>
        <v>80000</v>
      </c>
      <c r="M328" s="3">
        <v>160000</v>
      </c>
      <c r="N328" s="3">
        <f>IF(Tabla12[[#This Row],[Canal de Venta]]="Booking",950*Tabla12[[#This Row],[Precio USD]],Tabla12[[#This Row],[Precio CLP]])</f>
        <v>160000</v>
      </c>
      <c r="O328" s="3">
        <f>IF(Tabla12[[#This Row],[Canal de Venta]]="Venta Directa",0,IF(Tabla12[[#This Row],[Canal de Venta]]="Airbnb",Tabla12[[#This Row],[Precio '[$CLP'] IVA Inc]]*3.57%,(Tabla12[[#This Row],[Precio USD]]/1.19)*14%*950))</f>
        <v>0</v>
      </c>
      <c r="P328" s="3">
        <f>IF(Tabla12[[#This Row],[Año]]=2022,25000,0)</f>
        <v>0</v>
      </c>
      <c r="Q328" s="3">
        <f>Tabla12[[#This Row],[Precio '[$CLP'] Neto]]*19%</f>
        <v>25546.218487394959</v>
      </c>
      <c r="R328" s="3">
        <f>Tabla12[[#This Row],[Precio '[$CLP'] IVA Inc]]/1.19</f>
        <v>134453.78151260506</v>
      </c>
      <c r="S328" s="1">
        <f>YEAR(Tabla12[[#This Row],[Fecha Entrada]])</f>
        <v>2024</v>
      </c>
      <c r="T328" s="1" t="s">
        <v>13</v>
      </c>
      <c r="U328" s="1" t="s">
        <v>398</v>
      </c>
    </row>
    <row r="329" spans="1:21" x14ac:dyDescent="0.35">
      <c r="A329" s="1" t="s">
        <v>52</v>
      </c>
      <c r="B329" s="1" t="s">
        <v>64</v>
      </c>
      <c r="D329" s="1" t="s">
        <v>3</v>
      </c>
      <c r="E329" s="7">
        <v>45458</v>
      </c>
      <c r="F329" s="7">
        <v>45459</v>
      </c>
      <c r="G329" s="1">
        <v>1</v>
      </c>
      <c r="H329" s="1">
        <v>5</v>
      </c>
      <c r="I329" s="1" t="s">
        <v>2</v>
      </c>
      <c r="J329" s="1" t="s">
        <v>1</v>
      </c>
      <c r="K329" s="3">
        <f>Tabla12[[#This Row],[Precio '[$CLP'] IVA Inc]]/Tabla12[[#This Row],[N° Noches]]</f>
        <v>120000</v>
      </c>
      <c r="M329" s="3">
        <v>120000</v>
      </c>
      <c r="N329" s="3">
        <f>IF(Tabla12[[#This Row],[Canal de Venta]]="Booking",950*Tabla12[[#This Row],[Precio USD]],Tabla12[[#This Row],[Precio CLP]])</f>
        <v>120000</v>
      </c>
      <c r="O329" s="3">
        <f>IF(Tabla12[[#This Row],[Canal de Venta]]="Venta Directa",0,IF(Tabla12[[#This Row],[Canal de Venta]]="Airbnb",Tabla12[[#This Row],[Precio '[$CLP'] IVA Inc]]*3.57%,(Tabla12[[#This Row],[Precio USD]]/1.19)*14%*950))</f>
        <v>0</v>
      </c>
      <c r="P329" s="3">
        <f>IF(Tabla12[[#This Row],[Año]]=2022,25000,0)</f>
        <v>0</v>
      </c>
      <c r="Q329" s="3">
        <f>Tabla12[[#This Row],[Precio '[$CLP'] Neto]]*19%</f>
        <v>19159.663865546219</v>
      </c>
      <c r="R329" s="3">
        <f>Tabla12[[#This Row],[Precio '[$CLP'] IVA Inc]]/1.19</f>
        <v>100840.33613445378</v>
      </c>
      <c r="S329" s="1">
        <f>YEAR(Tabla12[[#This Row],[Fecha Entrada]])</f>
        <v>2024</v>
      </c>
      <c r="T329" s="1" t="s">
        <v>13</v>
      </c>
      <c r="U329" s="1" t="s">
        <v>398</v>
      </c>
    </row>
    <row r="330" spans="1:21" x14ac:dyDescent="0.35">
      <c r="A330" s="1" t="s">
        <v>52</v>
      </c>
      <c r="B330" s="1" t="s">
        <v>63</v>
      </c>
      <c r="C330" s="1">
        <v>99951830</v>
      </c>
      <c r="D330" s="1" t="s">
        <v>7</v>
      </c>
      <c r="E330" s="7">
        <v>45458</v>
      </c>
      <c r="F330" s="7">
        <v>45459</v>
      </c>
      <c r="G330" s="1">
        <v>1</v>
      </c>
      <c r="H330" s="1">
        <v>4</v>
      </c>
      <c r="I330" s="1" t="s">
        <v>2</v>
      </c>
      <c r="J330" s="1" t="s">
        <v>6</v>
      </c>
      <c r="K330" s="3">
        <f>Tabla12[[#This Row],[Precio '[$CLP'] IVA Inc]]/Tabla12[[#This Row],[N° Noches]]</f>
        <v>129941</v>
      </c>
      <c r="L330" s="4">
        <v>136.78</v>
      </c>
      <c r="N330" s="3">
        <f>IF(Tabla12[[#This Row],[Canal de Venta]]="Booking",950*Tabla12[[#This Row],[Precio USD]],Tabla12[[#This Row],[Precio CLP]])</f>
        <v>129941</v>
      </c>
      <c r="O330" s="3">
        <f>IF(Tabla12[[#This Row],[Canal de Venta]]="Venta Directa",0,IF(Tabla12[[#This Row],[Canal de Venta]]="Airbnb",Tabla12[[#This Row],[Precio '[$CLP'] IVA Inc]]*3.57%,(Tabla12[[#This Row],[Precio USD]]/1.19)*14%*950))</f>
        <v>15287.176470588238</v>
      </c>
      <c r="P330" s="3">
        <f>IF(Tabla12[[#This Row],[Año]]=2022,25000,0)</f>
        <v>0</v>
      </c>
      <c r="Q330" s="3">
        <f>Tabla12[[#This Row],[Precio '[$CLP'] Neto]]*19%</f>
        <v>20746.882352941178</v>
      </c>
      <c r="R330" s="3">
        <f>Tabla12[[#This Row],[Precio '[$CLP'] IVA Inc]]/1.19</f>
        <v>109194.11764705883</v>
      </c>
      <c r="S330" s="1">
        <f>YEAR(Tabla12[[#This Row],[Fecha Entrada]])</f>
        <v>2024</v>
      </c>
      <c r="T330" s="1" t="s">
        <v>13</v>
      </c>
      <c r="U330" s="1" t="s">
        <v>398</v>
      </c>
    </row>
    <row r="331" spans="1:21" x14ac:dyDescent="0.35">
      <c r="A331" s="1" t="s">
        <v>52</v>
      </c>
      <c r="B331" s="1" t="s">
        <v>62</v>
      </c>
      <c r="C331" s="1">
        <v>940393626</v>
      </c>
      <c r="D331" s="1" t="s">
        <v>7</v>
      </c>
      <c r="E331" s="7">
        <v>45460</v>
      </c>
      <c r="F331" s="7">
        <v>45461</v>
      </c>
      <c r="G331" s="1">
        <v>1</v>
      </c>
      <c r="H331" s="1">
        <v>6</v>
      </c>
      <c r="I331" s="1" t="s">
        <v>2</v>
      </c>
      <c r="J331" s="1" t="s">
        <v>1</v>
      </c>
      <c r="K331" s="3">
        <f>Tabla12[[#This Row],[Precio '[$CLP'] IVA Inc]]/Tabla12[[#This Row],[N° Noches]]</f>
        <v>100000</v>
      </c>
      <c r="M331" s="3">
        <v>100000</v>
      </c>
      <c r="N331" s="3">
        <f>IF(Tabla12[[#This Row],[Canal de Venta]]="Booking",950*Tabla12[[#This Row],[Precio USD]],Tabla12[[#This Row],[Precio CLP]])</f>
        <v>100000</v>
      </c>
      <c r="O331" s="3">
        <f>IF(Tabla12[[#This Row],[Canal de Venta]]="Venta Directa",0,IF(Tabla12[[#This Row],[Canal de Venta]]="Airbnb",Tabla12[[#This Row],[Precio '[$CLP'] IVA Inc]]*3.57%,(Tabla12[[#This Row],[Precio USD]]/1.19)*14%*950))</f>
        <v>0</v>
      </c>
      <c r="P331" s="3">
        <f>IF(Tabla12[[#This Row],[Año]]=2022,25000,0)</f>
        <v>0</v>
      </c>
      <c r="Q331" s="3">
        <f>Tabla12[[#This Row],[Precio '[$CLP'] Neto]]*19%</f>
        <v>15966.386554621849</v>
      </c>
      <c r="R331" s="3">
        <f>Tabla12[[#This Row],[Precio '[$CLP'] IVA Inc]]/1.19</f>
        <v>84033.613445378156</v>
      </c>
      <c r="S331" s="1">
        <f>YEAR(Tabla12[[#This Row],[Fecha Entrada]])</f>
        <v>2024</v>
      </c>
      <c r="T331" s="1" t="s">
        <v>13</v>
      </c>
      <c r="U331" s="1" t="s">
        <v>398</v>
      </c>
    </row>
    <row r="332" spans="1:21" x14ac:dyDescent="0.35">
      <c r="A332" s="1" t="s">
        <v>52</v>
      </c>
      <c r="B332" s="1" t="s">
        <v>61</v>
      </c>
      <c r="C332" s="1">
        <v>950482016</v>
      </c>
      <c r="D332" s="1" t="s">
        <v>3</v>
      </c>
      <c r="E332" s="7">
        <v>45463</v>
      </c>
      <c r="F332" s="7">
        <v>45465</v>
      </c>
      <c r="G332" s="1">
        <v>2</v>
      </c>
      <c r="H332" s="1">
        <v>6</v>
      </c>
      <c r="I332" s="1" t="s">
        <v>2</v>
      </c>
      <c r="J332" s="1" t="s">
        <v>6</v>
      </c>
      <c r="K332" s="3">
        <f>Tabla12[[#This Row],[Precio '[$CLP'] IVA Inc]]/Tabla12[[#This Row],[N° Noches]]</f>
        <v>209346.75</v>
      </c>
      <c r="L332" s="4">
        <v>440.73</v>
      </c>
      <c r="N332" s="3">
        <f>IF(Tabla12[[#This Row],[Canal de Venta]]="Booking",950*Tabla12[[#This Row],[Precio USD]],Tabla12[[#This Row],[Precio CLP]])</f>
        <v>418693.5</v>
      </c>
      <c r="O332" s="3">
        <f>IF(Tabla12[[#This Row],[Canal de Venta]]="Venta Directa",0,IF(Tabla12[[#This Row],[Canal de Venta]]="Airbnb",Tabla12[[#This Row],[Precio '[$CLP'] IVA Inc]]*3.57%,(Tabla12[[#This Row],[Precio USD]]/1.19)*14%*950))</f>
        <v>49258.05882352942</v>
      </c>
      <c r="P332" s="3">
        <f>IF(Tabla12[[#This Row],[Año]]=2022,25000,0)</f>
        <v>0</v>
      </c>
      <c r="Q332" s="3">
        <f>Tabla12[[#This Row],[Precio '[$CLP'] Neto]]*19%</f>
        <v>66850.222689075628</v>
      </c>
      <c r="R332" s="3">
        <f>Tabla12[[#This Row],[Precio '[$CLP'] IVA Inc]]/1.19</f>
        <v>351843.27731092437</v>
      </c>
      <c r="S332" s="1">
        <f>YEAR(Tabla12[[#This Row],[Fecha Entrada]])</f>
        <v>2024</v>
      </c>
      <c r="T332" s="1" t="s">
        <v>13</v>
      </c>
      <c r="U332" s="1" t="s">
        <v>398</v>
      </c>
    </row>
    <row r="333" spans="1:21" x14ac:dyDescent="0.35">
      <c r="A333" s="1" t="s">
        <v>52</v>
      </c>
      <c r="B333" s="1" t="s">
        <v>59</v>
      </c>
      <c r="C333" s="1">
        <v>99553173</v>
      </c>
      <c r="D333" s="1" t="s">
        <v>7</v>
      </c>
      <c r="E333" s="7">
        <v>45463</v>
      </c>
      <c r="F333" s="7">
        <v>45466</v>
      </c>
      <c r="G333" s="1">
        <v>3</v>
      </c>
      <c r="H333" s="1">
        <v>3</v>
      </c>
      <c r="I333" s="1" t="s">
        <v>2</v>
      </c>
      <c r="J333" s="1" t="s">
        <v>6</v>
      </c>
      <c r="K333" s="3">
        <f>Tabla12[[#This Row],[Precio '[$CLP'] IVA Inc]]/Tabla12[[#This Row],[N° Noches]]</f>
        <v>130944.83333333333</v>
      </c>
      <c r="L333" s="4">
        <v>413.51</v>
      </c>
      <c r="N333" s="3">
        <f>IF(Tabla12[[#This Row],[Canal de Venta]]="Booking",950*Tabla12[[#This Row],[Precio USD]],Tabla12[[#This Row],[Precio CLP]])</f>
        <v>392834.5</v>
      </c>
      <c r="O333" s="3">
        <f>IF(Tabla12[[#This Row],[Canal de Venta]]="Venta Directa",0,IF(Tabla12[[#This Row],[Canal de Venta]]="Airbnb",Tabla12[[#This Row],[Precio '[$CLP'] IVA Inc]]*3.57%,(Tabla12[[#This Row],[Precio USD]]/1.19)*14%*950))</f>
        <v>46215.823529411769</v>
      </c>
      <c r="P333" s="3">
        <f>IF(Tabla12[[#This Row],[Año]]=2022,25000,0)</f>
        <v>0</v>
      </c>
      <c r="Q333" s="3">
        <f>Tabla12[[#This Row],[Precio '[$CLP'] Neto]]*19%</f>
        <v>62721.47478991597</v>
      </c>
      <c r="R333" s="3">
        <f>Tabla12[[#This Row],[Precio '[$CLP'] IVA Inc]]/1.19</f>
        <v>330113.02521008404</v>
      </c>
      <c r="S333" s="1">
        <f>YEAR(Tabla12[[#This Row],[Fecha Entrada]])</f>
        <v>2024</v>
      </c>
      <c r="T333" s="1" t="s">
        <v>13</v>
      </c>
      <c r="U333" s="1" t="s">
        <v>398</v>
      </c>
    </row>
    <row r="334" spans="1:21" x14ac:dyDescent="0.35">
      <c r="A334" s="1" t="s">
        <v>52</v>
      </c>
      <c r="B334" s="1" t="s">
        <v>60</v>
      </c>
      <c r="C334" s="1">
        <v>994064912</v>
      </c>
      <c r="D334" s="1" t="s">
        <v>3</v>
      </c>
      <c r="E334" s="7">
        <v>45465</v>
      </c>
      <c r="F334" s="7">
        <v>45467</v>
      </c>
      <c r="G334" s="1">
        <v>1</v>
      </c>
      <c r="H334" s="1">
        <v>4</v>
      </c>
      <c r="I334" s="1" t="s">
        <v>2</v>
      </c>
      <c r="J334" s="1" t="s">
        <v>1</v>
      </c>
      <c r="K334" s="3">
        <f>Tabla12[[#This Row],[Precio '[$CLP'] IVA Inc]]/Tabla12[[#This Row],[N° Noches]]</f>
        <v>170000</v>
      </c>
      <c r="M334" s="3">
        <v>170000</v>
      </c>
      <c r="N334" s="3">
        <f>IF(Tabla12[[#This Row],[Canal de Venta]]="Booking",950*Tabla12[[#This Row],[Precio USD]],Tabla12[[#This Row],[Precio CLP]])</f>
        <v>170000</v>
      </c>
      <c r="O334" s="3">
        <f>IF(Tabla12[[#This Row],[Canal de Venta]]="Venta Directa",0,IF(Tabla12[[#This Row],[Canal de Venta]]="Airbnb",Tabla12[[#This Row],[Precio '[$CLP'] IVA Inc]]*3.57%,(Tabla12[[#This Row],[Precio USD]]/1.19)*14%*950))</f>
        <v>0</v>
      </c>
      <c r="P334" s="3">
        <f>IF(Tabla12[[#This Row],[Año]]=2022,25000,0)</f>
        <v>0</v>
      </c>
      <c r="Q334" s="3">
        <f>Tabla12[[#This Row],[Precio '[$CLP'] Neto]]*19%</f>
        <v>27142.857142857145</v>
      </c>
      <c r="R334" s="3">
        <f>Tabla12[[#This Row],[Precio '[$CLP'] IVA Inc]]/1.19</f>
        <v>142857.14285714287</v>
      </c>
      <c r="S334" s="1">
        <f>YEAR(Tabla12[[#This Row],[Fecha Entrada]])</f>
        <v>2024</v>
      </c>
      <c r="T334" s="1" t="s">
        <v>0</v>
      </c>
      <c r="U334" s="1" t="s">
        <v>398</v>
      </c>
    </row>
    <row r="335" spans="1:21" x14ac:dyDescent="0.35">
      <c r="A335" s="1" t="s">
        <v>52</v>
      </c>
      <c r="B335" s="1" t="s">
        <v>59</v>
      </c>
      <c r="C335" s="1">
        <v>99553173</v>
      </c>
      <c r="D335" s="1" t="s">
        <v>7</v>
      </c>
      <c r="E335" s="7">
        <v>45466</v>
      </c>
      <c r="F335" s="7">
        <v>45467</v>
      </c>
      <c r="G335" s="1">
        <v>1</v>
      </c>
      <c r="H335" s="1">
        <v>6</v>
      </c>
      <c r="I335" s="1" t="s">
        <v>2</v>
      </c>
      <c r="J335" s="1" t="s">
        <v>1</v>
      </c>
      <c r="K335" s="3">
        <f>Tabla12[[#This Row],[Precio '[$CLP'] IVA Inc]]/Tabla12[[#This Row],[N° Noches]]</f>
        <v>130000</v>
      </c>
      <c r="M335" s="3">
        <v>130000</v>
      </c>
      <c r="N335" s="3">
        <f>IF(Tabla12[[#This Row],[Canal de Venta]]="Booking",950*Tabla12[[#This Row],[Precio USD]],Tabla12[[#This Row],[Precio CLP]])</f>
        <v>130000</v>
      </c>
      <c r="O335" s="3">
        <f>IF(Tabla12[[#This Row],[Canal de Venta]]="Venta Directa",0,IF(Tabla12[[#This Row],[Canal de Venta]]="Airbnb",Tabla12[[#This Row],[Precio '[$CLP'] IVA Inc]]*3.57%,(Tabla12[[#This Row],[Precio USD]]/1.19)*14%*950))</f>
        <v>0</v>
      </c>
      <c r="P335" s="3">
        <f>IF(Tabla12[[#This Row],[Año]]=2022,25000,0)</f>
        <v>0</v>
      </c>
      <c r="Q335" s="3">
        <f>Tabla12[[#This Row],[Precio '[$CLP'] Neto]]*19%</f>
        <v>20756.302521008405</v>
      </c>
      <c r="R335" s="3">
        <f>Tabla12[[#This Row],[Precio '[$CLP'] IVA Inc]]/1.19</f>
        <v>109243.6974789916</v>
      </c>
      <c r="S335" s="1">
        <f>YEAR(Tabla12[[#This Row],[Fecha Entrada]])</f>
        <v>2024</v>
      </c>
      <c r="T335" s="1" t="s">
        <v>0</v>
      </c>
      <c r="U335" s="1" t="s">
        <v>398</v>
      </c>
    </row>
    <row r="336" spans="1:21" x14ac:dyDescent="0.35">
      <c r="A336" s="1" t="s">
        <v>52</v>
      </c>
      <c r="B336" s="1" t="s">
        <v>58</v>
      </c>
      <c r="C336" s="1">
        <v>968394278</v>
      </c>
      <c r="D336" s="1" t="s">
        <v>3</v>
      </c>
      <c r="E336" s="7">
        <v>45467</v>
      </c>
      <c r="F336" s="7">
        <v>45468</v>
      </c>
      <c r="G336" s="1">
        <v>1</v>
      </c>
      <c r="H336" s="1">
        <v>4</v>
      </c>
      <c r="I336" s="1" t="s">
        <v>2</v>
      </c>
      <c r="J336" s="1" t="s">
        <v>6</v>
      </c>
      <c r="K336" s="3">
        <f>Tabla12[[#This Row],[Precio '[$CLP'] IVA Inc]]/Tabla12[[#This Row],[N° Noches]]</f>
        <v>206938.5</v>
      </c>
      <c r="L336" s="4">
        <v>217.83</v>
      </c>
      <c r="N336" s="3">
        <f>IF(Tabla12[[#This Row],[Canal de Venta]]="Booking",950*Tabla12[[#This Row],[Precio USD]],Tabla12[[#This Row],[Precio CLP]])</f>
        <v>206938.5</v>
      </c>
      <c r="O336" s="3">
        <f>IF(Tabla12[[#This Row],[Canal de Venta]]="Venta Directa",0,IF(Tabla12[[#This Row],[Canal de Venta]]="Airbnb",Tabla12[[#This Row],[Precio '[$CLP'] IVA Inc]]*3.57%,(Tabla12[[#This Row],[Precio USD]]/1.19)*14%*950))</f>
        <v>24345.705882352944</v>
      </c>
      <c r="P336" s="3">
        <f>IF(Tabla12[[#This Row],[Año]]=2022,25000,0)</f>
        <v>0</v>
      </c>
      <c r="Q336" s="3">
        <f>Tabla12[[#This Row],[Precio '[$CLP'] Neto]]*19%</f>
        <v>33040.600840336141</v>
      </c>
      <c r="R336" s="3">
        <f>Tabla12[[#This Row],[Precio '[$CLP'] IVA Inc]]/1.19</f>
        <v>173897.89915966388</v>
      </c>
      <c r="S336" s="1">
        <f>YEAR(Tabla12[[#This Row],[Fecha Entrada]])</f>
        <v>2024</v>
      </c>
      <c r="T336" s="1" t="s">
        <v>0</v>
      </c>
      <c r="U336" s="1" t="s">
        <v>398</v>
      </c>
    </row>
    <row r="337" spans="1:21" x14ac:dyDescent="0.35">
      <c r="A337" s="1" t="s">
        <v>52</v>
      </c>
      <c r="B337" s="1" t="s">
        <v>57</v>
      </c>
      <c r="C337" s="1">
        <v>994526283</v>
      </c>
      <c r="D337" s="1" t="s">
        <v>7</v>
      </c>
      <c r="E337" s="7">
        <v>45467</v>
      </c>
      <c r="F337" s="7">
        <v>45468</v>
      </c>
      <c r="G337" s="1">
        <v>1</v>
      </c>
      <c r="H337" s="1">
        <v>5</v>
      </c>
      <c r="I337" s="1" t="s">
        <v>2</v>
      </c>
      <c r="J337" s="1" t="s">
        <v>6</v>
      </c>
      <c r="K337" s="3">
        <f>Tabla12[[#This Row],[Precio '[$CLP'] IVA Inc]]/Tabla12[[#This Row],[N° Noches]]</f>
        <v>231002</v>
      </c>
      <c r="L337" s="4">
        <v>243.16</v>
      </c>
      <c r="N337" s="3">
        <f>IF(Tabla12[[#This Row],[Canal de Venta]]="Booking",950*Tabla12[[#This Row],[Precio USD]],Tabla12[[#This Row],[Precio CLP]])</f>
        <v>231002</v>
      </c>
      <c r="O337" s="3">
        <f>IF(Tabla12[[#This Row],[Canal de Venta]]="Venta Directa",0,IF(Tabla12[[#This Row],[Canal de Venta]]="Airbnb",Tabla12[[#This Row],[Precio '[$CLP'] IVA Inc]]*3.57%,(Tabla12[[#This Row],[Precio USD]]/1.19)*14%*950))</f>
        <v>27176.705882352944</v>
      </c>
      <c r="P337" s="3">
        <f>IF(Tabla12[[#This Row],[Año]]=2022,25000,0)</f>
        <v>0</v>
      </c>
      <c r="Q337" s="3">
        <f>Tabla12[[#This Row],[Precio '[$CLP'] Neto]]*19%</f>
        <v>36882.672268907561</v>
      </c>
      <c r="R337" s="3">
        <f>Tabla12[[#This Row],[Precio '[$CLP'] IVA Inc]]/1.19</f>
        <v>194119.32773109243</v>
      </c>
      <c r="S337" s="1">
        <f>YEAR(Tabla12[[#This Row],[Fecha Entrada]])</f>
        <v>2024</v>
      </c>
      <c r="T337" s="1" t="s">
        <v>0</v>
      </c>
      <c r="U337" s="1" t="s">
        <v>398</v>
      </c>
    </row>
    <row r="338" spans="1:21" x14ac:dyDescent="0.35">
      <c r="A338" s="1" t="s">
        <v>52</v>
      </c>
      <c r="B338" s="1" t="s">
        <v>56</v>
      </c>
      <c r="C338" s="1">
        <v>99553173</v>
      </c>
      <c r="D338" s="1" t="s">
        <v>3</v>
      </c>
      <c r="E338" s="7">
        <v>45468</v>
      </c>
      <c r="F338" s="7">
        <v>45473</v>
      </c>
      <c r="G338" s="1">
        <v>5</v>
      </c>
      <c r="H338" s="1">
        <v>5</v>
      </c>
      <c r="I338" s="1" t="s">
        <v>2</v>
      </c>
      <c r="J338" s="1" t="s">
        <v>6</v>
      </c>
      <c r="K338" s="3">
        <f>Tabla12[[#This Row],[Precio '[$CLP'] IVA Inc]]/Tabla12[[#This Row],[N° Noches]]</f>
        <v>209345.8</v>
      </c>
      <c r="L338" s="4">
        <v>1101.82</v>
      </c>
      <c r="N338" s="3">
        <f>IF(Tabla12[[#This Row],[Canal de Venta]]="Booking",950*Tabla12[[#This Row],[Precio USD]],Tabla12[[#This Row],[Precio CLP]])</f>
        <v>1046728.9999999999</v>
      </c>
      <c r="O338" s="3">
        <f>IF(Tabla12[[#This Row],[Canal de Venta]]="Venta Directa",0,IF(Tabla12[[#This Row],[Canal de Venta]]="Airbnb",Tabla12[[#This Row],[Precio '[$CLP'] IVA Inc]]*3.57%,(Tabla12[[#This Row],[Precio USD]]/1.19)*14%*950))</f>
        <v>123144.58823529414</v>
      </c>
      <c r="P338" s="3">
        <f>IF(Tabla12[[#This Row],[Año]]=2022,25000,0)</f>
        <v>0</v>
      </c>
      <c r="Q338" s="3">
        <f>Tabla12[[#This Row],[Precio '[$CLP'] Neto]]*19%</f>
        <v>167124.79831932773</v>
      </c>
      <c r="R338" s="3">
        <f>Tabla12[[#This Row],[Precio '[$CLP'] IVA Inc]]/1.19</f>
        <v>879604.20168067224</v>
      </c>
      <c r="S338" s="1">
        <f>YEAR(Tabla12[[#This Row],[Fecha Entrada]])</f>
        <v>2024</v>
      </c>
      <c r="T338" s="1" t="s">
        <v>0</v>
      </c>
      <c r="U338" s="1" t="s">
        <v>398</v>
      </c>
    </row>
    <row r="339" spans="1:21" x14ac:dyDescent="0.35">
      <c r="A339" s="1" t="s">
        <v>52</v>
      </c>
      <c r="B339" s="1" t="s">
        <v>55</v>
      </c>
      <c r="C339" s="1">
        <v>962810449</v>
      </c>
      <c r="D339" s="1" t="s">
        <v>7</v>
      </c>
      <c r="E339" s="7">
        <v>45469</v>
      </c>
      <c r="F339" s="7">
        <v>45471</v>
      </c>
      <c r="G339" s="1">
        <v>2</v>
      </c>
      <c r="H339" s="1">
        <v>5</v>
      </c>
      <c r="I339" s="1" t="s">
        <v>2</v>
      </c>
      <c r="J339" s="1" t="s">
        <v>9</v>
      </c>
      <c r="K339" s="3">
        <f>Tabla12[[#This Row],[Precio '[$CLP'] IVA Inc]]/Tabla12[[#This Row],[N° Noches]]</f>
        <v>214000</v>
      </c>
      <c r="M339" s="3">
        <v>428000</v>
      </c>
      <c r="N339" s="3">
        <f>IF(Tabla12[[#This Row],[Canal de Venta]]="Booking",950*Tabla12[[#This Row],[Precio USD]],Tabla12[[#This Row],[Precio CLP]])</f>
        <v>428000</v>
      </c>
      <c r="O339" s="3">
        <f>IF(Tabla12[[#This Row],[Canal de Venta]]="Venta Directa",0,IF(Tabla12[[#This Row],[Canal de Venta]]="Airbnb",Tabla12[[#This Row],[Precio '[$CLP'] IVA Inc]]*3.57%,(Tabla12[[#This Row],[Precio USD]]/1.19)*14%*950))</f>
        <v>15279.599999999999</v>
      </c>
      <c r="P339" s="3">
        <f>IF(Tabla12[[#This Row],[Año]]=2022,25000,0)</f>
        <v>0</v>
      </c>
      <c r="Q339" s="3">
        <f>Tabla12[[#This Row],[Precio '[$CLP'] Neto]]*19%</f>
        <v>68336.134453781517</v>
      </c>
      <c r="R339" s="3">
        <f>Tabla12[[#This Row],[Precio '[$CLP'] IVA Inc]]/1.19</f>
        <v>359663.86554621853</v>
      </c>
      <c r="S339" s="1">
        <f>YEAR(Tabla12[[#This Row],[Fecha Entrada]])</f>
        <v>2024</v>
      </c>
      <c r="T339" s="1" t="s">
        <v>0</v>
      </c>
      <c r="U339" s="1" t="s">
        <v>398</v>
      </c>
    </row>
    <row r="340" spans="1:21" x14ac:dyDescent="0.35">
      <c r="A340" s="1" t="s">
        <v>52</v>
      </c>
      <c r="B340" s="1" t="s">
        <v>54</v>
      </c>
      <c r="C340" s="1">
        <v>962014130</v>
      </c>
      <c r="D340" s="1" t="s">
        <v>7</v>
      </c>
      <c r="E340" s="7">
        <v>45471</v>
      </c>
      <c r="F340" s="7">
        <v>45473</v>
      </c>
      <c r="G340" s="1">
        <v>2</v>
      </c>
      <c r="H340" s="1">
        <v>6</v>
      </c>
      <c r="I340" s="1" t="s">
        <v>2</v>
      </c>
      <c r="J340" s="1" t="s">
        <v>1</v>
      </c>
      <c r="K340" s="3">
        <f>Tabla12[[#This Row],[Precio '[$CLP'] IVA Inc]]/Tabla12[[#This Row],[N° Noches]]</f>
        <v>180000</v>
      </c>
      <c r="M340" s="3">
        <v>360000</v>
      </c>
      <c r="N340" s="3">
        <f>IF(Tabla12[[#This Row],[Canal de Venta]]="Booking",950*Tabla12[[#This Row],[Precio USD]],Tabla12[[#This Row],[Precio CLP]])</f>
        <v>360000</v>
      </c>
      <c r="O340" s="3">
        <f>IF(Tabla12[[#This Row],[Canal de Venta]]="Venta Directa",0,IF(Tabla12[[#This Row],[Canal de Venta]]="Airbnb",Tabla12[[#This Row],[Precio '[$CLP'] IVA Inc]]*3.57%,(Tabla12[[#This Row],[Precio USD]]/1.19)*14%*950))</f>
        <v>0</v>
      </c>
      <c r="P340" s="3">
        <f>IF(Tabla12[[#This Row],[Año]]=2022,25000,0)</f>
        <v>0</v>
      </c>
      <c r="Q340" s="3">
        <f>Tabla12[[#This Row],[Precio '[$CLP'] Neto]]*19%</f>
        <v>57478.991596638662</v>
      </c>
      <c r="R340" s="3">
        <f>Tabla12[[#This Row],[Precio '[$CLP'] IVA Inc]]/1.19</f>
        <v>302521.00840336137</v>
      </c>
      <c r="S340" s="1">
        <f>YEAR(Tabla12[[#This Row],[Fecha Entrada]])</f>
        <v>2024</v>
      </c>
      <c r="T340" s="1" t="s">
        <v>0</v>
      </c>
      <c r="U340" s="1" t="s">
        <v>398</v>
      </c>
    </row>
    <row r="341" spans="1:21" x14ac:dyDescent="0.35">
      <c r="A341" s="1" t="s">
        <v>52</v>
      </c>
      <c r="B341" s="1" t="s">
        <v>53</v>
      </c>
      <c r="C341" s="1">
        <v>985990300</v>
      </c>
      <c r="D341" s="1" t="s">
        <v>7</v>
      </c>
      <c r="E341" s="7">
        <v>45473</v>
      </c>
      <c r="F341" s="7">
        <v>45474</v>
      </c>
      <c r="G341" s="1">
        <v>1</v>
      </c>
      <c r="H341" s="1">
        <v>5</v>
      </c>
      <c r="I341" s="1" t="s">
        <v>2</v>
      </c>
      <c r="J341" s="1" t="s">
        <v>6</v>
      </c>
      <c r="K341" s="3">
        <f>Tabla12[[#This Row],[Precio '[$CLP'] IVA Inc]]/Tabla12[[#This Row],[N° Noches]]</f>
        <v>231002</v>
      </c>
      <c r="L341" s="4">
        <v>243.16</v>
      </c>
      <c r="N341" s="3">
        <f>IF(Tabla12[[#This Row],[Canal de Venta]]="Booking",950*Tabla12[[#This Row],[Precio USD]],Tabla12[[#This Row],[Precio CLP]])</f>
        <v>231002</v>
      </c>
      <c r="O341" s="3">
        <f>IF(Tabla12[[#This Row],[Canal de Venta]]="Venta Directa",0,IF(Tabla12[[#This Row],[Canal de Venta]]="Airbnb",Tabla12[[#This Row],[Precio '[$CLP'] IVA Inc]]*3.57%,(Tabla12[[#This Row],[Precio USD]]/1.19)*14%*950))</f>
        <v>27176.705882352944</v>
      </c>
      <c r="P341" s="3">
        <f>IF(Tabla12[[#This Row],[Año]]=2022,25000,0)</f>
        <v>0</v>
      </c>
      <c r="Q341" s="3">
        <f>Tabla12[[#This Row],[Precio '[$CLP'] Neto]]*19%</f>
        <v>36882.672268907561</v>
      </c>
      <c r="R341" s="3">
        <f>Tabla12[[#This Row],[Precio '[$CLP'] IVA Inc]]/1.19</f>
        <v>194119.32773109243</v>
      </c>
      <c r="S341" s="1">
        <f>YEAR(Tabla12[[#This Row],[Fecha Entrada]])</f>
        <v>2024</v>
      </c>
      <c r="T341" s="1" t="s">
        <v>0</v>
      </c>
      <c r="U341" s="1" t="s">
        <v>398</v>
      </c>
    </row>
    <row r="342" spans="1:21" x14ac:dyDescent="0.35">
      <c r="A342" s="1" t="s">
        <v>52</v>
      </c>
      <c r="B342" s="1" t="s">
        <v>51</v>
      </c>
      <c r="D342" s="1" t="s">
        <v>3</v>
      </c>
      <c r="E342" s="7">
        <v>45473</v>
      </c>
      <c r="F342" s="7">
        <v>45474</v>
      </c>
      <c r="G342" s="1">
        <v>1</v>
      </c>
      <c r="H342" s="1">
        <v>5</v>
      </c>
      <c r="I342" s="1" t="s">
        <v>2</v>
      </c>
      <c r="J342" s="1" t="s">
        <v>1</v>
      </c>
      <c r="K342" s="3">
        <f>Tabla12[[#This Row],[Precio '[$CLP'] IVA Inc]]/Tabla12[[#This Row],[N° Noches]]</f>
        <v>170000</v>
      </c>
      <c r="M342" s="3">
        <v>170000</v>
      </c>
      <c r="N342" s="3">
        <f>IF(Tabla12[[#This Row],[Canal de Venta]]="Booking",950*Tabla12[[#This Row],[Precio USD]],Tabla12[[#This Row],[Precio CLP]])</f>
        <v>170000</v>
      </c>
      <c r="O342" s="3">
        <f>IF(Tabla12[[#This Row],[Canal de Venta]]="Venta Directa",0,IF(Tabla12[[#This Row],[Canal de Venta]]="Airbnb",Tabla12[[#This Row],[Precio '[$CLP'] IVA Inc]]*3.57%,(Tabla12[[#This Row],[Precio USD]]/1.19)*14%*950))</f>
        <v>0</v>
      </c>
      <c r="P342" s="3">
        <f>IF(Tabla12[[#This Row],[Año]]=2022,25000,0)</f>
        <v>0</v>
      </c>
      <c r="Q342" s="3">
        <f>Tabla12[[#This Row],[Precio '[$CLP'] Neto]]*19%</f>
        <v>27142.857142857145</v>
      </c>
      <c r="R342" s="3">
        <f>Tabla12[[#This Row],[Precio '[$CLP'] IVA Inc]]/1.19</f>
        <v>142857.14285714287</v>
      </c>
      <c r="S342" s="1">
        <f>YEAR(Tabla12[[#This Row],[Fecha Entrada]])</f>
        <v>2024</v>
      </c>
      <c r="T342" s="1" t="s">
        <v>0</v>
      </c>
      <c r="U342" s="1" t="s">
        <v>398</v>
      </c>
    </row>
    <row r="343" spans="1:21" x14ac:dyDescent="0.35">
      <c r="A343" s="1" t="s">
        <v>30</v>
      </c>
      <c r="B343" s="1" t="s">
        <v>50</v>
      </c>
      <c r="C343" s="1">
        <v>987564735</v>
      </c>
      <c r="D343" s="1" t="s">
        <v>7</v>
      </c>
      <c r="E343" s="7">
        <v>45474</v>
      </c>
      <c r="F343" s="7">
        <v>45476</v>
      </c>
      <c r="G343" s="1">
        <v>2</v>
      </c>
      <c r="H343" s="1">
        <v>5</v>
      </c>
      <c r="I343" s="1" t="s">
        <v>2</v>
      </c>
      <c r="J343" s="1" t="s">
        <v>1</v>
      </c>
      <c r="K343" s="3">
        <f>Tabla12[[#This Row],[Precio '[$CLP'] IVA Inc]]/Tabla12[[#This Row],[N° Noches]]</f>
        <v>180000</v>
      </c>
      <c r="M343" s="3">
        <v>360000</v>
      </c>
      <c r="N343" s="3">
        <f>IF(Tabla12[[#This Row],[Canal de Venta]]="Booking",950*Tabla12[[#This Row],[Precio USD]],Tabla12[[#This Row],[Precio CLP]])</f>
        <v>360000</v>
      </c>
      <c r="O343" s="3">
        <f>IF(Tabla12[[#This Row],[Canal de Venta]]="Venta Directa",0,IF(Tabla12[[#This Row],[Canal de Venta]]="Airbnb",Tabla12[[#This Row],[Precio '[$CLP'] IVA Inc]]*3.57%,(Tabla12[[#This Row],[Precio USD]]/1.19)*14%*950))</f>
        <v>0</v>
      </c>
      <c r="P343" s="3">
        <f>IF(Tabla12[[#This Row],[Año]]=2022,25000,0)</f>
        <v>0</v>
      </c>
      <c r="Q343" s="3">
        <f>Tabla12[[#This Row],[Precio '[$CLP'] Neto]]*19%</f>
        <v>57478.991596638662</v>
      </c>
      <c r="R343" s="3">
        <f>Tabla12[[#This Row],[Precio '[$CLP'] IVA Inc]]/1.19</f>
        <v>302521.00840336137</v>
      </c>
      <c r="S343" s="1">
        <f>YEAR(Tabla12[[#This Row],[Fecha Entrada]])</f>
        <v>2024</v>
      </c>
      <c r="T343" s="1" t="s">
        <v>0</v>
      </c>
      <c r="U343" s="1" t="s">
        <v>398</v>
      </c>
    </row>
    <row r="344" spans="1:21" x14ac:dyDescent="0.35">
      <c r="A344" s="1" t="s">
        <v>30</v>
      </c>
      <c r="B344" s="1" t="s">
        <v>49</v>
      </c>
      <c r="C344" s="1">
        <v>942619706</v>
      </c>
      <c r="D344" s="1" t="s">
        <v>3</v>
      </c>
      <c r="E344" s="7">
        <v>45474</v>
      </c>
      <c r="F344" s="7">
        <v>45478</v>
      </c>
      <c r="G344" s="1">
        <v>4</v>
      </c>
      <c r="H344" s="1">
        <v>6</v>
      </c>
      <c r="I344" s="1" t="s">
        <v>2</v>
      </c>
      <c r="J344" s="1" t="s">
        <v>1</v>
      </c>
      <c r="K344" s="3">
        <f>Tabla12[[#This Row],[Precio '[$CLP'] IVA Inc]]/Tabla12[[#This Row],[N° Noches]]</f>
        <v>170000</v>
      </c>
      <c r="M344" s="3">
        <v>680000</v>
      </c>
      <c r="N344" s="3">
        <f>IF(Tabla12[[#This Row],[Canal de Venta]]="Booking",950*Tabla12[[#This Row],[Precio USD]],Tabla12[[#This Row],[Precio CLP]])</f>
        <v>680000</v>
      </c>
      <c r="O344" s="3">
        <f>IF(Tabla12[[#This Row],[Canal de Venta]]="Venta Directa",0,IF(Tabla12[[#This Row],[Canal de Venta]]="Airbnb",Tabla12[[#This Row],[Precio '[$CLP'] IVA Inc]]*3.57%,(Tabla12[[#This Row],[Precio USD]]/1.19)*14%*950))</f>
        <v>0</v>
      </c>
      <c r="P344" s="3">
        <f>IF(Tabla12[[#This Row],[Año]]=2022,25000,0)</f>
        <v>0</v>
      </c>
      <c r="Q344" s="3">
        <f>Tabla12[[#This Row],[Precio '[$CLP'] Neto]]*19%</f>
        <v>108571.42857142858</v>
      </c>
      <c r="R344" s="3">
        <f>Tabla12[[#This Row],[Precio '[$CLP'] IVA Inc]]/1.19</f>
        <v>571428.57142857148</v>
      </c>
      <c r="S344" s="1">
        <f>YEAR(Tabla12[[#This Row],[Fecha Entrada]])</f>
        <v>2024</v>
      </c>
      <c r="T344" s="1" t="s">
        <v>0</v>
      </c>
      <c r="U344" s="1" t="s">
        <v>398</v>
      </c>
    </row>
    <row r="345" spans="1:21" x14ac:dyDescent="0.35">
      <c r="A345" s="1" t="s">
        <v>30</v>
      </c>
      <c r="B345" s="1" t="s">
        <v>48</v>
      </c>
      <c r="C345" s="1">
        <v>966279455</v>
      </c>
      <c r="D345" s="1" t="s">
        <v>7</v>
      </c>
      <c r="E345" s="7">
        <v>45476</v>
      </c>
      <c r="F345" s="7">
        <v>45479</v>
      </c>
      <c r="G345" s="1">
        <v>3</v>
      </c>
      <c r="H345" s="1">
        <v>4</v>
      </c>
      <c r="I345" s="1" t="s">
        <v>2</v>
      </c>
      <c r="J345" s="1" t="s">
        <v>6</v>
      </c>
      <c r="K345" s="3">
        <f>Tabla12[[#This Row],[Precio '[$CLP'] IVA Inc]]/Tabla12[[#This Row],[N° Noches]]</f>
        <v>243431.16666666666</v>
      </c>
      <c r="L345" s="4">
        <v>768.73</v>
      </c>
      <c r="N345" s="3">
        <f>IF(Tabla12[[#This Row],[Canal de Venta]]="Booking",950*Tabla12[[#This Row],[Precio USD]],Tabla12[[#This Row],[Precio CLP]])</f>
        <v>730293.5</v>
      </c>
      <c r="O345" s="3">
        <f>IF(Tabla12[[#This Row],[Canal de Venta]]="Venta Directa",0,IF(Tabla12[[#This Row],[Canal de Venta]]="Airbnb",Tabla12[[#This Row],[Precio '[$CLP'] IVA Inc]]*3.57%,(Tabla12[[#This Row],[Precio USD]]/1.19)*14%*950))</f>
        <v>85916.882352941204</v>
      </c>
      <c r="P345" s="3">
        <f>IF(Tabla12[[#This Row],[Año]]=2022,25000,0)</f>
        <v>0</v>
      </c>
      <c r="Q345" s="3">
        <f>Tabla12[[#This Row],[Precio '[$CLP'] Neto]]*19%</f>
        <v>116601.48319327732</v>
      </c>
      <c r="R345" s="3">
        <f>Tabla12[[#This Row],[Precio '[$CLP'] IVA Inc]]/1.19</f>
        <v>613692.01680672274</v>
      </c>
      <c r="S345" s="1">
        <f>YEAR(Tabla12[[#This Row],[Fecha Entrada]])</f>
        <v>2024</v>
      </c>
      <c r="T345" s="1" t="s">
        <v>0</v>
      </c>
      <c r="U345" s="1" t="s">
        <v>398</v>
      </c>
    </row>
    <row r="346" spans="1:21" x14ac:dyDescent="0.35">
      <c r="A346" s="1" t="s">
        <v>30</v>
      </c>
      <c r="B346" s="1" t="s">
        <v>47</v>
      </c>
      <c r="C346" s="1">
        <v>998100618</v>
      </c>
      <c r="D346" s="1" t="s">
        <v>3</v>
      </c>
      <c r="E346" s="7">
        <v>45478</v>
      </c>
      <c r="F346" s="7">
        <v>45479</v>
      </c>
      <c r="G346" s="1">
        <v>1</v>
      </c>
      <c r="H346" s="1">
        <v>7</v>
      </c>
      <c r="I346" s="1" t="s">
        <v>2</v>
      </c>
      <c r="J346" s="1" t="s">
        <v>1</v>
      </c>
      <c r="K346" s="3">
        <f>Tabla12[[#This Row],[Precio '[$CLP'] IVA Inc]]/Tabla12[[#This Row],[N° Noches]]</f>
        <v>180000</v>
      </c>
      <c r="M346" s="3">
        <v>180000</v>
      </c>
      <c r="N346" s="3">
        <f>IF(Tabla12[[#This Row],[Canal de Venta]]="Booking",950*Tabla12[[#This Row],[Precio USD]],Tabla12[[#This Row],[Precio CLP]])</f>
        <v>180000</v>
      </c>
      <c r="O346" s="3">
        <f>IF(Tabla12[[#This Row],[Canal de Venta]]="Venta Directa",0,IF(Tabla12[[#This Row],[Canal de Venta]]="Airbnb",Tabla12[[#This Row],[Precio '[$CLP'] IVA Inc]]*3.57%,(Tabla12[[#This Row],[Precio USD]]/1.19)*14%*950))</f>
        <v>0</v>
      </c>
      <c r="P346" s="3">
        <f>IF(Tabla12[[#This Row],[Año]]=2022,25000,0)</f>
        <v>0</v>
      </c>
      <c r="Q346" s="3">
        <f>Tabla12[[#This Row],[Precio '[$CLP'] Neto]]*19%</f>
        <v>28739.495798319331</v>
      </c>
      <c r="R346" s="3">
        <f>Tabla12[[#This Row],[Precio '[$CLP'] IVA Inc]]/1.19</f>
        <v>151260.50420168068</v>
      </c>
      <c r="S346" s="1">
        <f>YEAR(Tabla12[[#This Row],[Fecha Entrada]])</f>
        <v>2024</v>
      </c>
      <c r="T346" s="1" t="s">
        <v>0</v>
      </c>
      <c r="U346" s="1" t="s">
        <v>398</v>
      </c>
    </row>
    <row r="347" spans="1:21" x14ac:dyDescent="0.35">
      <c r="A347" s="1" t="s">
        <v>30</v>
      </c>
      <c r="B347" s="1" t="s">
        <v>46</v>
      </c>
      <c r="C347" s="1">
        <v>985035823</v>
      </c>
      <c r="D347" s="1" t="s">
        <v>7</v>
      </c>
      <c r="E347" s="7">
        <v>45479</v>
      </c>
      <c r="F347" s="7">
        <v>45483</v>
      </c>
      <c r="G347" s="1">
        <v>4</v>
      </c>
      <c r="H347" s="1">
        <v>5</v>
      </c>
      <c r="I347" s="1" t="s">
        <v>2</v>
      </c>
      <c r="J347" s="1" t="s">
        <v>1</v>
      </c>
      <c r="K347" s="3">
        <f>Tabla12[[#This Row],[Precio '[$CLP'] IVA Inc]]/Tabla12[[#This Row],[N° Noches]]</f>
        <v>200000</v>
      </c>
      <c r="M347" s="3">
        <v>800000</v>
      </c>
      <c r="N347" s="3">
        <f>IF(Tabla12[[#This Row],[Canal de Venta]]="Booking",950*Tabla12[[#This Row],[Precio USD]],Tabla12[[#This Row],[Precio CLP]])</f>
        <v>800000</v>
      </c>
      <c r="O347" s="3">
        <f>IF(Tabla12[[#This Row],[Canal de Venta]]="Venta Directa",0,IF(Tabla12[[#This Row],[Canal de Venta]]="Airbnb",Tabla12[[#This Row],[Precio '[$CLP'] IVA Inc]]*3.57%,(Tabla12[[#This Row],[Precio USD]]/1.19)*14%*950))</f>
        <v>0</v>
      </c>
      <c r="P347" s="3">
        <f>IF(Tabla12[[#This Row],[Año]]=2022,25000,0)</f>
        <v>0</v>
      </c>
      <c r="Q347" s="3">
        <f>Tabla12[[#This Row],[Precio '[$CLP'] Neto]]*19%</f>
        <v>127731.0924369748</v>
      </c>
      <c r="R347" s="3">
        <f>Tabla12[[#This Row],[Precio '[$CLP'] IVA Inc]]/1.19</f>
        <v>672268.90756302525</v>
      </c>
      <c r="S347" s="1">
        <f>YEAR(Tabla12[[#This Row],[Fecha Entrada]])</f>
        <v>2024</v>
      </c>
      <c r="T347" s="1" t="s">
        <v>0</v>
      </c>
      <c r="U347" s="1" t="s">
        <v>398</v>
      </c>
    </row>
    <row r="348" spans="1:21" x14ac:dyDescent="0.35">
      <c r="A348" s="1" t="s">
        <v>30</v>
      </c>
      <c r="B348" s="1" t="s">
        <v>45</v>
      </c>
      <c r="C348" s="1">
        <v>0</v>
      </c>
      <c r="D348" s="1" t="s">
        <v>3</v>
      </c>
      <c r="E348" s="7">
        <v>45479</v>
      </c>
      <c r="F348" s="7">
        <v>45483</v>
      </c>
      <c r="G348" s="1">
        <v>4</v>
      </c>
      <c r="H348" s="1">
        <v>5</v>
      </c>
      <c r="I348" s="1" t="s">
        <v>2</v>
      </c>
      <c r="J348" s="1" t="s">
        <v>6</v>
      </c>
      <c r="K348" s="3">
        <f>Tabla12[[#This Row],[Precio '[$CLP'] IVA Inc]]/Tabla12[[#This Row],[N° Noches]]</f>
        <v>271070.625</v>
      </c>
      <c r="L348" s="4">
        <v>1141.3499999999999</v>
      </c>
      <c r="N348" s="3">
        <f>IF(Tabla12[[#This Row],[Canal de Venta]]="Booking",950*Tabla12[[#This Row],[Precio USD]],Tabla12[[#This Row],[Precio CLP]])</f>
        <v>1084282.5</v>
      </c>
      <c r="O348" s="3">
        <f>IF(Tabla12[[#This Row],[Canal de Venta]]="Venta Directa",0,IF(Tabla12[[#This Row],[Canal de Venta]]="Airbnb",Tabla12[[#This Row],[Precio '[$CLP'] IVA Inc]]*3.57%,(Tabla12[[#This Row],[Precio USD]]/1.19)*14%*950))</f>
        <v>127562.64705882354</v>
      </c>
      <c r="P348" s="3">
        <f>IF(Tabla12[[#This Row],[Año]]=2022,25000,0)</f>
        <v>0</v>
      </c>
      <c r="Q348" s="3">
        <f>Tabla12[[#This Row],[Precio '[$CLP'] Neto]]*19%</f>
        <v>173120.73529411765</v>
      </c>
      <c r="R348" s="3">
        <f>Tabla12[[#This Row],[Precio '[$CLP'] IVA Inc]]/1.19</f>
        <v>911161.76470588241</v>
      </c>
      <c r="S348" s="1">
        <f>YEAR(Tabla12[[#This Row],[Fecha Entrada]])</f>
        <v>2024</v>
      </c>
      <c r="T348" s="1" t="s">
        <v>0</v>
      </c>
      <c r="U348" s="1" t="s">
        <v>398</v>
      </c>
    </row>
    <row r="349" spans="1:21" x14ac:dyDescent="0.35">
      <c r="A349" s="1" t="s">
        <v>30</v>
      </c>
      <c r="B349" s="1" t="s">
        <v>44</v>
      </c>
      <c r="C349" s="1">
        <v>976343677</v>
      </c>
      <c r="D349" s="1" t="s">
        <v>7</v>
      </c>
      <c r="E349" s="7">
        <v>45484</v>
      </c>
      <c r="F349" s="7">
        <v>45487</v>
      </c>
      <c r="G349" s="1">
        <v>3</v>
      </c>
      <c r="H349" s="1">
        <v>5</v>
      </c>
      <c r="I349" s="1" t="s">
        <v>2</v>
      </c>
      <c r="J349" s="1" t="s">
        <v>6</v>
      </c>
      <c r="K349" s="3">
        <f>Tabla12[[#This Row],[Precio '[$CLP'] IVA Inc]]/Tabla12[[#This Row],[N° Noches]]</f>
        <v>243431.16666666666</v>
      </c>
      <c r="L349" s="4">
        <v>768.73</v>
      </c>
      <c r="N349" s="3">
        <f>IF(Tabla12[[#This Row],[Canal de Venta]]="Booking",950*Tabla12[[#This Row],[Precio USD]],Tabla12[[#This Row],[Precio CLP]])</f>
        <v>730293.5</v>
      </c>
      <c r="O349" s="3">
        <f>IF(Tabla12[[#This Row],[Canal de Venta]]="Venta Directa",0,IF(Tabla12[[#This Row],[Canal de Venta]]="Airbnb",Tabla12[[#This Row],[Precio '[$CLP'] IVA Inc]]*3.57%,(Tabla12[[#This Row],[Precio USD]]/1.19)*14%*950))</f>
        <v>85916.882352941204</v>
      </c>
      <c r="P349" s="3">
        <f>IF(Tabla12[[#This Row],[Año]]=2022,25000,0)</f>
        <v>0</v>
      </c>
      <c r="Q349" s="3">
        <f>Tabla12[[#This Row],[Precio '[$CLP'] Neto]]*19%</f>
        <v>116601.48319327732</v>
      </c>
      <c r="R349" s="3">
        <f>Tabla12[[#This Row],[Precio '[$CLP'] IVA Inc]]/1.19</f>
        <v>613692.01680672274</v>
      </c>
      <c r="S349" s="1">
        <f>YEAR(Tabla12[[#This Row],[Fecha Entrada]])</f>
        <v>2024</v>
      </c>
      <c r="T349" s="1" t="s">
        <v>13</v>
      </c>
      <c r="U349" s="1" t="s">
        <v>398</v>
      </c>
    </row>
    <row r="350" spans="1:21" x14ac:dyDescent="0.35">
      <c r="A350" s="1" t="s">
        <v>30</v>
      </c>
      <c r="B350" s="1" t="s">
        <v>43</v>
      </c>
      <c r="C350" s="1">
        <v>995057552</v>
      </c>
      <c r="D350" s="1" t="s">
        <v>3</v>
      </c>
      <c r="E350" s="7">
        <v>45485</v>
      </c>
      <c r="F350" s="7">
        <v>45487</v>
      </c>
      <c r="G350" s="1">
        <v>2</v>
      </c>
      <c r="H350" s="1">
        <v>6</v>
      </c>
      <c r="I350" s="1" t="s">
        <v>2</v>
      </c>
      <c r="J350" s="1" t="s">
        <v>1</v>
      </c>
      <c r="K350" s="3">
        <f>Tabla12[[#This Row],[Precio '[$CLP'] IVA Inc]]/Tabla12[[#This Row],[N° Noches]]</f>
        <v>200000</v>
      </c>
      <c r="M350" s="3">
        <v>400000</v>
      </c>
      <c r="N350" s="3">
        <f>IF(Tabla12[[#This Row],[Canal de Venta]]="Booking",950*Tabla12[[#This Row],[Precio USD]],Tabla12[[#This Row],[Precio CLP]])</f>
        <v>400000</v>
      </c>
      <c r="O350" s="3">
        <f>IF(Tabla12[[#This Row],[Canal de Venta]]="Venta Directa",0,IF(Tabla12[[#This Row],[Canal de Venta]]="Airbnb",Tabla12[[#This Row],[Precio '[$CLP'] IVA Inc]]*3.57%,(Tabla12[[#This Row],[Precio USD]]/1.19)*14%*950))</f>
        <v>0</v>
      </c>
      <c r="P350" s="3">
        <f>IF(Tabla12[[#This Row],[Año]]=2022,25000,0)</f>
        <v>0</v>
      </c>
      <c r="Q350" s="3">
        <f>Tabla12[[#This Row],[Precio '[$CLP'] Neto]]*19%</f>
        <v>63865.546218487398</v>
      </c>
      <c r="R350" s="3">
        <f>Tabla12[[#This Row],[Precio '[$CLP'] IVA Inc]]/1.19</f>
        <v>336134.45378151262</v>
      </c>
      <c r="S350" s="1">
        <f>YEAR(Tabla12[[#This Row],[Fecha Entrada]])</f>
        <v>2024</v>
      </c>
      <c r="T350" s="1" t="s">
        <v>13</v>
      </c>
      <c r="U350" s="1" t="s">
        <v>398</v>
      </c>
    </row>
    <row r="351" spans="1:21" x14ac:dyDescent="0.35">
      <c r="A351" s="1" t="s">
        <v>30</v>
      </c>
      <c r="B351" s="1" t="s">
        <v>42</v>
      </c>
      <c r="C351" s="1">
        <v>998100618</v>
      </c>
      <c r="D351" s="1" t="s">
        <v>7</v>
      </c>
      <c r="E351" s="7">
        <v>45487</v>
      </c>
      <c r="F351" s="7">
        <v>45488</v>
      </c>
      <c r="G351" s="1">
        <v>1</v>
      </c>
      <c r="H351" s="1">
        <v>3</v>
      </c>
      <c r="I351" s="1" t="s">
        <v>2</v>
      </c>
      <c r="J351" s="1" t="s">
        <v>6</v>
      </c>
      <c r="K351" s="3">
        <f>Tabla12[[#This Row],[Precio '[$CLP'] IVA Inc]]/Tabla12[[#This Row],[N° Noches]]</f>
        <v>240625.5</v>
      </c>
      <c r="L351" s="4">
        <v>253.29</v>
      </c>
      <c r="N351" s="3">
        <f>IF(Tabla12[[#This Row],[Canal de Venta]]="Booking",950*Tabla12[[#This Row],[Precio USD]],Tabla12[[#This Row],[Precio CLP]])</f>
        <v>240625.5</v>
      </c>
      <c r="O351" s="3">
        <f>IF(Tabla12[[#This Row],[Canal de Venta]]="Venta Directa",0,IF(Tabla12[[#This Row],[Canal de Venta]]="Airbnb",Tabla12[[#This Row],[Precio '[$CLP'] IVA Inc]]*3.57%,(Tabla12[[#This Row],[Precio USD]]/1.19)*14%*950))</f>
        <v>28308.882352941182</v>
      </c>
      <c r="P351" s="3">
        <f>IF(Tabla12[[#This Row],[Año]]=2022,25000,0)</f>
        <v>0</v>
      </c>
      <c r="Q351" s="3">
        <f>Tabla12[[#This Row],[Precio '[$CLP'] Neto]]*19%</f>
        <v>38419.197478991598</v>
      </c>
      <c r="R351" s="3">
        <f>Tabla12[[#This Row],[Precio '[$CLP'] IVA Inc]]/1.19</f>
        <v>202206.30252100842</v>
      </c>
      <c r="S351" s="1">
        <f>YEAR(Tabla12[[#This Row],[Fecha Entrada]])</f>
        <v>2024</v>
      </c>
      <c r="T351" s="1" t="s">
        <v>13</v>
      </c>
      <c r="U351" s="1" t="s">
        <v>398</v>
      </c>
    </row>
    <row r="352" spans="1:21" x14ac:dyDescent="0.35">
      <c r="A352" s="1" t="s">
        <v>30</v>
      </c>
      <c r="B352" s="1" t="s">
        <v>41</v>
      </c>
      <c r="C352" s="1">
        <v>979527532</v>
      </c>
      <c r="D352" s="1" t="s">
        <v>3</v>
      </c>
      <c r="E352" s="7">
        <v>45487</v>
      </c>
      <c r="F352" s="7">
        <v>45489</v>
      </c>
      <c r="G352" s="1">
        <v>2</v>
      </c>
      <c r="H352" s="1">
        <v>4</v>
      </c>
      <c r="I352" s="1" t="s">
        <v>2</v>
      </c>
      <c r="J352" s="1" t="s">
        <v>6</v>
      </c>
      <c r="K352" s="3">
        <f>Tabla12[[#This Row],[Precio '[$CLP'] IVA Inc]]/Tabla12[[#This Row],[N° Noches]]</f>
        <v>221373.75</v>
      </c>
      <c r="L352" s="4">
        <v>466.05</v>
      </c>
      <c r="N352" s="3">
        <f>IF(Tabla12[[#This Row],[Canal de Venta]]="Booking",950*Tabla12[[#This Row],[Precio USD]],Tabla12[[#This Row],[Precio CLP]])</f>
        <v>442747.5</v>
      </c>
      <c r="O352" s="3">
        <f>IF(Tabla12[[#This Row],[Canal de Venta]]="Venta Directa",0,IF(Tabla12[[#This Row],[Canal de Venta]]="Airbnb",Tabla12[[#This Row],[Precio '[$CLP'] IVA Inc]]*3.57%,(Tabla12[[#This Row],[Precio USD]]/1.19)*14%*950))</f>
        <v>52087.941176470595</v>
      </c>
      <c r="P352" s="3">
        <f>IF(Tabla12[[#This Row],[Año]]=2022,25000,0)</f>
        <v>0</v>
      </c>
      <c r="Q352" s="3">
        <f>Tabla12[[#This Row],[Precio '[$CLP'] Neto]]*19%</f>
        <v>70690.777310924372</v>
      </c>
      <c r="R352" s="3">
        <f>Tabla12[[#This Row],[Precio '[$CLP'] IVA Inc]]/1.19</f>
        <v>372056.72268907563</v>
      </c>
      <c r="S352" s="1">
        <f>YEAR(Tabla12[[#This Row],[Fecha Entrada]])</f>
        <v>2024</v>
      </c>
      <c r="T352" s="1" t="s">
        <v>13</v>
      </c>
      <c r="U352" s="1" t="s">
        <v>398</v>
      </c>
    </row>
    <row r="353" spans="1:21" x14ac:dyDescent="0.35">
      <c r="A353" s="1" t="s">
        <v>30</v>
      </c>
      <c r="B353" s="1" t="s">
        <v>40</v>
      </c>
      <c r="C353" s="1">
        <v>992003368</v>
      </c>
      <c r="D353" s="1" t="s">
        <v>7</v>
      </c>
      <c r="E353" s="7">
        <v>45488</v>
      </c>
      <c r="F353" s="7">
        <v>45493</v>
      </c>
      <c r="G353" s="1">
        <v>5</v>
      </c>
      <c r="H353" s="1">
        <v>4</v>
      </c>
      <c r="I353" s="1" t="s">
        <v>2</v>
      </c>
      <c r="J353" s="1" t="s">
        <v>6</v>
      </c>
      <c r="K353" s="3">
        <f>Tabla12[[#This Row],[Precio '[$CLP'] IVA Inc]]/Tabla12[[#This Row],[N° Noches]]</f>
        <v>246222.9</v>
      </c>
      <c r="L353" s="4">
        <v>1295.9100000000001</v>
      </c>
      <c r="N353" s="3">
        <f>IF(Tabla12[[#This Row],[Canal de Venta]]="Booking",950*Tabla12[[#This Row],[Precio USD]],Tabla12[[#This Row],[Precio CLP]])</f>
        <v>1231114.5</v>
      </c>
      <c r="O353" s="3">
        <f>IF(Tabla12[[#This Row],[Canal de Venta]]="Venta Directa",0,IF(Tabla12[[#This Row],[Canal de Venta]]="Airbnb",Tabla12[[#This Row],[Precio '[$CLP'] IVA Inc]]*3.57%,(Tabla12[[#This Row],[Precio USD]]/1.19)*14%*950))</f>
        <v>144837.00000000003</v>
      </c>
      <c r="P353" s="3">
        <f>IF(Tabla12[[#This Row],[Año]]=2022,25000,0)</f>
        <v>0</v>
      </c>
      <c r="Q353" s="3">
        <f>Tabla12[[#This Row],[Precio '[$CLP'] Neto]]*19%</f>
        <v>196564.5</v>
      </c>
      <c r="R353" s="3">
        <f>Tabla12[[#This Row],[Precio '[$CLP'] IVA Inc]]/1.19</f>
        <v>1034550</v>
      </c>
      <c r="S353" s="1">
        <f>YEAR(Tabla12[[#This Row],[Fecha Entrada]])</f>
        <v>2024</v>
      </c>
      <c r="T353" s="1" t="s">
        <v>13</v>
      </c>
      <c r="U353" s="1" t="s">
        <v>398</v>
      </c>
    </row>
    <row r="354" spans="1:21" x14ac:dyDescent="0.35">
      <c r="A354" s="1" t="s">
        <v>30</v>
      </c>
      <c r="B354" s="1" t="s">
        <v>39</v>
      </c>
      <c r="C354" s="1">
        <v>936412429</v>
      </c>
      <c r="D354" s="1" t="s">
        <v>3</v>
      </c>
      <c r="E354" s="7">
        <v>45489</v>
      </c>
      <c r="F354" s="7">
        <v>45490</v>
      </c>
      <c r="G354" s="1">
        <v>1</v>
      </c>
      <c r="H354" s="1">
        <v>6</v>
      </c>
      <c r="I354" s="1" t="s">
        <v>2</v>
      </c>
      <c r="J354" s="1" t="s">
        <v>6</v>
      </c>
      <c r="K354" s="3">
        <f>Tabla12[[#This Row],[Precio '[$CLP'] IVA Inc]]/Tabla12[[#This Row],[N° Noches]]</f>
        <v>231676.5</v>
      </c>
      <c r="L354" s="4">
        <v>243.87</v>
      </c>
      <c r="N354" s="3">
        <f>IF(Tabla12[[#This Row],[Canal de Venta]]="Booking",950*Tabla12[[#This Row],[Precio USD]],Tabla12[[#This Row],[Precio CLP]])</f>
        <v>231676.5</v>
      </c>
      <c r="O354" s="3">
        <f>IF(Tabla12[[#This Row],[Canal de Venta]]="Venta Directa",0,IF(Tabla12[[#This Row],[Canal de Venta]]="Airbnb",Tabla12[[#This Row],[Precio '[$CLP'] IVA Inc]]*3.57%,(Tabla12[[#This Row],[Precio USD]]/1.19)*14%*950))</f>
        <v>27256.058823529416</v>
      </c>
      <c r="P354" s="3">
        <f>IF(Tabla12[[#This Row],[Año]]=2022,25000,0)</f>
        <v>0</v>
      </c>
      <c r="Q354" s="3">
        <f>Tabla12[[#This Row],[Precio '[$CLP'] Neto]]*19%</f>
        <v>36990.365546218491</v>
      </c>
      <c r="R354" s="3">
        <f>Tabla12[[#This Row],[Precio '[$CLP'] IVA Inc]]/1.19</f>
        <v>194686.13445378153</v>
      </c>
      <c r="S354" s="1">
        <f>YEAR(Tabla12[[#This Row],[Fecha Entrada]])</f>
        <v>2024</v>
      </c>
      <c r="T354" s="1" t="s">
        <v>13</v>
      </c>
      <c r="U354" s="1" t="s">
        <v>398</v>
      </c>
    </row>
    <row r="355" spans="1:21" x14ac:dyDescent="0.35">
      <c r="A355" s="1" t="s">
        <v>30</v>
      </c>
      <c r="B355" s="1" t="s">
        <v>38</v>
      </c>
      <c r="C355" s="1">
        <v>992509886</v>
      </c>
      <c r="D355" s="1" t="s">
        <v>3</v>
      </c>
      <c r="E355" s="7">
        <v>45490</v>
      </c>
      <c r="F355" s="7">
        <v>45491</v>
      </c>
      <c r="G355" s="1">
        <v>1</v>
      </c>
      <c r="H355" s="1">
        <v>4</v>
      </c>
      <c r="I355" s="1" t="s">
        <v>2</v>
      </c>
      <c r="J355" s="1" t="s">
        <v>6</v>
      </c>
      <c r="K355" s="3">
        <f>Tabla12[[#This Row],[Precio '[$CLP'] IVA Inc]]/Tabla12[[#This Row],[N° Noches]]</f>
        <v>221378.5</v>
      </c>
      <c r="L355" s="4">
        <v>233.03</v>
      </c>
      <c r="N355" s="3">
        <f>IF(Tabla12[[#This Row],[Canal de Venta]]="Booking",950*Tabla12[[#This Row],[Precio USD]],Tabla12[[#This Row],[Precio CLP]])</f>
        <v>221378.5</v>
      </c>
      <c r="O355" s="3">
        <f>IF(Tabla12[[#This Row],[Canal de Venta]]="Venta Directa",0,IF(Tabla12[[#This Row],[Canal de Venta]]="Airbnb",Tabla12[[#This Row],[Precio '[$CLP'] IVA Inc]]*3.57%,(Tabla12[[#This Row],[Precio USD]]/1.19)*14%*950))</f>
        <v>26044.52941176471</v>
      </c>
      <c r="P355" s="3">
        <f>IF(Tabla12[[#This Row],[Año]]=2022,25000,0)</f>
        <v>0</v>
      </c>
      <c r="Q355" s="3">
        <f>Tabla12[[#This Row],[Precio '[$CLP'] Neto]]*19%</f>
        <v>35346.147058823532</v>
      </c>
      <c r="R355" s="3">
        <f>Tabla12[[#This Row],[Precio '[$CLP'] IVA Inc]]/1.19</f>
        <v>186032.35294117648</v>
      </c>
      <c r="S355" s="1">
        <f>YEAR(Tabla12[[#This Row],[Fecha Entrada]])</f>
        <v>2024</v>
      </c>
      <c r="T355" s="1" t="s">
        <v>13</v>
      </c>
      <c r="U355" s="1" t="s">
        <v>398</v>
      </c>
    </row>
    <row r="356" spans="1:21" x14ac:dyDescent="0.35">
      <c r="A356" s="1" t="s">
        <v>30</v>
      </c>
      <c r="B356" s="1" t="s">
        <v>37</v>
      </c>
      <c r="C356" s="1">
        <v>968702214</v>
      </c>
      <c r="D356" s="1" t="s">
        <v>3</v>
      </c>
      <c r="E356" s="7">
        <v>45492</v>
      </c>
      <c r="F356" s="7">
        <v>45495</v>
      </c>
      <c r="G356" s="1">
        <v>3</v>
      </c>
      <c r="H356" s="1">
        <v>6</v>
      </c>
      <c r="I356" s="1" t="s">
        <v>2</v>
      </c>
      <c r="J356" s="1" t="s">
        <v>1</v>
      </c>
      <c r="K356" s="3">
        <f>Tabla12[[#This Row],[Precio '[$CLP'] IVA Inc]]/Tabla12[[#This Row],[N° Noches]]</f>
        <v>180000</v>
      </c>
      <c r="M356" s="3">
        <v>540000</v>
      </c>
      <c r="N356" s="3">
        <f>IF(Tabla12[[#This Row],[Canal de Venta]]="Booking",950*Tabla12[[#This Row],[Precio USD]],Tabla12[[#This Row],[Precio CLP]])</f>
        <v>540000</v>
      </c>
      <c r="O356" s="3">
        <f>IF(Tabla12[[#This Row],[Canal de Venta]]="Venta Directa",0,IF(Tabla12[[#This Row],[Canal de Venta]]="Airbnb",Tabla12[[#This Row],[Precio '[$CLP'] IVA Inc]]*3.57%,(Tabla12[[#This Row],[Precio USD]]/1.19)*14%*950))</f>
        <v>0</v>
      </c>
      <c r="P356" s="3">
        <f>IF(Tabla12[[#This Row],[Año]]=2022,25000,0)</f>
        <v>0</v>
      </c>
      <c r="Q356" s="3">
        <f>Tabla12[[#This Row],[Precio '[$CLP'] Neto]]*19%</f>
        <v>86218.487394957992</v>
      </c>
      <c r="R356" s="3">
        <f>Tabla12[[#This Row],[Precio '[$CLP'] IVA Inc]]/1.19</f>
        <v>453781.51260504202</v>
      </c>
      <c r="S356" s="1">
        <f>YEAR(Tabla12[[#This Row],[Fecha Entrada]])</f>
        <v>2024</v>
      </c>
      <c r="T356" s="1" t="s">
        <v>13</v>
      </c>
      <c r="U356" s="1" t="s">
        <v>398</v>
      </c>
    </row>
    <row r="357" spans="1:21" x14ac:dyDescent="0.35">
      <c r="A357" s="1" t="s">
        <v>30</v>
      </c>
      <c r="B357" s="1" t="s">
        <v>37</v>
      </c>
      <c r="D357" s="1" t="s">
        <v>7</v>
      </c>
      <c r="E357" s="7">
        <v>45493</v>
      </c>
      <c r="F357" s="7">
        <v>45495</v>
      </c>
      <c r="G357" s="1">
        <v>2</v>
      </c>
      <c r="H357" s="1">
        <v>6</v>
      </c>
      <c r="I357" s="1" t="s">
        <v>2</v>
      </c>
      <c r="J357" s="1" t="s">
        <v>1</v>
      </c>
      <c r="K357" s="3">
        <f>Tabla12[[#This Row],[Precio '[$CLP'] IVA Inc]]/Tabla12[[#This Row],[N° Noches]]</f>
        <v>180000</v>
      </c>
      <c r="M357" s="3">
        <v>360000</v>
      </c>
      <c r="N357" s="3">
        <f>IF(Tabla12[[#This Row],[Canal de Venta]]="Booking",950*Tabla12[[#This Row],[Precio USD]],Tabla12[[#This Row],[Precio CLP]])</f>
        <v>360000</v>
      </c>
      <c r="O357" s="3">
        <f>IF(Tabla12[[#This Row],[Canal de Venta]]="Venta Directa",0,IF(Tabla12[[#This Row],[Canal de Venta]]="Airbnb",Tabla12[[#This Row],[Precio '[$CLP'] IVA Inc]]*3.57%,(Tabla12[[#This Row],[Precio USD]]/1.19)*14%*950))</f>
        <v>0</v>
      </c>
      <c r="P357" s="3">
        <f>IF(Tabla12[[#This Row],[Año]]=2022,25000,0)</f>
        <v>0</v>
      </c>
      <c r="Q357" s="3">
        <f>Tabla12[[#This Row],[Precio '[$CLP'] Neto]]*19%</f>
        <v>57478.991596638662</v>
      </c>
      <c r="R357" s="3">
        <f>Tabla12[[#This Row],[Precio '[$CLP'] IVA Inc]]/1.19</f>
        <v>302521.00840336137</v>
      </c>
      <c r="S357" s="1">
        <f>YEAR(Tabla12[[#This Row],[Fecha Entrada]])</f>
        <v>2024</v>
      </c>
      <c r="T357" s="1" t="s">
        <v>13</v>
      </c>
      <c r="U357" s="1" t="s">
        <v>397</v>
      </c>
    </row>
    <row r="358" spans="1:21" x14ac:dyDescent="0.35">
      <c r="A358" s="1" t="s">
        <v>30</v>
      </c>
      <c r="B358" s="1" t="s">
        <v>36</v>
      </c>
      <c r="D358" s="1" t="s">
        <v>7</v>
      </c>
      <c r="E358" s="7">
        <v>45495</v>
      </c>
      <c r="F358" s="7">
        <v>45497</v>
      </c>
      <c r="G358" s="1">
        <v>2</v>
      </c>
      <c r="H358" s="1">
        <v>6</v>
      </c>
      <c r="I358" s="1" t="s">
        <v>2</v>
      </c>
      <c r="J358" s="1" t="s">
        <v>1</v>
      </c>
      <c r="K358" s="3">
        <f>Tabla12[[#This Row],[Precio '[$CLP'] IVA Inc]]/Tabla12[[#This Row],[N° Noches]]</f>
        <v>170000</v>
      </c>
      <c r="M358" s="3">
        <v>340000</v>
      </c>
      <c r="N358" s="3">
        <f>IF(Tabla12[[#This Row],[Canal de Venta]]="Booking",950*Tabla12[[#This Row],[Precio USD]],Tabla12[[#This Row],[Precio CLP]])</f>
        <v>340000</v>
      </c>
      <c r="O358" s="3">
        <f>IF(Tabla12[[#This Row],[Canal de Venta]]="Venta Directa",0,IF(Tabla12[[#This Row],[Canal de Venta]]="Airbnb",Tabla12[[#This Row],[Precio '[$CLP'] IVA Inc]]*3.57%,(Tabla12[[#This Row],[Precio USD]]/1.19)*14%*950))</f>
        <v>0</v>
      </c>
      <c r="P358" s="3">
        <f>IF(Tabla12[[#This Row],[Año]]=2022,25000,0)</f>
        <v>0</v>
      </c>
      <c r="Q358" s="3">
        <f>Tabla12[[#This Row],[Precio '[$CLP'] Neto]]*19%</f>
        <v>54285.71428571429</v>
      </c>
      <c r="R358" s="3">
        <f>Tabla12[[#This Row],[Precio '[$CLP'] IVA Inc]]/1.19</f>
        <v>285714.28571428574</v>
      </c>
      <c r="S358" s="1">
        <f>YEAR(Tabla12[[#This Row],[Fecha Entrada]])</f>
        <v>2024</v>
      </c>
      <c r="T358" s="1" t="s">
        <v>13</v>
      </c>
      <c r="U358" s="1" t="s">
        <v>398</v>
      </c>
    </row>
    <row r="359" spans="1:21" x14ac:dyDescent="0.35">
      <c r="A359" s="1" t="s">
        <v>30</v>
      </c>
      <c r="B359" s="1" t="s">
        <v>35</v>
      </c>
      <c r="D359" s="1" t="s">
        <v>3</v>
      </c>
      <c r="E359" s="7">
        <v>45495</v>
      </c>
      <c r="F359" s="7">
        <v>45496</v>
      </c>
      <c r="G359" s="1">
        <v>1</v>
      </c>
      <c r="H359" s="1">
        <v>9</v>
      </c>
      <c r="J359" s="1" t="s">
        <v>1</v>
      </c>
      <c r="K359" s="3">
        <f>Tabla12[[#This Row],[Precio '[$CLP'] IVA Inc]]/Tabla12[[#This Row],[N° Noches]]</f>
        <v>212000</v>
      </c>
      <c r="M359" s="3">
        <v>212000</v>
      </c>
      <c r="N359" s="3">
        <f>IF(Tabla12[[#This Row],[Canal de Venta]]="Booking",950*Tabla12[[#This Row],[Precio USD]],Tabla12[[#This Row],[Precio CLP]])</f>
        <v>212000</v>
      </c>
      <c r="O359" s="3">
        <f>IF(Tabla12[[#This Row],[Canal de Venta]]="Venta Directa",0,IF(Tabla12[[#This Row],[Canal de Venta]]="Airbnb",Tabla12[[#This Row],[Precio '[$CLP'] IVA Inc]]*3.57%,(Tabla12[[#This Row],[Precio USD]]/1.19)*14%*950))</f>
        <v>0</v>
      </c>
      <c r="P359" s="3">
        <f>IF(Tabla12[[#This Row],[Año]]=2022,25000,0)</f>
        <v>0</v>
      </c>
      <c r="Q359" s="3">
        <f>Tabla12[[#This Row],[Precio '[$CLP'] Neto]]*19%</f>
        <v>33848.73949579832</v>
      </c>
      <c r="R359" s="3">
        <f>Tabla12[[#This Row],[Precio '[$CLP'] IVA Inc]]/1.19</f>
        <v>178151.26050420169</v>
      </c>
      <c r="S359" s="1">
        <f>YEAR(Tabla12[[#This Row],[Fecha Entrada]])</f>
        <v>2024</v>
      </c>
      <c r="T359" s="1" t="s">
        <v>0</v>
      </c>
      <c r="U359" s="1" t="s">
        <v>398</v>
      </c>
    </row>
    <row r="360" spans="1:21" x14ac:dyDescent="0.35">
      <c r="A360" s="1" t="s">
        <v>30</v>
      </c>
      <c r="B360" s="1" t="s">
        <v>34</v>
      </c>
      <c r="C360" s="1">
        <v>978895950</v>
      </c>
      <c r="D360" s="1" t="s">
        <v>7</v>
      </c>
      <c r="E360" s="7">
        <v>45497</v>
      </c>
      <c r="F360" s="7">
        <v>45500</v>
      </c>
      <c r="G360" s="1">
        <v>3</v>
      </c>
      <c r="H360" s="1">
        <v>4</v>
      </c>
      <c r="I360" s="1" t="s">
        <v>2</v>
      </c>
      <c r="J360" s="1" t="s">
        <v>6</v>
      </c>
      <c r="K360" s="3">
        <f>Tabla12[[#This Row],[Precio '[$CLP'] IVA Inc]]/Tabla12[[#This Row],[N° Noches]]</f>
        <v>221375.33333333334</v>
      </c>
      <c r="L360" s="4">
        <v>699.08</v>
      </c>
      <c r="N360" s="3">
        <f>IF(Tabla12[[#This Row],[Canal de Venta]]="Booking",950*Tabla12[[#This Row],[Precio USD]],Tabla12[[#This Row],[Precio CLP]])</f>
        <v>664126</v>
      </c>
      <c r="O360" s="3">
        <f>IF(Tabla12[[#This Row],[Canal de Venta]]="Venta Directa",0,IF(Tabla12[[#This Row],[Canal de Venta]]="Airbnb",Tabla12[[#This Row],[Precio '[$CLP'] IVA Inc]]*3.57%,(Tabla12[[#This Row],[Precio USD]]/1.19)*14%*950))</f>
        <v>78132.470588235316</v>
      </c>
      <c r="P360" s="3">
        <f>IF(Tabla12[[#This Row],[Año]]=2022,25000,0)</f>
        <v>0</v>
      </c>
      <c r="Q360" s="3">
        <f>Tabla12[[#This Row],[Precio '[$CLP'] Neto]]*19%</f>
        <v>106036.92436974791</v>
      </c>
      <c r="R360" s="3">
        <f>Tabla12[[#This Row],[Precio '[$CLP'] IVA Inc]]/1.19</f>
        <v>558089.07563025213</v>
      </c>
      <c r="S360" s="1">
        <f>YEAR(Tabla12[[#This Row],[Fecha Entrada]])</f>
        <v>2024</v>
      </c>
      <c r="T360" s="1" t="s">
        <v>0</v>
      </c>
      <c r="U360" s="1" t="s">
        <v>398</v>
      </c>
    </row>
    <row r="361" spans="1:21" x14ac:dyDescent="0.35">
      <c r="A361" s="1" t="s">
        <v>30</v>
      </c>
      <c r="B361" s="1" t="s">
        <v>33</v>
      </c>
      <c r="C361" s="1">
        <v>978597267</v>
      </c>
      <c r="D361" s="1" t="s">
        <v>3</v>
      </c>
      <c r="E361" s="7">
        <v>45501</v>
      </c>
      <c r="F361" s="7">
        <v>45505</v>
      </c>
      <c r="G361" s="1">
        <v>4</v>
      </c>
      <c r="H361" s="1">
        <v>4</v>
      </c>
      <c r="I361" s="1" t="s">
        <v>2</v>
      </c>
      <c r="J361" s="1" t="s">
        <v>1</v>
      </c>
      <c r="K361" s="3">
        <f>Tabla12[[#This Row],[Precio '[$CLP'] IVA Inc]]/Tabla12[[#This Row],[N° Noches]]</f>
        <v>160000</v>
      </c>
      <c r="M361" s="3">
        <v>640000</v>
      </c>
      <c r="N361" s="3">
        <f>IF(Tabla12[[#This Row],[Canal de Venta]]="Booking",950*Tabla12[[#This Row],[Precio USD]],Tabla12[[#This Row],[Precio CLP]])</f>
        <v>640000</v>
      </c>
      <c r="O361" s="3">
        <f>IF(Tabla12[[#This Row],[Canal de Venta]]="Venta Directa",0,IF(Tabla12[[#This Row],[Canal de Venta]]="Airbnb",Tabla12[[#This Row],[Precio '[$CLP'] IVA Inc]]*3.57%,(Tabla12[[#This Row],[Precio USD]]/1.19)*14%*950))</f>
        <v>0</v>
      </c>
      <c r="P361" s="3">
        <f>IF(Tabla12[[#This Row],[Año]]=2022,25000,0)</f>
        <v>0</v>
      </c>
      <c r="Q361" s="3">
        <f>Tabla12[[#This Row],[Precio '[$CLP'] Neto]]*19%</f>
        <v>102184.87394957984</v>
      </c>
      <c r="R361" s="3">
        <f>Tabla12[[#This Row],[Precio '[$CLP'] IVA Inc]]/1.19</f>
        <v>537815.12605042022</v>
      </c>
      <c r="S361" s="1">
        <f>YEAR(Tabla12[[#This Row],[Fecha Entrada]])</f>
        <v>2024</v>
      </c>
      <c r="T361" s="1" t="s">
        <v>13</v>
      </c>
      <c r="U361" s="1" t="s">
        <v>398</v>
      </c>
    </row>
    <row r="362" spans="1:21" x14ac:dyDescent="0.35">
      <c r="A362" s="1" t="s">
        <v>30</v>
      </c>
      <c r="B362" s="1" t="s">
        <v>32</v>
      </c>
      <c r="C362" s="1">
        <v>934223731</v>
      </c>
      <c r="D362" s="1" t="s">
        <v>7</v>
      </c>
      <c r="E362" s="7">
        <v>45502</v>
      </c>
      <c r="F362" s="7">
        <v>45505</v>
      </c>
      <c r="G362" s="1">
        <v>3</v>
      </c>
      <c r="H362" s="1">
        <v>6</v>
      </c>
      <c r="I362" s="1" t="s">
        <v>2</v>
      </c>
      <c r="J362" s="1" t="s">
        <v>1</v>
      </c>
      <c r="K362" s="3">
        <f>Tabla12[[#This Row],[Precio '[$CLP'] IVA Inc]]/Tabla12[[#This Row],[N° Noches]]</f>
        <v>170000</v>
      </c>
      <c r="M362" s="3">
        <v>510000</v>
      </c>
      <c r="N362" s="3">
        <f>IF(Tabla12[[#This Row],[Canal de Venta]]="Booking",800*Tabla12[[#This Row],[Precio USD]],Tabla12[[#This Row],[Precio CLP]])</f>
        <v>510000</v>
      </c>
      <c r="O362" s="3">
        <f>IF(Tabla12[[#This Row],[Canal de Venta]]="Venta Directa",0,IF(Tabla12[[#This Row],[Canal de Venta]]="Airbnb",Tabla12[[#This Row],[Precio '[$CLP'] IVA Inc]]*3.57%,(Tabla12[[#This Row],[Precio USD]]/1.19)*14%*950))</f>
        <v>0</v>
      </c>
      <c r="P362" s="3">
        <f>IF(Tabla12[[#This Row],[Año]]=2022,25000,0)</f>
        <v>0</v>
      </c>
      <c r="Q362" s="3">
        <f>Tabla12[[#This Row],[Precio '[$CLP'] Neto]]*19%</f>
        <v>81428.571428571435</v>
      </c>
      <c r="R362" s="3">
        <f>Tabla12[[#This Row],[Precio '[$CLP'] IVA Inc]]/1.19</f>
        <v>428571.42857142858</v>
      </c>
      <c r="S362" s="1">
        <f>YEAR(Tabla12[[#This Row],[Fecha Entrada]])</f>
        <v>2024</v>
      </c>
      <c r="T362" s="1" t="s">
        <v>0</v>
      </c>
      <c r="U362" s="1" t="s">
        <v>398</v>
      </c>
    </row>
    <row r="363" spans="1:21" x14ac:dyDescent="0.35">
      <c r="A363" s="1" t="s">
        <v>30</v>
      </c>
      <c r="B363" s="1" t="s">
        <v>31</v>
      </c>
      <c r="C363" s="1">
        <v>979985204</v>
      </c>
      <c r="D363" s="1" t="s">
        <v>3</v>
      </c>
      <c r="E363" s="7">
        <v>45499</v>
      </c>
      <c r="F363" s="7">
        <v>45501</v>
      </c>
      <c r="G363" s="1">
        <v>2</v>
      </c>
      <c r="H363" s="1">
        <v>6</v>
      </c>
      <c r="I363" s="1" t="s">
        <v>2</v>
      </c>
      <c r="J363" s="1" t="s">
        <v>1</v>
      </c>
      <c r="K363" s="3">
        <f>Tabla12[[#This Row],[Precio '[$CLP'] IVA Inc]]/Tabla12[[#This Row],[N° Noches]]</f>
        <v>180000</v>
      </c>
      <c r="M363" s="3">
        <v>360000</v>
      </c>
      <c r="N363" s="3">
        <f>IF(Tabla12[[#This Row],[Canal de Venta]]="Booking",950*Tabla12[[#This Row],[Precio USD]],Tabla12[[#This Row],[Precio CLP]])</f>
        <v>360000</v>
      </c>
      <c r="O363" s="3">
        <f>IF(Tabla12[[#This Row],[Canal de Venta]]="Venta Directa",0,IF(Tabla12[[#This Row],[Canal de Venta]]="Airbnb",Tabla12[[#This Row],[Precio '[$CLP'] IVA Inc]]*3.57%,(Tabla12[[#This Row],[Precio USD]]/1.19)*14%*950))</f>
        <v>0</v>
      </c>
      <c r="P363" s="3">
        <f>IF(Tabla12[[#This Row],[Año]]=2022,25000,0)</f>
        <v>0</v>
      </c>
      <c r="Q363" s="3">
        <f>Tabla12[[#This Row],[Precio '[$CLP'] Neto]]*19%</f>
        <v>57478.991596638662</v>
      </c>
      <c r="R363" s="3">
        <f>Tabla12[[#This Row],[Precio '[$CLP'] IVA Inc]]/1.19</f>
        <v>302521.00840336137</v>
      </c>
      <c r="S363" s="1">
        <f>YEAR(Tabla12[[#This Row],[Fecha Entrada]])</f>
        <v>2024</v>
      </c>
      <c r="T363" s="1" t="s">
        <v>13</v>
      </c>
      <c r="U363" s="1" t="s">
        <v>398</v>
      </c>
    </row>
    <row r="364" spans="1:21" x14ac:dyDescent="0.35">
      <c r="A364" s="1" t="s">
        <v>30</v>
      </c>
      <c r="B364" s="1" t="s">
        <v>29</v>
      </c>
      <c r="C364" s="1">
        <v>957589448</v>
      </c>
      <c r="D364" s="1" t="s">
        <v>7</v>
      </c>
      <c r="E364" s="7">
        <v>45500</v>
      </c>
      <c r="F364" s="7">
        <v>45502</v>
      </c>
      <c r="G364" s="1">
        <v>2</v>
      </c>
      <c r="H364" s="1">
        <v>6</v>
      </c>
      <c r="I364" s="1" t="s">
        <v>2</v>
      </c>
      <c r="J364" s="1" t="s">
        <v>6</v>
      </c>
      <c r="K364" s="3">
        <f>Tabla12[[#This Row],[Precio '[$CLP'] IVA Inc]]/Tabla12[[#This Row],[N° Noches]]</f>
        <v>305235</v>
      </c>
      <c r="L364" s="4">
        <v>642.6</v>
      </c>
      <c r="N364" s="3">
        <f>IF(Tabla12[[#This Row],[Canal de Venta]]="Booking",950*Tabla12[[#This Row],[Precio USD]],Tabla12[[#This Row],[Precio CLP]])</f>
        <v>610470</v>
      </c>
      <c r="O364" s="3">
        <f>IF(Tabla12[[#This Row],[Canal de Venta]]="Venta Directa",0,IF(Tabla12[[#This Row],[Canal de Venta]]="Airbnb",Tabla12[[#This Row],[Precio '[$CLP'] IVA Inc]]*3.57%,(Tabla12[[#This Row],[Precio USD]]/1.19)*14%*950))</f>
        <v>71820.000000000015</v>
      </c>
      <c r="P364" s="3">
        <f>IF(Tabla12[[#This Row],[Año]]=2022,25000,0)</f>
        <v>0</v>
      </c>
      <c r="Q364" s="3">
        <f>Tabla12[[#This Row],[Precio '[$CLP'] Neto]]*19%</f>
        <v>97470</v>
      </c>
      <c r="R364" s="3">
        <f>Tabla12[[#This Row],[Precio '[$CLP'] IVA Inc]]/1.19</f>
        <v>513000</v>
      </c>
      <c r="S364" s="1">
        <f>YEAR(Tabla12[[#This Row],[Fecha Entrada]])</f>
        <v>2024</v>
      </c>
      <c r="T364" s="1" t="s">
        <v>13</v>
      </c>
      <c r="U364" s="1" t="s">
        <v>398</v>
      </c>
    </row>
    <row r="365" spans="1:21" x14ac:dyDescent="0.35">
      <c r="A365" s="1" t="s">
        <v>16</v>
      </c>
      <c r="B365" s="1" t="s">
        <v>28</v>
      </c>
      <c r="C365" s="1">
        <v>978597267</v>
      </c>
      <c r="D365" s="1" t="s">
        <v>3</v>
      </c>
      <c r="E365" s="7">
        <v>45505</v>
      </c>
      <c r="F365" s="7">
        <v>45508</v>
      </c>
      <c r="G365" s="1">
        <v>3</v>
      </c>
      <c r="H365" s="1">
        <v>6</v>
      </c>
      <c r="I365" s="1" t="s">
        <v>2</v>
      </c>
      <c r="J365" s="1" t="s">
        <v>6</v>
      </c>
      <c r="K365" s="3">
        <f>Tabla12[[#This Row],[Precio '[$CLP'] IVA Inc]]/Tabla12[[#This Row],[N° Noches]]</f>
        <v>221375.33333333334</v>
      </c>
      <c r="L365" s="4">
        <v>699.08</v>
      </c>
      <c r="N365" s="3">
        <f>IF(Tabla12[[#This Row],[Canal de Venta]]="Booking",950*Tabla12[[#This Row],[Precio USD]],Tabla12[[#This Row],[Precio CLP]])</f>
        <v>664126</v>
      </c>
      <c r="O365" s="3">
        <f>IF(Tabla12[[#This Row],[Canal de Venta]]="Venta Directa",0,IF(Tabla12[[#This Row],[Canal de Venta]]="Airbnb",Tabla12[[#This Row],[Precio '[$CLP'] IVA Inc]]*3.57%,(Tabla12[[#This Row],[Precio USD]]/1.19)*14%*950))</f>
        <v>78132.470588235316</v>
      </c>
      <c r="P365" s="3">
        <f>IF(Tabla12[[#This Row],[Año]]=2022,25000,0)</f>
        <v>0</v>
      </c>
      <c r="Q365" s="3">
        <f>Tabla12[[#This Row],[Precio '[$CLP'] Neto]]*19%</f>
        <v>106036.92436974791</v>
      </c>
      <c r="R365" s="3">
        <f>Tabla12[[#This Row],[Precio '[$CLP'] IVA Inc]]/1.19</f>
        <v>558089.07563025213</v>
      </c>
      <c r="S365" s="1">
        <f>YEAR(Tabla12[[#This Row],[Fecha Entrada]])</f>
        <v>2024</v>
      </c>
      <c r="T365" s="1" t="s">
        <v>13</v>
      </c>
      <c r="U365" s="1" t="s">
        <v>398</v>
      </c>
    </row>
    <row r="366" spans="1:21" x14ac:dyDescent="0.35">
      <c r="A366" s="1" t="s">
        <v>16</v>
      </c>
      <c r="B366" s="1" t="s">
        <v>27</v>
      </c>
      <c r="C366" s="1">
        <v>973944675</v>
      </c>
      <c r="D366" s="1" t="s">
        <v>7</v>
      </c>
      <c r="E366" s="7">
        <v>45507</v>
      </c>
      <c r="F366" s="7">
        <v>45508</v>
      </c>
      <c r="G366" s="1">
        <v>1</v>
      </c>
      <c r="H366" s="1">
        <v>4</v>
      </c>
      <c r="I366" s="1" t="s">
        <v>2</v>
      </c>
      <c r="J366" s="1" t="s">
        <v>6</v>
      </c>
      <c r="K366" s="3">
        <f>Tabla12[[#This Row],[Precio '[$CLP'] IVA Inc]]/Tabla12[[#This Row],[N° Noches]]</f>
        <v>192498.5</v>
      </c>
      <c r="L366" s="4">
        <v>202.63</v>
      </c>
      <c r="N366" s="3">
        <f>IF(Tabla12[[#This Row],[Canal de Venta]]="Booking",950*Tabla12[[#This Row],[Precio USD]],Tabla12[[#This Row],[Precio CLP]])</f>
        <v>192498.5</v>
      </c>
      <c r="O366" s="3">
        <f>IF(Tabla12[[#This Row],[Canal de Venta]]="Venta Directa",0,IF(Tabla12[[#This Row],[Canal de Venta]]="Airbnb",Tabla12[[#This Row],[Precio '[$CLP'] IVA Inc]]*3.57%,(Tabla12[[#This Row],[Precio USD]]/1.19)*14%*950))</f>
        <v>22646.882352941178</v>
      </c>
      <c r="P366" s="3">
        <f>IF(Tabla12[[#This Row],[Año]]=2022,25000,0)</f>
        <v>0</v>
      </c>
      <c r="Q366" s="3">
        <f>Tabla12[[#This Row],[Precio '[$CLP'] Neto]]*19%</f>
        <v>30735.05462184874</v>
      </c>
      <c r="R366" s="3">
        <f>Tabla12[[#This Row],[Precio '[$CLP'] IVA Inc]]/1.19</f>
        <v>161763.44537815126</v>
      </c>
      <c r="S366" s="1">
        <f>YEAR(Tabla12[[#This Row],[Fecha Entrada]])</f>
        <v>2024</v>
      </c>
      <c r="T366" s="1" t="s">
        <v>13</v>
      </c>
      <c r="U366" s="1" t="s">
        <v>398</v>
      </c>
    </row>
    <row r="367" spans="1:21" x14ac:dyDescent="0.35">
      <c r="A367" s="1" t="s">
        <v>16</v>
      </c>
      <c r="B367" s="1" t="s">
        <v>26</v>
      </c>
      <c r="C367" s="1">
        <v>954312123</v>
      </c>
      <c r="D367" s="1" t="s">
        <v>3</v>
      </c>
      <c r="E367" s="7">
        <v>45512</v>
      </c>
      <c r="F367" s="7">
        <v>45515</v>
      </c>
      <c r="G367" s="1">
        <v>3</v>
      </c>
      <c r="H367" s="1">
        <v>6</v>
      </c>
      <c r="I367" s="1" t="s">
        <v>2</v>
      </c>
      <c r="J367" s="1" t="s">
        <v>1</v>
      </c>
      <c r="K367" s="3">
        <f>Tabla12[[#This Row],[Precio '[$CLP'] IVA Inc]]/Tabla12[[#This Row],[N° Noches]]</f>
        <v>180000</v>
      </c>
      <c r="M367" s="3">
        <v>540000</v>
      </c>
      <c r="N367" s="3">
        <f>IF(Tabla12[[#This Row],[Canal de Venta]]="Booking",950*Tabla12[[#This Row],[Precio USD]],Tabla12[[#This Row],[Precio CLP]])</f>
        <v>540000</v>
      </c>
      <c r="O367" s="3">
        <f>IF(Tabla12[[#This Row],[Canal de Venta]]="Venta Directa",0,IF(Tabla12[[#This Row],[Canal de Venta]]="Airbnb",Tabla12[[#This Row],[Precio '[$CLP'] IVA Inc]]*3.57%,(Tabla12[[#This Row],[Precio USD]]/1.19)*14%*950))</f>
        <v>0</v>
      </c>
      <c r="P367" s="3">
        <f>IF(Tabla12[[#This Row],[Año]]=2022,25000,0)</f>
        <v>0</v>
      </c>
      <c r="Q367" s="3">
        <f>Tabla12[[#This Row],[Precio '[$CLP'] Neto]]*19%</f>
        <v>86218.487394957992</v>
      </c>
      <c r="R367" s="3">
        <f>Tabla12[[#This Row],[Precio '[$CLP'] IVA Inc]]/1.19</f>
        <v>453781.51260504202</v>
      </c>
      <c r="S367" s="1">
        <f>YEAR(Tabla12[[#This Row],[Fecha Entrada]])</f>
        <v>2024</v>
      </c>
      <c r="T367" s="1" t="s">
        <v>13</v>
      </c>
      <c r="U367" s="1" t="s">
        <v>398</v>
      </c>
    </row>
    <row r="368" spans="1:21" x14ac:dyDescent="0.35">
      <c r="A368" s="1" t="s">
        <v>16</v>
      </c>
      <c r="B368" s="1" t="s">
        <v>25</v>
      </c>
      <c r="C368" s="1">
        <v>966700130</v>
      </c>
      <c r="D368" s="1" t="s">
        <v>7</v>
      </c>
      <c r="E368" s="7">
        <v>45512</v>
      </c>
      <c r="F368" s="7">
        <v>45513</v>
      </c>
      <c r="G368" s="1">
        <v>1</v>
      </c>
      <c r="H368" s="1">
        <v>5</v>
      </c>
      <c r="I368" s="1" t="s">
        <v>2</v>
      </c>
      <c r="J368" s="1" t="s">
        <v>6</v>
      </c>
      <c r="K368" s="3">
        <f>Tabla12[[#This Row],[Precio '[$CLP'] IVA Inc]]/Tabla12[[#This Row],[N° Noches]]</f>
        <v>158811.5</v>
      </c>
      <c r="L368" s="4">
        <v>167.17</v>
      </c>
      <c r="N368" s="3">
        <f>IF(Tabla12[[#This Row],[Canal de Venta]]="Booking",950*Tabla12[[#This Row],[Precio USD]],Tabla12[[#This Row],[Precio CLP]])</f>
        <v>158811.5</v>
      </c>
      <c r="O368" s="3">
        <f>IF(Tabla12[[#This Row],[Canal de Venta]]="Venta Directa",0,IF(Tabla12[[#This Row],[Canal de Venta]]="Airbnb",Tabla12[[#This Row],[Precio '[$CLP'] IVA Inc]]*3.57%,(Tabla12[[#This Row],[Precio USD]]/1.19)*14%*950))</f>
        <v>18683.705882352941</v>
      </c>
      <c r="P368" s="3">
        <f>IF(Tabla12[[#This Row],[Año]]=2022,25000,0)</f>
        <v>0</v>
      </c>
      <c r="Q368" s="3">
        <f>Tabla12[[#This Row],[Precio '[$CLP'] Neto]]*19%</f>
        <v>25356.457983193279</v>
      </c>
      <c r="R368" s="3">
        <f>Tabla12[[#This Row],[Precio '[$CLP'] IVA Inc]]/1.19</f>
        <v>133455.04201680672</v>
      </c>
      <c r="S368" s="1">
        <f>YEAR(Tabla12[[#This Row],[Fecha Entrada]])</f>
        <v>2024</v>
      </c>
      <c r="T368" s="1" t="s">
        <v>13</v>
      </c>
      <c r="U368" s="1" t="s">
        <v>398</v>
      </c>
    </row>
    <row r="369" spans="1:21" x14ac:dyDescent="0.35">
      <c r="A369" s="1" t="s">
        <v>16</v>
      </c>
      <c r="B369" s="1" t="s">
        <v>24</v>
      </c>
      <c r="C369" s="1">
        <v>975331754</v>
      </c>
      <c r="D369" s="1" t="s">
        <v>7</v>
      </c>
      <c r="E369" s="7">
        <v>45513</v>
      </c>
      <c r="F369" s="7">
        <v>45515</v>
      </c>
      <c r="G369" s="1">
        <v>2</v>
      </c>
      <c r="H369" s="1">
        <v>6</v>
      </c>
      <c r="I369" s="1" t="s">
        <v>2</v>
      </c>
      <c r="J369" s="1" t="s">
        <v>6</v>
      </c>
      <c r="K369" s="3">
        <f>Tabla12[[#This Row],[Precio '[$CLP'] IVA Inc]]/Tabla12[[#This Row],[N° Noches]]</f>
        <v>244819.74999999997</v>
      </c>
      <c r="L369" s="4" t="s">
        <v>23</v>
      </c>
      <c r="N369" s="3">
        <f>IF(Tabla12[[#This Row],[Canal de Venta]]="Booking",950*Tabla12[[#This Row],[Precio USD]],Tabla12[[#This Row],[Precio CLP]])</f>
        <v>489639.49999999994</v>
      </c>
      <c r="O369" s="3">
        <f>IF(Tabla12[[#This Row],[Canal de Venta]]="Venta Directa",0,IF(Tabla12[[#This Row],[Canal de Venta]]="Airbnb",Tabla12[[#This Row],[Precio '[$CLP'] IVA Inc]]*3.57%,(Tabla12[[#This Row],[Precio USD]]/1.19)*14%*950))</f>
        <v>57604.647058823532</v>
      </c>
      <c r="P369" s="3">
        <f>IF(Tabla12[[#This Row],[Año]]=2022,25000,0)</f>
        <v>0</v>
      </c>
      <c r="Q369" s="3">
        <f>Tabla12[[#This Row],[Precio '[$CLP'] Neto]]*19%</f>
        <v>78177.73529411765</v>
      </c>
      <c r="R369" s="3">
        <f>Tabla12[[#This Row],[Precio '[$CLP'] IVA Inc]]/1.19</f>
        <v>411461.76470588235</v>
      </c>
      <c r="S369" s="1">
        <f>YEAR(Tabla12[[#This Row],[Fecha Entrada]])</f>
        <v>2024</v>
      </c>
      <c r="T369" s="1" t="s">
        <v>13</v>
      </c>
      <c r="U369" s="1" t="s">
        <v>398</v>
      </c>
    </row>
    <row r="370" spans="1:21" x14ac:dyDescent="0.35">
      <c r="A370" s="1" t="s">
        <v>16</v>
      </c>
      <c r="B370" s="1" t="s">
        <v>22</v>
      </c>
      <c r="C370" s="1">
        <v>950150910</v>
      </c>
      <c r="D370" s="1" t="s">
        <v>7</v>
      </c>
      <c r="E370" s="7">
        <v>45517</v>
      </c>
      <c r="F370" s="7">
        <v>45518</v>
      </c>
      <c r="G370" s="1">
        <v>1</v>
      </c>
      <c r="H370" s="1">
        <v>5</v>
      </c>
      <c r="I370" s="1" t="s">
        <v>2</v>
      </c>
      <c r="J370" s="1" t="s">
        <v>6</v>
      </c>
      <c r="K370" s="3">
        <f>Tabla12[[#This Row],[Precio '[$CLP'] IVA Inc]]/Tabla12[[#This Row],[N° Noches]]</f>
        <v>179293.5</v>
      </c>
      <c r="L370" s="4">
        <v>188.73</v>
      </c>
      <c r="N370" s="3">
        <f>IF(Tabla12[[#This Row],[Canal de Venta]]="Booking",950*Tabla12[[#This Row],[Precio USD]],Tabla12[[#This Row],[Precio CLP]])</f>
        <v>179293.5</v>
      </c>
      <c r="O370" s="3">
        <f>IF(Tabla12[[#This Row],[Canal de Venta]]="Venta Directa",0,IF(Tabla12[[#This Row],[Canal de Venta]]="Airbnb",Tabla12[[#This Row],[Precio '[$CLP'] IVA Inc]]*3.57%,(Tabla12[[#This Row],[Precio USD]]/1.19)*14%*950))</f>
        <v>21093.352941176472</v>
      </c>
      <c r="P370" s="3">
        <f>IF(Tabla12[[#This Row],[Año]]=2022,25000,0)</f>
        <v>0</v>
      </c>
      <c r="Q370" s="3">
        <f>Tabla12[[#This Row],[Precio '[$CLP'] Neto]]*19%</f>
        <v>28626.693277310922</v>
      </c>
      <c r="R370" s="3">
        <f>Tabla12[[#This Row],[Precio '[$CLP'] IVA Inc]]/1.19</f>
        <v>150666.80672268907</v>
      </c>
      <c r="S370" s="1">
        <f>YEAR(Tabla12[[#This Row],[Fecha Entrada]])</f>
        <v>2024</v>
      </c>
      <c r="T370" s="1" t="s">
        <v>13</v>
      </c>
      <c r="U370" s="1" t="s">
        <v>398</v>
      </c>
    </row>
    <row r="371" spans="1:21" x14ac:dyDescent="0.35">
      <c r="A371" s="1" t="s">
        <v>16</v>
      </c>
      <c r="B371" s="1" t="s">
        <v>21</v>
      </c>
      <c r="C371" s="1">
        <v>972115550</v>
      </c>
      <c r="D371" s="1" t="s">
        <v>3</v>
      </c>
      <c r="E371" s="7">
        <v>45517</v>
      </c>
      <c r="F371" s="7">
        <v>45519</v>
      </c>
      <c r="G371" s="1">
        <v>2</v>
      </c>
      <c r="H371" s="1">
        <v>6</v>
      </c>
      <c r="I371" s="1" t="s">
        <v>2</v>
      </c>
      <c r="J371" s="1" t="s">
        <v>1</v>
      </c>
      <c r="K371" s="3">
        <f>Tabla12[[#This Row],[Precio '[$CLP'] IVA Inc]]/Tabla12[[#This Row],[N° Noches]]</f>
        <v>160000</v>
      </c>
      <c r="M371" s="3">
        <v>320000</v>
      </c>
      <c r="N371" s="3">
        <f>IF(Tabla12[[#This Row],[Canal de Venta]]="Booking",950*Tabla12[[#This Row],[Precio USD]],Tabla12[[#This Row],[Precio CLP]])</f>
        <v>320000</v>
      </c>
      <c r="O371" s="3">
        <f>IF(Tabla12[[#This Row],[Canal de Venta]]="Venta Directa",0,IF(Tabla12[[#This Row],[Canal de Venta]]="Airbnb",Tabla12[[#This Row],[Precio '[$CLP'] IVA Inc]]*3.57%,(Tabla12[[#This Row],[Precio USD]]/1.19)*14%*950))</f>
        <v>0</v>
      </c>
      <c r="P371" s="3">
        <f>IF(Tabla12[[#This Row],[Año]]=2022,25000,0)</f>
        <v>0</v>
      </c>
      <c r="Q371" s="3">
        <f>Tabla12[[#This Row],[Precio '[$CLP'] Neto]]*19%</f>
        <v>51092.436974789918</v>
      </c>
      <c r="R371" s="3">
        <f>Tabla12[[#This Row],[Precio '[$CLP'] IVA Inc]]/1.19</f>
        <v>268907.56302521011</v>
      </c>
      <c r="S371" s="1">
        <f>YEAR(Tabla12[[#This Row],[Fecha Entrada]])</f>
        <v>2024</v>
      </c>
      <c r="T371" s="1" t="s">
        <v>13</v>
      </c>
      <c r="U371" s="1" t="s">
        <v>398</v>
      </c>
    </row>
    <row r="372" spans="1:21" x14ac:dyDescent="0.35">
      <c r="A372" s="1" t="s">
        <v>16</v>
      </c>
      <c r="B372" s="1" t="s">
        <v>20</v>
      </c>
      <c r="C372" s="1">
        <v>976487295</v>
      </c>
      <c r="D372" s="1" t="s">
        <v>7</v>
      </c>
      <c r="E372" s="7">
        <v>45519</v>
      </c>
      <c r="F372" s="7">
        <v>45522</v>
      </c>
      <c r="G372" s="1">
        <v>3</v>
      </c>
      <c r="H372" s="1">
        <v>6</v>
      </c>
      <c r="I372" s="1" t="s">
        <v>2</v>
      </c>
      <c r="J372" s="1" t="s">
        <v>1</v>
      </c>
      <c r="K372" s="3">
        <f>Tabla12[[#This Row],[Precio '[$CLP'] IVA Inc]]/Tabla12[[#This Row],[N° Noches]]</f>
        <v>180000</v>
      </c>
      <c r="M372" s="3">
        <v>540000</v>
      </c>
      <c r="N372" s="3">
        <f>IF(Tabla12[[#This Row],[Canal de Venta]]="Booking",950*Tabla12[[#This Row],[Precio USD]],Tabla12[[#This Row],[Precio CLP]])</f>
        <v>540000</v>
      </c>
      <c r="O372" s="3">
        <f>IF(Tabla12[[#This Row],[Canal de Venta]]="Venta Directa",0,IF(Tabla12[[#This Row],[Canal de Venta]]="Airbnb",Tabla12[[#This Row],[Precio '[$CLP'] IVA Inc]]*3.57%,(Tabla12[[#This Row],[Precio USD]]/1.19)*14%*950))</f>
        <v>0</v>
      </c>
      <c r="P372" s="3">
        <f>IF(Tabla12[[#This Row],[Año]]=2022,25000,0)</f>
        <v>0</v>
      </c>
      <c r="Q372" s="3">
        <f>Tabla12[[#This Row],[Precio '[$CLP'] Neto]]*19%</f>
        <v>86218.487394957992</v>
      </c>
      <c r="R372" s="3">
        <f>Tabla12[[#This Row],[Precio '[$CLP'] IVA Inc]]/1.19</f>
        <v>453781.51260504202</v>
      </c>
      <c r="S372" s="1">
        <f>YEAR(Tabla12[[#This Row],[Fecha Entrada]])</f>
        <v>2024</v>
      </c>
      <c r="T372" s="1" t="s">
        <v>13</v>
      </c>
      <c r="U372" s="1" t="s">
        <v>398</v>
      </c>
    </row>
    <row r="373" spans="1:21" x14ac:dyDescent="0.35">
      <c r="A373" s="1" t="s">
        <v>16</v>
      </c>
      <c r="B373" s="1" t="s">
        <v>19</v>
      </c>
      <c r="C373" s="1">
        <v>987449303</v>
      </c>
      <c r="D373" s="1" t="s">
        <v>3</v>
      </c>
      <c r="E373" s="7">
        <v>45519</v>
      </c>
      <c r="F373" s="7">
        <v>45522</v>
      </c>
      <c r="G373" s="1">
        <v>3</v>
      </c>
      <c r="H373" s="1">
        <v>6</v>
      </c>
      <c r="I373" s="1" t="s">
        <v>2</v>
      </c>
      <c r="J373" s="1" t="s">
        <v>1</v>
      </c>
      <c r="K373" s="3">
        <f>Tabla12[[#This Row],[Precio '[$CLP'] IVA Inc]]/Tabla12[[#This Row],[N° Noches]]</f>
        <v>180000</v>
      </c>
      <c r="M373" s="3">
        <v>540000</v>
      </c>
      <c r="N373" s="3">
        <f>IF(Tabla12[[#This Row],[Canal de Venta]]="Booking",950*Tabla12[[#This Row],[Precio USD]],Tabla12[[#This Row],[Precio CLP]])</f>
        <v>540000</v>
      </c>
      <c r="O373" s="3">
        <f>IF(Tabla12[[#This Row],[Canal de Venta]]="Venta Directa",0,IF(Tabla12[[#This Row],[Canal de Venta]]="Airbnb",Tabla12[[#This Row],[Precio '[$CLP'] IVA Inc]]*3.57%,(Tabla12[[#This Row],[Precio USD]]/1.19)*14%*950))</f>
        <v>0</v>
      </c>
      <c r="P373" s="3">
        <f>IF(Tabla12[[#This Row],[Año]]=2022,25000,0)</f>
        <v>0</v>
      </c>
      <c r="Q373" s="3">
        <f>Tabla12[[#This Row],[Precio '[$CLP'] Neto]]*19%</f>
        <v>86218.487394957992</v>
      </c>
      <c r="R373" s="3">
        <f>Tabla12[[#This Row],[Precio '[$CLP'] IVA Inc]]/1.19</f>
        <v>453781.51260504202</v>
      </c>
      <c r="S373" s="1">
        <f>YEAR(Tabla12[[#This Row],[Fecha Entrada]])</f>
        <v>2024</v>
      </c>
      <c r="T373" s="1" t="s">
        <v>0</v>
      </c>
      <c r="U373" s="1" t="s">
        <v>398</v>
      </c>
    </row>
    <row r="374" spans="1:21" x14ac:dyDescent="0.35">
      <c r="A374" s="1" t="s">
        <v>16</v>
      </c>
      <c r="B374" s="1" t="s">
        <v>18</v>
      </c>
      <c r="C374" s="1">
        <v>984877462</v>
      </c>
      <c r="D374" s="1" t="s">
        <v>7</v>
      </c>
      <c r="E374" s="7">
        <v>45526</v>
      </c>
      <c r="F374" s="7">
        <v>45529</v>
      </c>
      <c r="G374" s="1">
        <v>3</v>
      </c>
      <c r="H374" s="1">
        <v>5</v>
      </c>
      <c r="I374" s="1" t="s">
        <v>2</v>
      </c>
      <c r="J374" s="1" t="s">
        <v>6</v>
      </c>
      <c r="K374" s="3">
        <f>Tabla12[[#This Row],[Precio '[$CLP'] IVA Inc]]/Tabla12[[#This Row],[N° Noches]]</f>
        <v>205861.83333333334</v>
      </c>
      <c r="L374" s="4">
        <v>650.09</v>
      </c>
      <c r="N374" s="3">
        <f>IF(Tabla12[[#This Row],[Canal de Venta]]="Booking",950*Tabla12[[#This Row],[Precio USD]],Tabla12[[#This Row],[Precio CLP]])</f>
        <v>617585.5</v>
      </c>
      <c r="O374" s="3">
        <f>IF(Tabla12[[#This Row],[Canal de Venta]]="Venta Directa",0,IF(Tabla12[[#This Row],[Canal de Venta]]="Airbnb",Tabla12[[#This Row],[Precio '[$CLP'] IVA Inc]]*3.57%,(Tabla12[[#This Row],[Precio USD]]/1.19)*14%*950))</f>
        <v>72657.11764705884</v>
      </c>
      <c r="P374" s="3">
        <f>IF(Tabla12[[#This Row],[Año]]=2022,25000,0)</f>
        <v>0</v>
      </c>
      <c r="Q374" s="3">
        <f>Tabla12[[#This Row],[Precio '[$CLP'] Neto]]*19%</f>
        <v>98606.088235294126</v>
      </c>
      <c r="R374" s="3">
        <f>Tabla12[[#This Row],[Precio '[$CLP'] IVA Inc]]/1.19</f>
        <v>518979.4117647059</v>
      </c>
      <c r="S374" s="1">
        <f>YEAR(Tabla12[[#This Row],[Fecha Entrada]])</f>
        <v>2024</v>
      </c>
      <c r="T374" s="1" t="s">
        <v>13</v>
      </c>
      <c r="U374" s="1" t="s">
        <v>398</v>
      </c>
    </row>
    <row r="375" spans="1:21" x14ac:dyDescent="0.35">
      <c r="A375" s="1" t="s">
        <v>16</v>
      </c>
      <c r="B375" s="1" t="s">
        <v>17</v>
      </c>
      <c r="C375" s="1">
        <v>997626656</v>
      </c>
      <c r="D375" s="1" t="s">
        <v>3</v>
      </c>
      <c r="E375" s="7">
        <v>45527</v>
      </c>
      <c r="F375" s="7">
        <v>45529</v>
      </c>
      <c r="G375" s="1">
        <v>2</v>
      </c>
      <c r="H375" s="1">
        <v>4</v>
      </c>
      <c r="I375" s="1" t="s">
        <v>2</v>
      </c>
      <c r="J375" s="1" t="s">
        <v>1</v>
      </c>
      <c r="K375" s="3">
        <f>Tabla12[[#This Row],[Precio '[$CLP'] IVA Inc]]/Tabla12[[#This Row],[N° Noches]]</f>
        <v>170000</v>
      </c>
      <c r="M375" s="3">
        <v>340000</v>
      </c>
      <c r="N375" s="3">
        <f>IF(Tabla12[[#This Row],[Canal de Venta]]="Booking",950*Tabla12[[#This Row],[Precio USD]],Tabla12[[#This Row],[Precio CLP]])</f>
        <v>340000</v>
      </c>
      <c r="O375" s="3">
        <f>IF(Tabla12[[#This Row],[Canal de Venta]]="Venta Directa",0,IF(Tabla12[[#This Row],[Canal de Venta]]="Airbnb",Tabla12[[#This Row],[Precio '[$CLP'] IVA Inc]]*3.57%,(Tabla12[[#This Row],[Precio USD]]/1.19)*14%*950))</f>
        <v>0</v>
      </c>
      <c r="P375" s="3">
        <f>IF(Tabla12[[#This Row],[Año]]=2022,25000,0)</f>
        <v>0</v>
      </c>
      <c r="Q375" s="3">
        <f>Tabla12[[#This Row],[Precio '[$CLP'] Neto]]*19%</f>
        <v>54285.71428571429</v>
      </c>
      <c r="R375" s="3">
        <f>Tabla12[[#This Row],[Precio '[$CLP'] IVA Inc]]/1.19</f>
        <v>285714.28571428574</v>
      </c>
      <c r="S375" s="1">
        <f>YEAR(Tabla12[[#This Row],[Fecha Entrada]])</f>
        <v>2024</v>
      </c>
      <c r="T375" s="1" t="s">
        <v>0</v>
      </c>
      <c r="U375" s="1" t="s">
        <v>398</v>
      </c>
    </row>
    <row r="376" spans="1:21" x14ac:dyDescent="0.35">
      <c r="A376" s="1" t="s">
        <v>16</v>
      </c>
      <c r="B376" s="1" t="s">
        <v>15</v>
      </c>
      <c r="C376" s="1">
        <v>923924004</v>
      </c>
      <c r="D376" s="1" t="s">
        <v>3</v>
      </c>
      <c r="E376" s="7">
        <v>45534</v>
      </c>
      <c r="F376" s="7">
        <v>45536</v>
      </c>
      <c r="G376" s="1">
        <v>2</v>
      </c>
      <c r="H376" s="1">
        <v>7</v>
      </c>
      <c r="I376" s="1" t="s">
        <v>2</v>
      </c>
      <c r="J376" s="1" t="s">
        <v>1</v>
      </c>
      <c r="K376" s="3">
        <f>Tabla12[[#This Row],[Precio '[$CLP'] IVA Inc]]/Tabla12[[#This Row],[N° Noches]]</f>
        <v>170000</v>
      </c>
      <c r="M376" s="3">
        <v>340000</v>
      </c>
      <c r="N376" s="3">
        <f>IF(Tabla12[[#This Row],[Canal de Venta]]="Booking",800*Tabla12[[#This Row],[Precio USD]],Tabla12[[#This Row],[Precio CLP]])</f>
        <v>340000</v>
      </c>
      <c r="O376" s="3">
        <f>IF(Tabla12[[#This Row],[Canal de Venta]]="Venta Directa",0,IF(Tabla12[[#This Row],[Canal de Venta]]="Airbnb",Tabla12[[#This Row],[Precio '[$CLP'] IVA Inc]]*3.57%,(Tabla12[[#This Row],[Precio USD]]/1.19)*14%*950))</f>
        <v>0</v>
      </c>
      <c r="P376" s="3">
        <f>IF(Tabla12[[#This Row],[Año]]=2022,25000,0)</f>
        <v>0</v>
      </c>
      <c r="Q376" s="3">
        <f>Tabla12[[#This Row],[Precio '[$CLP'] Neto]]*19%</f>
        <v>54285.71428571429</v>
      </c>
      <c r="R376" s="3">
        <f>Tabla12[[#This Row],[Precio '[$CLP'] IVA Inc]]/1.19</f>
        <v>285714.28571428574</v>
      </c>
      <c r="S376" s="1">
        <f>YEAR(Tabla12[[#This Row],[Fecha Entrada]])</f>
        <v>2024</v>
      </c>
      <c r="T376" s="1" t="s">
        <v>0</v>
      </c>
      <c r="U376" s="1" t="s">
        <v>397</v>
      </c>
    </row>
    <row r="377" spans="1:21" x14ac:dyDescent="0.35">
      <c r="A377" s="1" t="s">
        <v>5</v>
      </c>
      <c r="B377" s="1" t="s">
        <v>14</v>
      </c>
      <c r="C377" s="1">
        <v>984097257</v>
      </c>
      <c r="D377" s="1" t="s">
        <v>3</v>
      </c>
      <c r="E377" s="7">
        <v>45537</v>
      </c>
      <c r="F377" s="7">
        <v>45540</v>
      </c>
      <c r="G377" s="1">
        <v>3</v>
      </c>
      <c r="H377" s="1">
        <v>3</v>
      </c>
      <c r="I377" s="1" t="s">
        <v>2</v>
      </c>
      <c r="J377" s="1" t="s">
        <v>6</v>
      </c>
      <c r="K377" s="3">
        <f>Tabla12[[#This Row],[Precio '[$CLP'] IVA Inc]]/Tabla12[[#This Row],[N° Noches]]</f>
        <v>193315.5</v>
      </c>
      <c r="L377" s="4">
        <v>610.47</v>
      </c>
      <c r="N377" s="3">
        <f>IF(Tabla12[[#This Row],[Canal de Venta]]="Booking",950*Tabla12[[#This Row],[Precio USD]],Tabla12[[#This Row],[Precio CLP]])</f>
        <v>579946.5</v>
      </c>
      <c r="O377" s="3">
        <f>IF(Tabla12[[#This Row],[Canal de Venta]]="Venta Directa",0,IF(Tabla12[[#This Row],[Canal de Venta]]="Airbnb",Tabla12[[#This Row],[Precio '[$CLP'] IVA Inc]]*3.57%,(Tabla12[[#This Row],[Precio USD]]/1.19)*14%*950))</f>
        <v>68229</v>
      </c>
      <c r="P377" s="3">
        <f>IF(Tabla12[[#This Row],[Año]]=2022,25000,0)</f>
        <v>0</v>
      </c>
      <c r="Q377" s="3">
        <f>Tabla12[[#This Row],[Precio '[$CLP'] Neto]]*19%</f>
        <v>92596.5</v>
      </c>
      <c r="R377" s="3">
        <f>Tabla12[[#This Row],[Precio '[$CLP'] IVA Inc]]/1.19</f>
        <v>487350</v>
      </c>
      <c r="S377" s="1">
        <f>YEAR(Tabla12[[#This Row],[Fecha Entrada]])</f>
        <v>2024</v>
      </c>
      <c r="T377" s="1" t="s">
        <v>13</v>
      </c>
      <c r="U377" s="1" t="s">
        <v>398</v>
      </c>
    </row>
    <row r="378" spans="1:21" x14ac:dyDescent="0.35">
      <c r="A378" s="1" t="s">
        <v>5</v>
      </c>
      <c r="B378" s="1" t="s">
        <v>12</v>
      </c>
      <c r="C378" s="1">
        <v>998272637</v>
      </c>
      <c r="D378" s="1" t="s">
        <v>7</v>
      </c>
      <c r="E378" s="7">
        <v>45548</v>
      </c>
      <c r="F378" s="7">
        <v>45550</v>
      </c>
      <c r="G378" s="1">
        <v>2</v>
      </c>
      <c r="H378" s="1">
        <v>4</v>
      </c>
      <c r="I378" s="1" t="s">
        <v>2</v>
      </c>
      <c r="J378" s="1" t="s">
        <v>6</v>
      </c>
      <c r="K378" s="3">
        <f>Tabla12[[#This Row],[Precio '[$CLP'] IVA Inc]]/Tabla12[[#This Row],[N° Noches]]</f>
        <v>201457</v>
      </c>
      <c r="L378" s="4">
        <v>424.12</v>
      </c>
      <c r="N378" s="3">
        <f>IF(Tabla12[[#This Row],[Canal de Venta]]="Booking",950*Tabla12[[#This Row],[Precio USD]],Tabla12[[#This Row],[Precio CLP]])</f>
        <v>402914</v>
      </c>
      <c r="O378" s="3">
        <f>IF(Tabla12[[#This Row],[Canal de Venta]]="Venta Directa",0,IF(Tabla12[[#This Row],[Canal de Venta]]="Airbnb",Tabla12[[#This Row],[Precio '[$CLP'] IVA Inc]]*3.57%,(Tabla12[[#This Row],[Precio USD]]/1.19)*14%*950))</f>
        <v>47401.647058823532</v>
      </c>
      <c r="P378" s="3">
        <f>IF(Tabla12[[#This Row],[Año]]=2022,25000,0)</f>
        <v>0</v>
      </c>
      <c r="Q378" s="3">
        <f>Tabla12[[#This Row],[Precio '[$CLP'] Neto]]*19%</f>
        <v>64330.806722689078</v>
      </c>
      <c r="R378" s="3">
        <f>Tabla12[[#This Row],[Precio '[$CLP'] IVA Inc]]/1.19</f>
        <v>338583.19327731093</v>
      </c>
      <c r="S378" s="1">
        <f>YEAR(Tabla12[[#This Row],[Fecha Entrada]])</f>
        <v>2024</v>
      </c>
      <c r="T378" s="1" t="s">
        <v>0</v>
      </c>
      <c r="U378" s="1" t="s">
        <v>398</v>
      </c>
    </row>
    <row r="379" spans="1:21" x14ac:dyDescent="0.35">
      <c r="A379" s="1" t="s">
        <v>5</v>
      </c>
      <c r="B379" s="1" t="s">
        <v>11</v>
      </c>
      <c r="C379" s="1">
        <v>962066581</v>
      </c>
      <c r="D379" s="1" t="s">
        <v>3</v>
      </c>
      <c r="E379" s="7">
        <v>45549</v>
      </c>
      <c r="F379" s="7">
        <v>45552</v>
      </c>
      <c r="G379" s="1">
        <v>3</v>
      </c>
      <c r="H379" s="1">
        <v>7</v>
      </c>
      <c r="I379" s="1" t="s">
        <v>2</v>
      </c>
      <c r="J379" s="1" t="s">
        <v>1</v>
      </c>
      <c r="K379" s="3">
        <f>Tabla12[[#This Row],[Precio '[$CLP'] IVA Inc]]/Tabla12[[#This Row],[N° Noches]]</f>
        <v>150000</v>
      </c>
      <c r="M379" s="3">
        <v>450000</v>
      </c>
      <c r="N379" s="3">
        <f>IF(Tabla12[[#This Row],[Canal de Venta]]="Booking",800*Tabla12[[#This Row],[Precio USD]],Tabla12[[#This Row],[Precio CLP]])</f>
        <v>450000</v>
      </c>
      <c r="O379" s="3">
        <f>IF(Tabla12[[#This Row],[Canal de Venta]]="Venta Directa",0,IF(Tabla12[[#This Row],[Canal de Venta]]="Airbnb",Tabla12[[#This Row],[Precio '[$CLP'] IVA Inc]]*3.57%,(Tabla12[[#This Row],[Precio USD]]/1.19)*14%*950))</f>
        <v>0</v>
      </c>
      <c r="P379" s="3">
        <f>IF(Tabla12[[#This Row],[Año]]=2022,25000,0)</f>
        <v>0</v>
      </c>
      <c r="Q379" s="3">
        <f>Tabla12[[#This Row],[Precio '[$CLP'] Neto]]*19%</f>
        <v>71848.73949579832</v>
      </c>
      <c r="R379" s="3">
        <f>Tabla12[[#This Row],[Precio '[$CLP'] IVA Inc]]/1.19</f>
        <v>378151.26050420169</v>
      </c>
      <c r="S379" s="1">
        <f>YEAR(Tabla12[[#This Row],[Fecha Entrada]])</f>
        <v>2024</v>
      </c>
      <c r="T379" s="1" t="s">
        <v>0</v>
      </c>
      <c r="U379" s="1" t="s">
        <v>398</v>
      </c>
    </row>
    <row r="380" spans="1:21" x14ac:dyDescent="0.35">
      <c r="A380" s="1" t="s">
        <v>5</v>
      </c>
      <c r="B380" s="1" t="s">
        <v>10</v>
      </c>
      <c r="C380" s="1">
        <v>8618222753919</v>
      </c>
      <c r="D380" s="1" t="s">
        <v>3</v>
      </c>
      <c r="E380" s="7">
        <v>45553</v>
      </c>
      <c r="F380" s="7">
        <v>45554</v>
      </c>
      <c r="G380" s="1">
        <v>1</v>
      </c>
      <c r="H380" s="1">
        <v>4</v>
      </c>
      <c r="I380" s="1" t="s">
        <v>2</v>
      </c>
      <c r="J380" s="1" t="s">
        <v>9</v>
      </c>
      <c r="K380" s="3">
        <f>Tabla12[[#This Row],[Precio '[$CLP'] IVA Inc]]/Tabla12[[#This Row],[N° Noches]]</f>
        <v>330000</v>
      </c>
      <c r="M380" s="3">
        <v>330000</v>
      </c>
      <c r="N380" s="3">
        <f>IF(Tabla12[[#This Row],[Canal de Venta]]="Booking",950*Tabla12[[#This Row],[Precio USD]],Tabla12[[#This Row],[Precio CLP]])</f>
        <v>330000</v>
      </c>
      <c r="O380" s="3">
        <f>IF(Tabla12[[#This Row],[Canal de Venta]]="Venta Directa",0,IF(Tabla12[[#This Row],[Canal de Venta]]="Airbnb",Tabla12[[#This Row],[Precio '[$CLP'] IVA Inc]]*3.57%,(Tabla12[[#This Row],[Precio USD]]/1.19)*14%*950))</f>
        <v>11780.999999999998</v>
      </c>
      <c r="P380" s="3">
        <f>IF(Tabla12[[#This Row],[Año]]=2022,25000,0)</f>
        <v>0</v>
      </c>
      <c r="Q380" s="3">
        <f>Tabla12[[#This Row],[Precio '[$CLP'] Neto]]*19%</f>
        <v>52689.075630252104</v>
      </c>
      <c r="R380" s="3">
        <f>Tabla12[[#This Row],[Precio '[$CLP'] IVA Inc]]/1.19</f>
        <v>277310.92436974793</v>
      </c>
      <c r="S380" s="1">
        <f>YEAR(Tabla12[[#This Row],[Fecha Entrada]])</f>
        <v>2024</v>
      </c>
      <c r="T380" s="1" t="s">
        <v>0</v>
      </c>
      <c r="U380" s="1" t="s">
        <v>398</v>
      </c>
    </row>
    <row r="381" spans="1:21" x14ac:dyDescent="0.35">
      <c r="A381" s="1" t="s">
        <v>5</v>
      </c>
      <c r="B381" s="1" t="s">
        <v>8</v>
      </c>
      <c r="C381" s="1">
        <v>996374379</v>
      </c>
      <c r="D381" s="1" t="s">
        <v>7</v>
      </c>
      <c r="E381" s="7">
        <v>45553</v>
      </c>
      <c r="F381" s="7">
        <v>45557</v>
      </c>
      <c r="G381" s="1">
        <v>4</v>
      </c>
      <c r="H381" s="1">
        <v>6</v>
      </c>
      <c r="I381" s="1" t="s">
        <v>2</v>
      </c>
      <c r="J381" s="1" t="s">
        <v>6</v>
      </c>
      <c r="K381" s="3">
        <f>Tabla12[[#This Row],[Precio '[$CLP'] IVA Inc]]/Tabla12[[#This Row],[N° Noches]]</f>
        <v>231674.125</v>
      </c>
      <c r="L381" s="4">
        <v>975.47</v>
      </c>
      <c r="N381" s="3">
        <f>IF(Tabla12[[#This Row],[Canal de Venta]]="Booking",950*Tabla12[[#This Row],[Precio USD]],Tabla12[[#This Row],[Precio CLP]])</f>
        <v>926696.5</v>
      </c>
      <c r="O381" s="3">
        <f>IF(Tabla12[[#This Row],[Canal de Venta]]="Venta Directa",0,IF(Tabla12[[#This Row],[Canal de Venta]]="Airbnb",Tabla12[[#This Row],[Precio '[$CLP'] IVA Inc]]*3.57%,(Tabla12[[#This Row],[Precio USD]]/1.19)*14%*950))</f>
        <v>109023.11764705884</v>
      </c>
      <c r="P381" s="3">
        <f>IF(Tabla12[[#This Row],[Año]]=2022,25000,0)</f>
        <v>0</v>
      </c>
      <c r="Q381" s="3">
        <f>Tabla12[[#This Row],[Precio '[$CLP'] Neto]]*19%</f>
        <v>147959.94537815126</v>
      </c>
      <c r="R381" s="3">
        <f>Tabla12[[#This Row],[Precio '[$CLP'] IVA Inc]]/1.19</f>
        <v>778736.55462184874</v>
      </c>
      <c r="S381" s="1">
        <f>YEAR(Tabla12[[#This Row],[Fecha Entrada]])</f>
        <v>2024</v>
      </c>
      <c r="T381" s="1" t="s">
        <v>0</v>
      </c>
      <c r="U381" s="1" t="s">
        <v>398</v>
      </c>
    </row>
    <row r="382" spans="1:21" x14ac:dyDescent="0.35">
      <c r="A382" s="1" t="s">
        <v>5</v>
      </c>
      <c r="B382" s="1" t="s">
        <v>4</v>
      </c>
      <c r="C382" s="1">
        <v>988183602</v>
      </c>
      <c r="D382" s="1" t="s">
        <v>3</v>
      </c>
      <c r="E382" s="7">
        <v>45554</v>
      </c>
      <c r="F382" s="7">
        <v>45557</v>
      </c>
      <c r="G382" s="1">
        <v>3</v>
      </c>
      <c r="H382" s="1">
        <v>6</v>
      </c>
      <c r="I382" s="1" t="s">
        <v>2</v>
      </c>
      <c r="J382" s="1" t="s">
        <v>1</v>
      </c>
      <c r="K382" s="3">
        <f>Tabla12[[#This Row],[Precio '[$CLP'] IVA Inc]]/Tabla12[[#This Row],[N° Noches]]</f>
        <v>180000</v>
      </c>
      <c r="M382" s="3">
        <v>540000</v>
      </c>
      <c r="N382" s="3">
        <f>IF(Tabla12[[#This Row],[Canal de Venta]]="Booking",950*Tabla12[[#This Row],[Precio USD]],Tabla12[[#This Row],[Precio CLP]])</f>
        <v>540000</v>
      </c>
      <c r="O382" s="3">
        <f>IF(Tabla12[[#This Row],[Canal de Venta]]="Venta Directa",0,IF(Tabla12[[#This Row],[Canal de Venta]]="Airbnb",Tabla12[[#This Row],[Precio '[$CLP'] IVA Inc]]*3.57%,(Tabla12[[#This Row],[Precio USD]]/1.19)*14%*950))</f>
        <v>0</v>
      </c>
      <c r="P382" s="3">
        <f>IF(Tabla12[[#This Row],[Año]]=2022,25000,0)</f>
        <v>0</v>
      </c>
      <c r="Q382" s="3">
        <f>Tabla12[[#This Row],[Precio '[$CLP'] Neto]]*19%</f>
        <v>86218.487394957992</v>
      </c>
      <c r="R382" s="3">
        <f>Tabla12[[#This Row],[Precio '[$CLP'] IVA Inc]]/1.19</f>
        <v>453781.51260504202</v>
      </c>
      <c r="S382" s="1">
        <f>YEAR(Tabla12[[#This Row],[Fecha Entrada]])</f>
        <v>2024</v>
      </c>
      <c r="T382" s="1" t="s">
        <v>0</v>
      </c>
      <c r="U382" s="1" t="s">
        <v>398</v>
      </c>
    </row>
    <row r="383" spans="1:21" hidden="1" x14ac:dyDescent="0.35">
      <c r="E383" s="7"/>
      <c r="F383" s="7"/>
      <c r="K383" s="3" t="e">
        <f>Tabla12[[#This Row],[Precio '[$CLP'] IVA Inc]]/Tabla12[[#This Row],[N° Noches]]</f>
        <v>#DIV/0!</v>
      </c>
      <c r="N383" s="3">
        <f>IF(Tabla12[[#This Row],[Canal de Venta]]="Booking",800*Tabla12[[#This Row],[Precio USD]],Tabla12[[#This Row],[Precio CLP]])</f>
        <v>0</v>
      </c>
      <c r="O383" s="3">
        <f>IF(Tabla12[[#This Row],[Canal de Venta]]="Venta Directa",0,IF(Tabla12[[#This Row],[Canal de Venta]]="Airbnb",Tabla12[[#This Row],[Precio '[$CLP'] IVA Inc]]*3.57%,(Tabla12[[#This Row],[Precio USD]]/1.19)*14%*950))</f>
        <v>0</v>
      </c>
      <c r="P383" s="3">
        <f>IF(Tabla12[[#This Row],[Año]]=2022,25000,0)</f>
        <v>0</v>
      </c>
      <c r="Q383" s="3">
        <f>Tabla12[[#This Row],[Precio '[$CLP'] Neto]]*19%</f>
        <v>0</v>
      </c>
      <c r="R383" s="3">
        <f>Tabla12[[#This Row],[Precio '[$CLP'] IVA Inc]]/1.19</f>
        <v>0</v>
      </c>
      <c r="S383" s="1">
        <f>YEAR(Tabla12[[#This Row],[Fecha Entrada]])</f>
        <v>1900</v>
      </c>
      <c r="U383" s="1"/>
    </row>
    <row r="384" spans="1:21" hidden="1" x14ac:dyDescent="0.35">
      <c r="E384" s="7"/>
      <c r="F384" s="7"/>
      <c r="K384" s="3" t="e">
        <f>Tabla12[[#This Row],[Precio '[$CLP'] IVA Inc]]/Tabla12[[#This Row],[N° Noches]]</f>
        <v>#DIV/0!</v>
      </c>
      <c r="N384" s="3">
        <f>IF(Tabla12[[#This Row],[Canal de Venta]]="Booking",800*Tabla12[[#This Row],[Precio USD]],Tabla12[[#This Row],[Precio CLP]])</f>
        <v>0</v>
      </c>
      <c r="O384" s="3">
        <f>IF(Tabla12[[#This Row],[Canal de Venta]]="Venta Directa",0,IF(Tabla12[[#This Row],[Canal de Venta]]="Airbnb",Tabla12[[#This Row],[Precio '[$CLP'] IVA Inc]]*3.57%,(Tabla12[[#This Row],[Precio USD]]/1.19)*14%*950))</f>
        <v>0</v>
      </c>
      <c r="P384" s="3">
        <f>IF(Tabla12[[#This Row],[Año]]=2022,25000,0)</f>
        <v>0</v>
      </c>
      <c r="Q384" s="3">
        <f>Tabla12[[#This Row],[Precio '[$CLP'] Neto]]*19%</f>
        <v>0</v>
      </c>
      <c r="R384" s="3">
        <f>Tabla12[[#This Row],[Precio '[$CLP'] IVA Inc]]/1.19</f>
        <v>0</v>
      </c>
      <c r="S384" s="1">
        <f>YEAR(Tabla12[[#This Row],[Fecha Entrada]])</f>
        <v>1900</v>
      </c>
      <c r="U384" s="1"/>
    </row>
    <row r="385" spans="5:21" hidden="1" x14ac:dyDescent="0.35">
      <c r="E385" s="7"/>
      <c r="F385" s="7"/>
      <c r="K385" s="3" t="e">
        <f>Tabla12[[#This Row],[Precio '[$CLP'] IVA Inc]]/Tabla12[[#This Row],[N° Noches]]</f>
        <v>#DIV/0!</v>
      </c>
      <c r="N385" s="3">
        <f>IF(Tabla12[[#This Row],[Canal de Venta]]="Booking",800*Tabla12[[#This Row],[Precio USD]],Tabla12[[#This Row],[Precio CLP]])</f>
        <v>0</v>
      </c>
      <c r="O385" s="3">
        <f>IF(Tabla12[[#This Row],[Canal de Venta]]="Venta Directa",0,IF(Tabla12[[#This Row],[Canal de Venta]]="Airbnb",Tabla12[[#This Row],[Precio '[$CLP'] IVA Inc]]*3.57%,(Tabla12[[#This Row],[Precio USD]]/1.19)*14%*950))</f>
        <v>0</v>
      </c>
      <c r="P385" s="3">
        <f>IF(Tabla12[[#This Row],[Año]]=2022,25000,0)</f>
        <v>0</v>
      </c>
      <c r="Q385" s="3">
        <f>Tabla12[[#This Row],[Precio '[$CLP'] Neto]]*19%</f>
        <v>0</v>
      </c>
      <c r="R385" s="3">
        <f>Tabla12[[#This Row],[Precio '[$CLP'] IVA Inc]]/1.19</f>
        <v>0</v>
      </c>
      <c r="S385" s="1">
        <f>YEAR(Tabla12[[#This Row],[Fecha Entrada]])</f>
        <v>1900</v>
      </c>
      <c r="U385" s="1"/>
    </row>
    <row r="386" spans="5:21" hidden="1" x14ac:dyDescent="0.35">
      <c r="E386" s="7"/>
      <c r="F386" s="7"/>
      <c r="K386" s="3" t="e">
        <f>Tabla12[[#This Row],[Precio '[$CLP'] IVA Inc]]/Tabla12[[#This Row],[N° Noches]]</f>
        <v>#DIV/0!</v>
      </c>
      <c r="N386" s="3">
        <f>IF(Tabla12[[#This Row],[Canal de Venta]]="Booking",800*Tabla12[[#This Row],[Precio USD]],Tabla12[[#This Row],[Precio CLP]])</f>
        <v>0</v>
      </c>
      <c r="O386" s="3">
        <f>IF(Tabla12[[#This Row],[Canal de Venta]]="Venta Directa",0,IF(Tabla12[[#This Row],[Canal de Venta]]="Airbnb",Tabla12[[#This Row],[Precio '[$CLP'] IVA Inc]]*3.57%,(Tabla12[[#This Row],[Precio USD]]/1.19)*14%*950))</f>
        <v>0</v>
      </c>
      <c r="P386" s="3">
        <f>IF(Tabla12[[#This Row],[Año]]=2022,25000,0)</f>
        <v>0</v>
      </c>
      <c r="Q386" s="3">
        <f>Tabla12[[#This Row],[Precio '[$CLP'] Neto]]*19%</f>
        <v>0</v>
      </c>
      <c r="R386" s="3">
        <f>Tabla12[[#This Row],[Precio '[$CLP'] IVA Inc]]/1.19</f>
        <v>0</v>
      </c>
      <c r="S386" s="1">
        <f>YEAR(Tabla12[[#This Row],[Fecha Entrada]])</f>
        <v>1900</v>
      </c>
      <c r="U386" s="1"/>
    </row>
    <row r="387" spans="5:21" hidden="1" x14ac:dyDescent="0.35">
      <c r="E387" s="7"/>
      <c r="F387" s="7"/>
      <c r="K387" s="3" t="e">
        <f>Tabla12[[#This Row],[Precio '[$CLP'] IVA Inc]]/Tabla12[[#This Row],[N° Noches]]</f>
        <v>#DIV/0!</v>
      </c>
      <c r="N387" s="3">
        <f>IF(Tabla12[[#This Row],[Canal de Venta]]="Booking",800*Tabla12[[#This Row],[Precio USD]],Tabla12[[#This Row],[Precio CLP]])</f>
        <v>0</v>
      </c>
      <c r="O387" s="3">
        <f>IF(Tabla12[[#This Row],[Canal de Venta]]="Venta Directa",0,IF(Tabla12[[#This Row],[Canal de Venta]]="Airbnb",Tabla12[[#This Row],[Precio '[$CLP'] IVA Inc]]*3.57%,(Tabla12[[#This Row],[Precio USD]]/1.19)*14%*950))</f>
        <v>0</v>
      </c>
      <c r="P387" s="3">
        <f>IF(Tabla12[[#This Row],[Año]]=2022,25000,0)</f>
        <v>0</v>
      </c>
      <c r="Q387" s="3">
        <f>Tabla12[[#This Row],[Precio '[$CLP'] Neto]]*19%</f>
        <v>0</v>
      </c>
      <c r="R387" s="3">
        <f>Tabla12[[#This Row],[Precio '[$CLP'] IVA Inc]]/1.19</f>
        <v>0</v>
      </c>
      <c r="S387" s="1">
        <f>YEAR(Tabla12[[#This Row],[Fecha Entrada]])</f>
        <v>1900</v>
      </c>
      <c r="U387" s="1"/>
    </row>
    <row r="388" spans="5:21" hidden="1" x14ac:dyDescent="0.35">
      <c r="E388" s="7"/>
      <c r="F388" s="7"/>
      <c r="K388" s="3" t="e">
        <f>Tabla12[[#This Row],[Precio '[$CLP'] IVA Inc]]/Tabla12[[#This Row],[N° Noches]]</f>
        <v>#DIV/0!</v>
      </c>
      <c r="N388" s="3">
        <f>IF(Tabla12[[#This Row],[Canal de Venta]]="Booking",800*Tabla12[[#This Row],[Precio USD]],Tabla12[[#This Row],[Precio CLP]])</f>
        <v>0</v>
      </c>
      <c r="O388" s="3">
        <f>IF(Tabla12[[#This Row],[Canal de Venta]]="Venta Directa",0,IF(Tabla12[[#This Row],[Canal de Venta]]="Airbnb",Tabla12[[#This Row],[Precio '[$CLP'] IVA Inc]]*3.57%,(Tabla12[[#This Row],[Precio USD]]/1.19)*14%*950))</f>
        <v>0</v>
      </c>
      <c r="P388" s="3">
        <f>IF(Tabla12[[#This Row],[Año]]=2022,25000,0)</f>
        <v>0</v>
      </c>
      <c r="Q388" s="3">
        <f>Tabla12[[#This Row],[Precio '[$CLP'] Neto]]*19%</f>
        <v>0</v>
      </c>
      <c r="R388" s="3">
        <f>Tabla12[[#This Row],[Precio '[$CLP'] IVA Inc]]/1.19</f>
        <v>0</v>
      </c>
      <c r="S388" s="1">
        <f>YEAR(Tabla12[[#This Row],[Fecha Entrada]])</f>
        <v>1900</v>
      </c>
      <c r="U388" s="1"/>
    </row>
    <row r="389" spans="5:21" hidden="1" x14ac:dyDescent="0.35">
      <c r="E389" s="7"/>
      <c r="F389" s="7"/>
      <c r="K389" s="3" t="e">
        <f>Tabla12[[#This Row],[Precio '[$CLP'] IVA Inc]]/Tabla12[[#This Row],[N° Noches]]</f>
        <v>#DIV/0!</v>
      </c>
      <c r="N389" s="3">
        <f>IF(Tabla12[[#This Row],[Canal de Venta]]="Booking",800*Tabla12[[#This Row],[Precio USD]],Tabla12[[#This Row],[Precio CLP]])</f>
        <v>0</v>
      </c>
      <c r="O389" s="3">
        <f>IF(Tabla12[[#This Row],[Canal de Venta]]="Venta Directa",0,IF(Tabla12[[#This Row],[Canal de Venta]]="Airbnb",Tabla12[[#This Row],[Precio '[$CLP'] IVA Inc]]*3.57%,(Tabla12[[#This Row],[Precio USD]]/1.19)*14%*950))</f>
        <v>0</v>
      </c>
      <c r="P389" s="3">
        <f>IF(Tabla12[[#This Row],[Año]]=2022,25000,0)</f>
        <v>0</v>
      </c>
      <c r="Q389" s="3">
        <f>Tabla12[[#This Row],[Precio '[$CLP'] Neto]]*19%</f>
        <v>0</v>
      </c>
      <c r="R389" s="3">
        <f>Tabla12[[#This Row],[Precio '[$CLP'] IVA Inc]]/1.19</f>
        <v>0</v>
      </c>
      <c r="S389" s="1">
        <f>YEAR(Tabla12[[#This Row],[Fecha Entrada]])</f>
        <v>1900</v>
      </c>
      <c r="U389" s="1"/>
    </row>
    <row r="390" spans="5:21" hidden="1" x14ac:dyDescent="0.35">
      <c r="E390" s="7"/>
      <c r="F390" s="7"/>
      <c r="K390" s="3" t="e">
        <f>Tabla12[[#This Row],[Precio '[$CLP'] IVA Inc]]/Tabla12[[#This Row],[N° Noches]]</f>
        <v>#DIV/0!</v>
      </c>
      <c r="N390" s="3">
        <f>IF(Tabla12[[#This Row],[Canal de Venta]]="Booking",800*Tabla12[[#This Row],[Precio USD]],Tabla12[[#This Row],[Precio CLP]])</f>
        <v>0</v>
      </c>
      <c r="O390" s="3">
        <f>IF(Tabla12[[#This Row],[Canal de Venta]]="Venta Directa",0,IF(Tabla12[[#This Row],[Canal de Venta]]="Airbnb",Tabla12[[#This Row],[Precio '[$CLP'] IVA Inc]]*3.57%,(Tabla12[[#This Row],[Precio USD]]/1.19)*14%*950))</f>
        <v>0</v>
      </c>
      <c r="P390" s="3">
        <f>IF(Tabla12[[#This Row],[Año]]=2022,25000,0)</f>
        <v>0</v>
      </c>
      <c r="Q390" s="3">
        <f>Tabla12[[#This Row],[Precio '[$CLP'] Neto]]*19%</f>
        <v>0</v>
      </c>
      <c r="R390" s="3">
        <f>Tabla12[[#This Row],[Precio '[$CLP'] IVA Inc]]/1.19</f>
        <v>0</v>
      </c>
      <c r="S390" s="1">
        <f>YEAR(Tabla12[[#This Row],[Fecha Entrada]])</f>
        <v>1900</v>
      </c>
      <c r="U390" s="1"/>
    </row>
    <row r="391" spans="5:21" hidden="1" x14ac:dyDescent="0.35">
      <c r="E391" s="7"/>
      <c r="F391" s="7"/>
      <c r="K391" s="3" t="e">
        <f>Tabla12[[#This Row],[Precio '[$CLP'] IVA Inc]]/Tabla12[[#This Row],[N° Noches]]</f>
        <v>#DIV/0!</v>
      </c>
      <c r="N391" s="3">
        <f>IF(Tabla12[[#This Row],[Canal de Venta]]="Booking",800*Tabla12[[#This Row],[Precio USD]],Tabla12[[#This Row],[Precio CLP]])</f>
        <v>0</v>
      </c>
      <c r="O391" s="3">
        <f>IF(Tabla12[[#This Row],[Canal de Venta]]="Venta Directa",0,IF(Tabla12[[#This Row],[Canal de Venta]]="Airbnb",Tabla12[[#This Row],[Precio '[$CLP'] IVA Inc]]*3.57%,(Tabla12[[#This Row],[Precio USD]]/1.19)*14%*950))</f>
        <v>0</v>
      </c>
      <c r="P391" s="3">
        <f>IF(Tabla12[[#This Row],[Año]]=2022,25000,0)</f>
        <v>0</v>
      </c>
      <c r="Q391" s="3">
        <f>Tabla12[[#This Row],[Precio '[$CLP'] Neto]]*19%</f>
        <v>0</v>
      </c>
      <c r="R391" s="3">
        <f>Tabla12[[#This Row],[Precio '[$CLP'] IVA Inc]]/1.19</f>
        <v>0</v>
      </c>
      <c r="S391" s="1">
        <f>YEAR(Tabla12[[#This Row],[Fecha Entrada]])</f>
        <v>1900</v>
      </c>
      <c r="U391" s="1"/>
    </row>
    <row r="392" spans="5:21" hidden="1" x14ac:dyDescent="0.35">
      <c r="E392" s="7"/>
      <c r="F392" s="7"/>
      <c r="K392" s="3" t="e">
        <f>Tabla12[[#This Row],[Precio '[$CLP'] IVA Inc]]/Tabla12[[#This Row],[N° Noches]]</f>
        <v>#DIV/0!</v>
      </c>
      <c r="N392" s="3">
        <f>IF(Tabla12[[#This Row],[Canal de Venta]]="Booking",800*Tabla12[[#This Row],[Precio USD]],Tabla12[[#This Row],[Precio CLP]])</f>
        <v>0</v>
      </c>
      <c r="O392" s="3">
        <f>IF(Tabla12[[#This Row],[Canal de Venta]]="Venta Directa",0,IF(Tabla12[[#This Row],[Canal de Venta]]="Airbnb",Tabla12[[#This Row],[Precio '[$CLP'] IVA Inc]]*3.57%,(Tabla12[[#This Row],[Precio USD]]/1.19)*14%*950))</f>
        <v>0</v>
      </c>
      <c r="P392" s="3">
        <f>IF(Tabla12[[#This Row],[Año]]=2022,25000,0)</f>
        <v>0</v>
      </c>
      <c r="Q392" s="3">
        <f>Tabla12[[#This Row],[Precio '[$CLP'] Neto]]*19%</f>
        <v>0</v>
      </c>
      <c r="R392" s="3">
        <f>Tabla12[[#This Row],[Precio '[$CLP'] IVA Inc]]/1.19</f>
        <v>0</v>
      </c>
      <c r="S392" s="1">
        <f>YEAR(Tabla12[[#This Row],[Fecha Entrada]])</f>
        <v>1900</v>
      </c>
      <c r="U392" s="1"/>
    </row>
    <row r="393" spans="5:21" hidden="1" x14ac:dyDescent="0.35">
      <c r="E393" s="7"/>
      <c r="F393" s="7"/>
      <c r="K393" s="3" t="e">
        <f>Tabla12[[#This Row],[Precio '[$CLP'] IVA Inc]]/Tabla12[[#This Row],[N° Noches]]</f>
        <v>#DIV/0!</v>
      </c>
      <c r="N393" s="3">
        <f>IF(Tabla12[[#This Row],[Canal de Venta]]="Booking",800*Tabla12[[#This Row],[Precio USD]],Tabla12[[#This Row],[Precio CLP]])</f>
        <v>0</v>
      </c>
      <c r="O393" s="3">
        <f>IF(Tabla12[[#This Row],[Canal de Venta]]="Venta Directa",0,IF(Tabla12[[#This Row],[Canal de Venta]]="Airbnb",Tabla12[[#This Row],[Precio '[$CLP'] IVA Inc]]*3.57%,(Tabla12[[#This Row],[Precio USD]]/1.19)*14%*950))</f>
        <v>0</v>
      </c>
      <c r="P393" s="3">
        <f>IF(Tabla12[[#This Row],[Año]]=2022,25000,0)</f>
        <v>0</v>
      </c>
      <c r="Q393" s="3">
        <f>Tabla12[[#This Row],[Precio '[$CLP'] Neto]]*19%</f>
        <v>0</v>
      </c>
      <c r="R393" s="3">
        <f>Tabla12[[#This Row],[Precio '[$CLP'] IVA Inc]]/1.19</f>
        <v>0</v>
      </c>
      <c r="S393" s="1">
        <f>YEAR(Tabla12[[#This Row],[Fecha Entrada]])</f>
        <v>1900</v>
      </c>
      <c r="U393" s="1"/>
    </row>
    <row r="394" spans="5:21" hidden="1" x14ac:dyDescent="0.35">
      <c r="E394" s="7"/>
      <c r="F394" s="7"/>
      <c r="K394" s="3" t="e">
        <f>Tabla12[[#This Row],[Precio '[$CLP'] IVA Inc]]/Tabla12[[#This Row],[N° Noches]]</f>
        <v>#DIV/0!</v>
      </c>
      <c r="N394" s="3">
        <f>IF(Tabla12[[#This Row],[Canal de Venta]]="Booking",800*Tabla12[[#This Row],[Precio USD]],Tabla12[[#This Row],[Precio CLP]])</f>
        <v>0</v>
      </c>
      <c r="O394" s="3">
        <f>IF(Tabla12[[#This Row],[Canal de Venta]]="Venta Directa",0,IF(Tabla12[[#This Row],[Canal de Venta]]="Airbnb",Tabla12[[#This Row],[Precio '[$CLP'] IVA Inc]]*3.57%,(Tabla12[[#This Row],[Precio USD]]/1.19)*14%*950))</f>
        <v>0</v>
      </c>
      <c r="P394" s="3">
        <f>IF(Tabla12[[#This Row],[Año]]=2022,25000,0)</f>
        <v>0</v>
      </c>
      <c r="Q394" s="3">
        <f>Tabla12[[#This Row],[Precio '[$CLP'] Neto]]*19%</f>
        <v>0</v>
      </c>
      <c r="R394" s="3">
        <f>Tabla12[[#This Row],[Precio '[$CLP'] IVA Inc]]/1.19</f>
        <v>0</v>
      </c>
      <c r="S394" s="1">
        <f>YEAR(Tabla12[[#This Row],[Fecha Entrada]])</f>
        <v>1900</v>
      </c>
      <c r="U394" s="1"/>
    </row>
    <row r="395" spans="5:21" hidden="1" x14ac:dyDescent="0.35">
      <c r="E395" s="7"/>
      <c r="F395" s="7"/>
      <c r="K395" s="3" t="e">
        <f>Tabla12[[#This Row],[Precio '[$CLP'] IVA Inc]]/Tabla12[[#This Row],[N° Noches]]</f>
        <v>#DIV/0!</v>
      </c>
      <c r="N395" s="3">
        <f>IF(Tabla12[[#This Row],[Canal de Venta]]="Booking",800*Tabla12[[#This Row],[Precio USD]],Tabla12[[#This Row],[Precio CLP]])</f>
        <v>0</v>
      </c>
      <c r="O395" s="3">
        <f>IF(Tabla12[[#This Row],[Canal de Venta]]="Venta Directa",0,IF(Tabla12[[#This Row],[Canal de Venta]]="Airbnb",Tabla12[[#This Row],[Precio '[$CLP'] IVA Inc]]*3.57%,(Tabla12[[#This Row],[Precio USD]]/1.19)*14%*950))</f>
        <v>0</v>
      </c>
      <c r="P395" s="3">
        <f>IF(Tabla12[[#This Row],[Año]]=2022,25000,0)</f>
        <v>0</v>
      </c>
      <c r="Q395" s="3">
        <f>Tabla12[[#This Row],[Precio '[$CLP'] Neto]]*19%</f>
        <v>0</v>
      </c>
      <c r="R395" s="3">
        <f>Tabla12[[#This Row],[Precio '[$CLP'] IVA Inc]]/1.19</f>
        <v>0</v>
      </c>
      <c r="S395" s="1">
        <f>YEAR(Tabla12[[#This Row],[Fecha Entrada]])</f>
        <v>1900</v>
      </c>
      <c r="U395" s="1"/>
    </row>
    <row r="396" spans="5:21" hidden="1" x14ac:dyDescent="0.35">
      <c r="E396" s="7"/>
      <c r="F396" s="7"/>
      <c r="K396" s="3" t="e">
        <f>Tabla12[[#This Row],[Precio '[$CLP'] IVA Inc]]/Tabla12[[#This Row],[N° Noches]]</f>
        <v>#DIV/0!</v>
      </c>
      <c r="N396" s="3">
        <f>IF(Tabla12[[#This Row],[Canal de Venta]]="Booking",800*Tabla12[[#This Row],[Precio USD]],Tabla12[[#This Row],[Precio CLP]])</f>
        <v>0</v>
      </c>
      <c r="O396" s="3">
        <f>IF(Tabla12[[#This Row],[Canal de Venta]]="Venta Directa",0,IF(Tabla12[[#This Row],[Canal de Venta]]="Airbnb",Tabla12[[#This Row],[Precio '[$CLP'] IVA Inc]]*3.57%,(Tabla12[[#This Row],[Precio USD]]/1.19)*14%*950))</f>
        <v>0</v>
      </c>
      <c r="P396" s="3">
        <f>IF(Tabla12[[#This Row],[Año]]=2022,25000,0)</f>
        <v>0</v>
      </c>
      <c r="Q396" s="3">
        <f>Tabla12[[#This Row],[Precio '[$CLP'] Neto]]*19%</f>
        <v>0</v>
      </c>
      <c r="R396" s="3">
        <f>Tabla12[[#This Row],[Precio '[$CLP'] IVA Inc]]/1.19</f>
        <v>0</v>
      </c>
      <c r="S396" s="1">
        <f>YEAR(Tabla12[[#This Row],[Fecha Entrada]])</f>
        <v>1900</v>
      </c>
      <c r="U396" s="1"/>
    </row>
    <row r="397" spans="5:21" hidden="1" x14ac:dyDescent="0.35">
      <c r="E397" s="7"/>
      <c r="F397" s="7"/>
      <c r="K397" s="3" t="e">
        <f>Tabla12[[#This Row],[Precio '[$CLP'] IVA Inc]]/Tabla12[[#This Row],[N° Noches]]</f>
        <v>#DIV/0!</v>
      </c>
      <c r="N397" s="3">
        <f>IF(Tabla12[[#This Row],[Canal de Venta]]="Booking",800*Tabla12[[#This Row],[Precio USD]],Tabla12[[#This Row],[Precio CLP]])</f>
        <v>0</v>
      </c>
      <c r="O397" s="3">
        <f>IF(Tabla12[[#This Row],[Canal de Venta]]="Venta Directa",0,IF(Tabla12[[#This Row],[Canal de Venta]]="Airbnb",Tabla12[[#This Row],[Precio '[$CLP'] IVA Inc]]*3.57%,(Tabla12[[#This Row],[Precio USD]]/1.19)*14%*950))</f>
        <v>0</v>
      </c>
      <c r="P397" s="3">
        <f>IF(Tabla12[[#This Row],[Año]]=2022,25000,0)</f>
        <v>0</v>
      </c>
      <c r="Q397" s="3">
        <f>Tabla12[[#This Row],[Precio '[$CLP'] Neto]]*19%</f>
        <v>0</v>
      </c>
      <c r="R397" s="3">
        <f>Tabla12[[#This Row],[Precio '[$CLP'] IVA Inc]]/1.19</f>
        <v>0</v>
      </c>
      <c r="S397" s="1">
        <f>YEAR(Tabla12[[#This Row],[Fecha Entrada]])</f>
        <v>1900</v>
      </c>
      <c r="U397" s="1"/>
    </row>
    <row r="398" spans="5:21" hidden="1" x14ac:dyDescent="0.35">
      <c r="E398" s="7"/>
      <c r="F398" s="7"/>
      <c r="K398" s="3" t="e">
        <f>Tabla12[[#This Row],[Precio '[$CLP'] IVA Inc]]/Tabla12[[#This Row],[N° Noches]]</f>
        <v>#DIV/0!</v>
      </c>
      <c r="N398" s="3">
        <f>IF(Tabla12[[#This Row],[Canal de Venta]]="Booking",800*Tabla12[[#This Row],[Precio USD]],Tabla12[[#This Row],[Precio CLP]])</f>
        <v>0</v>
      </c>
      <c r="O398" s="3">
        <f>IF(Tabla12[[#This Row],[Canal de Venta]]="Venta Directa",0,IF(Tabla12[[#This Row],[Canal de Venta]]="Airbnb",Tabla12[[#This Row],[Precio '[$CLP'] IVA Inc]]*3.57%,(Tabla12[[#This Row],[Precio USD]]/1.19)*14%*950))</f>
        <v>0</v>
      </c>
      <c r="P398" s="3">
        <f>IF(Tabla12[[#This Row],[Año]]=2022,25000,0)</f>
        <v>0</v>
      </c>
      <c r="Q398" s="3">
        <f>Tabla12[[#This Row],[Precio '[$CLP'] Neto]]*19%</f>
        <v>0</v>
      </c>
      <c r="R398" s="3">
        <f>Tabla12[[#This Row],[Precio '[$CLP'] IVA Inc]]/1.19</f>
        <v>0</v>
      </c>
      <c r="S398" s="1">
        <f>YEAR(Tabla12[[#This Row],[Fecha Entrada]])</f>
        <v>1900</v>
      </c>
      <c r="U398" s="1"/>
    </row>
    <row r="399" spans="5:21" hidden="1" x14ac:dyDescent="0.35">
      <c r="E399" s="7"/>
      <c r="F399" s="7"/>
      <c r="K399" s="3" t="e">
        <f>Tabla12[[#This Row],[Precio '[$CLP'] IVA Inc]]/Tabla12[[#This Row],[N° Noches]]</f>
        <v>#DIV/0!</v>
      </c>
      <c r="N399" s="3">
        <f>IF(Tabla12[[#This Row],[Canal de Venta]]="Booking",800*Tabla12[[#This Row],[Precio USD]],Tabla12[[#This Row],[Precio CLP]])</f>
        <v>0</v>
      </c>
      <c r="O399" s="3">
        <f>IF(Tabla12[[#This Row],[Canal de Venta]]="Venta Directa",0,IF(Tabla12[[#This Row],[Canal de Venta]]="Airbnb",Tabla12[[#This Row],[Precio '[$CLP'] IVA Inc]]*3.57%,(Tabla12[[#This Row],[Precio USD]]/1.19)*14%*950))</f>
        <v>0</v>
      </c>
      <c r="P399" s="3">
        <f>IF(Tabla12[[#This Row],[Año]]=2022,25000,0)</f>
        <v>0</v>
      </c>
      <c r="Q399" s="3">
        <f>Tabla12[[#This Row],[Precio '[$CLP'] Neto]]*19%</f>
        <v>0</v>
      </c>
      <c r="R399" s="3">
        <f>Tabla12[[#This Row],[Precio '[$CLP'] IVA Inc]]/1.19</f>
        <v>0</v>
      </c>
      <c r="S399" s="1">
        <f>YEAR(Tabla12[[#This Row],[Fecha Entrada]])</f>
        <v>1900</v>
      </c>
      <c r="U399" s="1"/>
    </row>
    <row r="400" spans="5:21" hidden="1" x14ac:dyDescent="0.35">
      <c r="E400" s="7"/>
      <c r="F400" s="7"/>
      <c r="K400" s="3" t="e">
        <f>Tabla12[[#This Row],[Precio '[$CLP'] IVA Inc]]/Tabla12[[#This Row],[N° Noches]]</f>
        <v>#DIV/0!</v>
      </c>
      <c r="N400" s="3">
        <f>IF(Tabla12[[#This Row],[Canal de Venta]]="Booking",800*Tabla12[[#This Row],[Precio USD]],Tabla12[[#This Row],[Precio CLP]])</f>
        <v>0</v>
      </c>
      <c r="O400" s="3">
        <f>IF(Tabla12[[#This Row],[Canal de Venta]]="Venta Directa",0,IF(Tabla12[[#This Row],[Canal de Venta]]="Airbnb",Tabla12[[#This Row],[Precio '[$CLP'] IVA Inc]]*3.57%,(Tabla12[[#This Row],[Precio USD]]/1.19)*14%*950))</f>
        <v>0</v>
      </c>
      <c r="P400" s="3">
        <f>IF(Tabla12[[#This Row],[Año]]=2022,25000,0)</f>
        <v>0</v>
      </c>
      <c r="Q400" s="3">
        <f>Tabla12[[#This Row],[Precio '[$CLP'] Neto]]*19%</f>
        <v>0</v>
      </c>
      <c r="R400" s="3">
        <f>Tabla12[[#This Row],[Precio '[$CLP'] IVA Inc]]/1.19</f>
        <v>0</v>
      </c>
      <c r="S400" s="1">
        <f>YEAR(Tabla12[[#This Row],[Fecha Entrada]])</f>
        <v>1900</v>
      </c>
      <c r="U400" s="1"/>
    </row>
    <row r="401" spans="5:21" hidden="1" x14ac:dyDescent="0.35">
      <c r="E401" s="7"/>
      <c r="F401" s="7"/>
      <c r="K401" s="3" t="e">
        <f>Tabla12[[#This Row],[Precio '[$CLP'] IVA Inc]]/Tabla12[[#This Row],[N° Noches]]</f>
        <v>#DIV/0!</v>
      </c>
      <c r="N401" s="3">
        <f>IF(Tabla12[[#This Row],[Canal de Venta]]="Booking",800*Tabla12[[#This Row],[Precio USD]],Tabla12[[#This Row],[Precio CLP]])</f>
        <v>0</v>
      </c>
      <c r="O401" s="3">
        <f>IF(Tabla12[[#This Row],[Canal de Venta]]="Venta Directa",0,IF(Tabla12[[#This Row],[Canal de Venta]]="Airbnb",Tabla12[[#This Row],[Precio '[$CLP'] IVA Inc]]*3.57%,(Tabla12[[#This Row],[Precio USD]]/1.19)*14%*950))</f>
        <v>0</v>
      </c>
      <c r="P401" s="3">
        <f>IF(Tabla12[[#This Row],[Año]]=2022,25000,0)</f>
        <v>0</v>
      </c>
      <c r="Q401" s="3">
        <f>Tabla12[[#This Row],[Precio '[$CLP'] Neto]]*19%</f>
        <v>0</v>
      </c>
      <c r="R401" s="3">
        <f>Tabla12[[#This Row],[Precio '[$CLP'] IVA Inc]]/1.19</f>
        <v>0</v>
      </c>
      <c r="S401" s="1">
        <f>YEAR(Tabla12[[#This Row],[Fecha Entrada]])</f>
        <v>1900</v>
      </c>
      <c r="U401" s="1"/>
    </row>
    <row r="402" spans="5:21" hidden="1" x14ac:dyDescent="0.35">
      <c r="E402" s="7"/>
      <c r="F402" s="7"/>
      <c r="K402" s="3" t="e">
        <f>Tabla12[[#This Row],[Precio '[$CLP'] IVA Inc]]/Tabla12[[#This Row],[N° Noches]]</f>
        <v>#DIV/0!</v>
      </c>
      <c r="N402" s="3">
        <f>IF(Tabla12[[#This Row],[Canal de Venta]]="Booking",800*Tabla12[[#This Row],[Precio USD]],Tabla12[[#This Row],[Precio CLP]])</f>
        <v>0</v>
      </c>
      <c r="O402" s="3">
        <f>IF(Tabla12[[#This Row],[Canal de Venta]]="Venta Directa",0,IF(Tabla12[[#This Row],[Canal de Venta]]="Airbnb",Tabla12[[#This Row],[Precio '[$CLP'] IVA Inc]]*3.57%,(Tabla12[[#This Row],[Precio USD]]/1.19)*14%*950))</f>
        <v>0</v>
      </c>
      <c r="P402" s="3">
        <f>IF(Tabla12[[#This Row],[Año]]=2022,25000,0)</f>
        <v>0</v>
      </c>
      <c r="Q402" s="3">
        <f>Tabla12[[#This Row],[Precio '[$CLP'] Neto]]*19%</f>
        <v>0</v>
      </c>
      <c r="R402" s="3">
        <f>Tabla12[[#This Row],[Precio '[$CLP'] IVA Inc]]/1.19</f>
        <v>0</v>
      </c>
      <c r="S402" s="1">
        <f>YEAR(Tabla12[[#This Row],[Fecha Entrada]])</f>
        <v>1900</v>
      </c>
      <c r="U402" s="1"/>
    </row>
    <row r="403" spans="5:21" hidden="1" x14ac:dyDescent="0.35">
      <c r="E403" s="7"/>
      <c r="F403" s="7"/>
      <c r="K403" s="3" t="e">
        <f>Tabla12[[#This Row],[Precio '[$CLP'] IVA Inc]]/Tabla12[[#This Row],[N° Noches]]</f>
        <v>#DIV/0!</v>
      </c>
      <c r="N403" s="3">
        <f>IF(Tabla12[[#This Row],[Canal de Venta]]="Booking",800*Tabla12[[#This Row],[Precio USD]],Tabla12[[#This Row],[Precio CLP]])</f>
        <v>0</v>
      </c>
      <c r="O403" s="3">
        <f>IF(Tabla12[[#This Row],[Canal de Venta]]="Venta Directa",0,IF(Tabla12[[#This Row],[Canal de Venta]]="Airbnb",Tabla12[[#This Row],[Precio '[$CLP'] IVA Inc]]*3.57%,(Tabla12[[#This Row],[Precio USD]]/1.19)*14%*950))</f>
        <v>0</v>
      </c>
      <c r="P403" s="3">
        <f>IF(Tabla12[[#This Row],[Año]]=2022,25000,0)</f>
        <v>0</v>
      </c>
      <c r="Q403" s="3">
        <f>Tabla12[[#This Row],[Precio '[$CLP'] Neto]]*19%</f>
        <v>0</v>
      </c>
      <c r="R403" s="3">
        <f>Tabla12[[#This Row],[Precio '[$CLP'] IVA Inc]]/1.19</f>
        <v>0</v>
      </c>
      <c r="S403" s="1">
        <f>YEAR(Tabla12[[#This Row],[Fecha Entrada]])</f>
        <v>1900</v>
      </c>
      <c r="U403" s="1"/>
    </row>
    <row r="404" spans="5:21" hidden="1" x14ac:dyDescent="0.35">
      <c r="E404" s="7"/>
      <c r="F404" s="7"/>
      <c r="K404" s="3" t="e">
        <f>Tabla12[[#This Row],[Precio '[$CLP'] IVA Inc]]/Tabla12[[#This Row],[N° Noches]]</f>
        <v>#DIV/0!</v>
      </c>
      <c r="N404" s="3">
        <f>IF(Tabla12[[#This Row],[Canal de Venta]]="Booking",800*Tabla12[[#This Row],[Precio USD]],Tabla12[[#This Row],[Precio CLP]])</f>
        <v>0</v>
      </c>
      <c r="O404" s="3">
        <f>IF(Tabla12[[#This Row],[Canal de Venta]]="Venta Directa",0,IF(Tabla12[[#This Row],[Canal de Venta]]="Airbnb",Tabla12[[#This Row],[Precio '[$CLP'] IVA Inc]]*3.57%,(Tabla12[[#This Row],[Precio USD]]/1.19)*14%*950))</f>
        <v>0</v>
      </c>
      <c r="P404" s="3">
        <f>IF(Tabla12[[#This Row],[Año]]=2022,25000,0)</f>
        <v>0</v>
      </c>
      <c r="Q404" s="3">
        <f>Tabla12[[#This Row],[Precio '[$CLP'] Neto]]*19%</f>
        <v>0</v>
      </c>
      <c r="R404" s="3">
        <f>Tabla12[[#This Row],[Precio '[$CLP'] IVA Inc]]/1.19</f>
        <v>0</v>
      </c>
      <c r="S404" s="1">
        <f>YEAR(Tabla12[[#This Row],[Fecha Entrada]])</f>
        <v>1900</v>
      </c>
      <c r="U404" s="1"/>
    </row>
    <row r="405" spans="5:21" hidden="1" x14ac:dyDescent="0.35">
      <c r="E405" s="7"/>
      <c r="F405" s="7"/>
      <c r="K405" s="3" t="e">
        <f>Tabla12[[#This Row],[Precio '[$CLP'] IVA Inc]]/Tabla12[[#This Row],[N° Noches]]</f>
        <v>#DIV/0!</v>
      </c>
      <c r="N405" s="3">
        <f>IF(Tabla12[[#This Row],[Canal de Venta]]="Booking",800*Tabla12[[#This Row],[Precio USD]],Tabla12[[#This Row],[Precio CLP]])</f>
        <v>0</v>
      </c>
      <c r="O405" s="3">
        <f>IF(Tabla12[[#This Row],[Canal de Venta]]="Venta Directa",0,IF(Tabla12[[#This Row],[Canal de Venta]]="Airbnb",Tabla12[[#This Row],[Precio '[$CLP'] IVA Inc]]*3.57%,(Tabla12[[#This Row],[Precio USD]]/1.19)*14%*950))</f>
        <v>0</v>
      </c>
      <c r="P405" s="3">
        <f>IF(Tabla12[[#This Row],[Año]]=2022,25000,0)</f>
        <v>0</v>
      </c>
      <c r="Q405" s="3">
        <f>Tabla12[[#This Row],[Precio '[$CLP'] Neto]]*19%</f>
        <v>0</v>
      </c>
      <c r="R405" s="3">
        <f>Tabla12[[#This Row],[Precio '[$CLP'] IVA Inc]]/1.19</f>
        <v>0</v>
      </c>
      <c r="S405" s="1">
        <f>YEAR(Tabla12[[#This Row],[Fecha Entrada]])</f>
        <v>1900</v>
      </c>
      <c r="U405" s="1"/>
    </row>
    <row r="406" spans="5:21" hidden="1" x14ac:dyDescent="0.35">
      <c r="E406" s="7"/>
      <c r="F406" s="7"/>
      <c r="K406" s="3" t="e">
        <f>Tabla12[[#This Row],[Precio '[$CLP'] IVA Inc]]/Tabla12[[#This Row],[N° Noches]]</f>
        <v>#DIV/0!</v>
      </c>
      <c r="N406" s="3">
        <f>IF(Tabla12[[#This Row],[Canal de Venta]]="Booking",800*Tabla12[[#This Row],[Precio USD]],Tabla12[[#This Row],[Precio CLP]])</f>
        <v>0</v>
      </c>
      <c r="O406" s="3">
        <f>IF(Tabla12[[#This Row],[Canal de Venta]]="Venta Directa",0,IF(Tabla12[[#This Row],[Canal de Venta]]="Airbnb",Tabla12[[#This Row],[Precio '[$CLP'] IVA Inc]]*3.57%,(Tabla12[[#This Row],[Precio USD]]/1.19)*14%*950))</f>
        <v>0</v>
      </c>
      <c r="P406" s="3">
        <f>IF(Tabla12[[#This Row],[Año]]=2022,25000,0)</f>
        <v>0</v>
      </c>
      <c r="Q406" s="3">
        <f>Tabla12[[#This Row],[Precio '[$CLP'] Neto]]*19%</f>
        <v>0</v>
      </c>
      <c r="R406" s="3">
        <f>Tabla12[[#This Row],[Precio '[$CLP'] IVA Inc]]/1.19</f>
        <v>0</v>
      </c>
      <c r="S406" s="1">
        <f>YEAR(Tabla12[[#This Row],[Fecha Entrada]])</f>
        <v>1900</v>
      </c>
      <c r="U406" s="1"/>
    </row>
    <row r="407" spans="5:21" hidden="1" x14ac:dyDescent="0.35">
      <c r="E407" s="7"/>
      <c r="F407" s="7"/>
      <c r="K407" s="3" t="e">
        <f>Tabla12[[#This Row],[Precio '[$CLP'] IVA Inc]]/Tabla12[[#This Row],[N° Noches]]</f>
        <v>#DIV/0!</v>
      </c>
      <c r="N407" s="3">
        <f>IF(Tabla12[[#This Row],[Canal de Venta]]="Booking",800*Tabla12[[#This Row],[Precio USD]],Tabla12[[#This Row],[Precio CLP]])</f>
        <v>0</v>
      </c>
      <c r="O407" s="3">
        <f>IF(Tabla12[[#This Row],[Canal de Venta]]="Venta Directa",0,IF(Tabla12[[#This Row],[Canal de Venta]]="Airbnb",Tabla12[[#This Row],[Precio '[$CLP'] IVA Inc]]*3.57%,(Tabla12[[#This Row],[Precio USD]]/1.19)*14%*950))</f>
        <v>0</v>
      </c>
      <c r="P407" s="3">
        <f>IF(Tabla12[[#This Row],[Año]]=2022,25000,0)</f>
        <v>0</v>
      </c>
      <c r="Q407" s="3">
        <f>Tabla12[[#This Row],[Precio '[$CLP'] Neto]]*19%</f>
        <v>0</v>
      </c>
      <c r="R407" s="3">
        <f>Tabla12[[#This Row],[Precio '[$CLP'] IVA Inc]]/1.19</f>
        <v>0</v>
      </c>
      <c r="S407" s="1">
        <f>YEAR(Tabla12[[#This Row],[Fecha Entrada]])</f>
        <v>1900</v>
      </c>
      <c r="U407" s="1"/>
    </row>
    <row r="408" spans="5:21" hidden="1" x14ac:dyDescent="0.35">
      <c r="E408" s="7"/>
      <c r="F408" s="7"/>
      <c r="K408" s="3" t="e">
        <f>Tabla12[[#This Row],[Precio '[$CLP'] IVA Inc]]/Tabla12[[#This Row],[N° Noches]]</f>
        <v>#DIV/0!</v>
      </c>
      <c r="N408" s="3">
        <f>IF(Tabla12[[#This Row],[Canal de Venta]]="Booking",800*Tabla12[[#This Row],[Precio USD]],Tabla12[[#This Row],[Precio CLP]])</f>
        <v>0</v>
      </c>
      <c r="O408" s="3">
        <f>IF(Tabla12[[#This Row],[Canal de Venta]]="Venta Directa",0,IF(Tabla12[[#This Row],[Canal de Venta]]="Airbnb",Tabla12[[#This Row],[Precio '[$CLP'] IVA Inc]]*3.57%,(Tabla12[[#This Row],[Precio USD]]/1.19)*14%*950))</f>
        <v>0</v>
      </c>
      <c r="P408" s="3">
        <f>IF(Tabla12[[#This Row],[Año]]=2022,25000,0)</f>
        <v>0</v>
      </c>
      <c r="Q408" s="3">
        <f>Tabla12[[#This Row],[Precio '[$CLP'] Neto]]*19%</f>
        <v>0</v>
      </c>
      <c r="R408" s="3">
        <f>Tabla12[[#This Row],[Precio '[$CLP'] IVA Inc]]/1.19</f>
        <v>0</v>
      </c>
      <c r="S408" s="1">
        <f>YEAR(Tabla12[[#This Row],[Fecha Entrada]])</f>
        <v>1900</v>
      </c>
      <c r="U408" s="1"/>
    </row>
    <row r="409" spans="5:21" hidden="1" x14ac:dyDescent="0.35">
      <c r="E409" s="7"/>
      <c r="F409" s="7"/>
      <c r="K409" s="3" t="e">
        <f>Tabla12[[#This Row],[Precio '[$CLP'] IVA Inc]]/Tabla12[[#This Row],[N° Noches]]</f>
        <v>#DIV/0!</v>
      </c>
      <c r="N409" s="3">
        <f>IF(Tabla12[[#This Row],[Canal de Venta]]="Booking",800*Tabla12[[#This Row],[Precio USD]],Tabla12[[#This Row],[Precio CLP]])</f>
        <v>0</v>
      </c>
      <c r="O409" s="3">
        <f>IF(Tabla12[[#This Row],[Canal de Venta]]="Venta Directa",0,IF(Tabla12[[#This Row],[Canal de Venta]]="Airbnb",Tabla12[[#This Row],[Precio '[$CLP'] IVA Inc]]*3.57%,(Tabla12[[#This Row],[Precio USD]]/1.19)*14%*950))</f>
        <v>0</v>
      </c>
      <c r="P409" s="3">
        <f>IF(Tabla12[[#This Row],[Año]]=2022,25000,0)</f>
        <v>0</v>
      </c>
      <c r="Q409" s="3">
        <f>Tabla12[[#This Row],[Precio '[$CLP'] Neto]]*19%</f>
        <v>0</v>
      </c>
      <c r="R409" s="3">
        <f>Tabla12[[#This Row],[Precio '[$CLP'] IVA Inc]]/1.19</f>
        <v>0</v>
      </c>
      <c r="S409" s="1">
        <f>YEAR(Tabla12[[#This Row],[Fecha Entrada]])</f>
        <v>1900</v>
      </c>
      <c r="U409" s="1"/>
    </row>
    <row r="410" spans="5:21" hidden="1" x14ac:dyDescent="0.35">
      <c r="E410" s="7"/>
      <c r="F410" s="7"/>
      <c r="K410" s="3" t="e">
        <f>Tabla12[[#This Row],[Precio '[$CLP'] IVA Inc]]/Tabla12[[#This Row],[N° Noches]]</f>
        <v>#DIV/0!</v>
      </c>
      <c r="N410" s="3">
        <f>IF(Tabla12[[#This Row],[Canal de Venta]]="Booking",800*Tabla12[[#This Row],[Precio USD]],Tabla12[[#This Row],[Precio CLP]])</f>
        <v>0</v>
      </c>
      <c r="O410" s="3">
        <f>IF(Tabla12[[#This Row],[Canal de Venta]]="Venta Directa",0,IF(Tabla12[[#This Row],[Canal de Venta]]="Airbnb",Tabla12[[#This Row],[Precio '[$CLP'] IVA Inc]]*3.57%,(Tabla12[[#This Row],[Precio USD]]/1.19)*14%*950))</f>
        <v>0</v>
      </c>
      <c r="P410" s="3">
        <f>IF(Tabla12[[#This Row],[Año]]=2022,25000,0)</f>
        <v>0</v>
      </c>
      <c r="Q410" s="3">
        <f>Tabla12[[#This Row],[Precio '[$CLP'] Neto]]*19%</f>
        <v>0</v>
      </c>
      <c r="R410" s="3">
        <f>Tabla12[[#This Row],[Precio '[$CLP'] IVA Inc]]/1.19</f>
        <v>0</v>
      </c>
      <c r="S410" s="1">
        <f>YEAR(Tabla12[[#This Row],[Fecha Entrada]])</f>
        <v>1900</v>
      </c>
      <c r="U410" s="1"/>
    </row>
    <row r="411" spans="5:21" hidden="1" x14ac:dyDescent="0.35">
      <c r="E411" s="7"/>
      <c r="F411" s="7"/>
      <c r="K411" s="3" t="e">
        <f>Tabla12[[#This Row],[Precio '[$CLP'] IVA Inc]]/Tabla12[[#This Row],[N° Noches]]</f>
        <v>#DIV/0!</v>
      </c>
      <c r="N411" s="3">
        <f>IF(Tabla12[[#This Row],[Canal de Venta]]="Booking",800*Tabla12[[#This Row],[Precio USD]],Tabla12[[#This Row],[Precio CLP]])</f>
        <v>0</v>
      </c>
      <c r="O411" s="3">
        <f>IF(Tabla12[[#This Row],[Canal de Venta]]="Venta Directa",0,IF(Tabla12[[#This Row],[Canal de Venta]]="Airbnb",Tabla12[[#This Row],[Precio '[$CLP'] IVA Inc]]*3.57%,(Tabla12[[#This Row],[Precio USD]]/1.19)*14%*950))</f>
        <v>0</v>
      </c>
      <c r="P411" s="3">
        <f>IF(Tabla12[[#This Row],[Año]]=2022,25000,0)</f>
        <v>0</v>
      </c>
      <c r="Q411" s="3">
        <f>Tabla12[[#This Row],[Precio '[$CLP'] Neto]]*19%</f>
        <v>0</v>
      </c>
      <c r="R411" s="3">
        <f>Tabla12[[#This Row],[Precio '[$CLP'] IVA Inc]]/1.19</f>
        <v>0</v>
      </c>
      <c r="S411" s="1">
        <f>YEAR(Tabla12[[#This Row],[Fecha Entrada]])</f>
        <v>1900</v>
      </c>
      <c r="U411" s="1"/>
    </row>
    <row r="412" spans="5:21" hidden="1" x14ac:dyDescent="0.35">
      <c r="E412" s="7"/>
      <c r="F412" s="7"/>
      <c r="K412" s="3" t="e">
        <f>Tabla12[[#This Row],[Precio '[$CLP'] IVA Inc]]/Tabla12[[#This Row],[N° Noches]]</f>
        <v>#DIV/0!</v>
      </c>
      <c r="N412" s="3">
        <f>IF(Tabla12[[#This Row],[Canal de Venta]]="Booking",800*Tabla12[[#This Row],[Precio USD]],Tabla12[[#This Row],[Precio CLP]])</f>
        <v>0</v>
      </c>
      <c r="O412" s="3">
        <f>IF(Tabla12[[#This Row],[Canal de Venta]]="Venta Directa",0,IF(Tabla12[[#This Row],[Canal de Venta]]="Airbnb",Tabla12[[#This Row],[Precio '[$CLP'] IVA Inc]]*3.57%,(Tabla12[[#This Row],[Precio USD]]/1.19)*14%*950))</f>
        <v>0</v>
      </c>
      <c r="P412" s="3">
        <f>IF(Tabla12[[#This Row],[Año]]=2022,25000,0)</f>
        <v>0</v>
      </c>
      <c r="Q412" s="3">
        <f>Tabla12[[#This Row],[Precio '[$CLP'] Neto]]*19%</f>
        <v>0</v>
      </c>
      <c r="R412" s="3">
        <f>Tabla12[[#This Row],[Precio '[$CLP'] IVA Inc]]/1.19</f>
        <v>0</v>
      </c>
      <c r="S412" s="1">
        <f>YEAR(Tabla12[[#This Row],[Fecha Entrada]])</f>
        <v>1900</v>
      </c>
      <c r="U412" s="1"/>
    </row>
    <row r="413" spans="5:21" hidden="1" x14ac:dyDescent="0.35">
      <c r="E413" s="7"/>
      <c r="F413" s="7"/>
      <c r="K413" s="3" t="e">
        <f>Tabla12[[#This Row],[Precio '[$CLP'] IVA Inc]]/Tabla12[[#This Row],[N° Noches]]</f>
        <v>#DIV/0!</v>
      </c>
      <c r="N413" s="3">
        <f>IF(Tabla12[[#This Row],[Canal de Venta]]="Booking",800*Tabla12[[#This Row],[Precio USD]],Tabla12[[#This Row],[Precio CLP]])</f>
        <v>0</v>
      </c>
      <c r="O413" s="3">
        <f>IF(Tabla12[[#This Row],[Canal de Venta]]="Venta Directa",0,IF(Tabla12[[#This Row],[Canal de Venta]]="Airbnb",Tabla12[[#This Row],[Precio '[$CLP'] IVA Inc]]*3.57%,(Tabla12[[#This Row],[Precio USD]]/1.19)*14%*950))</f>
        <v>0</v>
      </c>
      <c r="P413" s="3">
        <f>IF(Tabla12[[#This Row],[Año]]=2022,25000,0)</f>
        <v>0</v>
      </c>
      <c r="Q413" s="3">
        <f>Tabla12[[#This Row],[Precio '[$CLP'] Neto]]*19%</f>
        <v>0</v>
      </c>
      <c r="R413" s="3">
        <f>Tabla12[[#This Row],[Precio '[$CLP'] IVA Inc]]/1.19</f>
        <v>0</v>
      </c>
      <c r="S413" s="1">
        <f>YEAR(Tabla12[[#This Row],[Fecha Entrada]])</f>
        <v>1900</v>
      </c>
      <c r="U413" s="1"/>
    </row>
    <row r="414" spans="5:21" hidden="1" x14ac:dyDescent="0.35">
      <c r="E414" s="7"/>
      <c r="F414" s="7"/>
      <c r="K414" s="3" t="e">
        <f>Tabla12[[#This Row],[Precio '[$CLP'] IVA Inc]]/Tabla12[[#This Row],[N° Noches]]</f>
        <v>#DIV/0!</v>
      </c>
      <c r="N414" s="3">
        <f>IF(Tabla12[[#This Row],[Canal de Venta]]="Booking",800*Tabla12[[#This Row],[Precio USD]],Tabla12[[#This Row],[Precio CLP]])</f>
        <v>0</v>
      </c>
      <c r="O414" s="3">
        <f>IF(Tabla12[[#This Row],[Canal de Venta]]="Venta Directa",0,IF(Tabla12[[#This Row],[Canal de Venta]]="Airbnb",Tabla12[[#This Row],[Precio '[$CLP'] IVA Inc]]*3.57%,(Tabla12[[#This Row],[Precio USD]]/1.19)*14%*950))</f>
        <v>0</v>
      </c>
      <c r="P414" s="3">
        <f>IF(Tabla12[[#This Row],[Año]]=2022,25000,0)</f>
        <v>0</v>
      </c>
      <c r="Q414" s="3">
        <f>Tabla12[[#This Row],[Precio '[$CLP'] Neto]]*19%</f>
        <v>0</v>
      </c>
      <c r="R414" s="3">
        <f>Tabla12[[#This Row],[Precio '[$CLP'] IVA Inc]]/1.19</f>
        <v>0</v>
      </c>
      <c r="S414" s="1">
        <f>YEAR(Tabla12[[#This Row],[Fecha Entrada]])</f>
        <v>1900</v>
      </c>
      <c r="U414" s="1"/>
    </row>
    <row r="415" spans="5:21" hidden="1" x14ac:dyDescent="0.35">
      <c r="E415" s="7"/>
      <c r="F415" s="7"/>
      <c r="K415" s="3" t="e">
        <f>Tabla12[[#This Row],[Precio '[$CLP'] IVA Inc]]/Tabla12[[#This Row],[N° Noches]]</f>
        <v>#DIV/0!</v>
      </c>
      <c r="N415" s="3">
        <f>IF(Tabla12[[#This Row],[Canal de Venta]]="Booking",800*Tabla12[[#This Row],[Precio USD]],Tabla12[[#This Row],[Precio CLP]])</f>
        <v>0</v>
      </c>
      <c r="O415" s="3">
        <f>IF(Tabla12[[#This Row],[Canal de Venta]]="Venta Directa",0,IF(Tabla12[[#This Row],[Canal de Venta]]="Airbnb",Tabla12[[#This Row],[Precio '[$CLP'] IVA Inc]]*3.57%,(Tabla12[[#This Row],[Precio USD]]/1.19)*14%*950))</f>
        <v>0</v>
      </c>
      <c r="P415" s="3">
        <f>IF(Tabla12[[#This Row],[Año]]=2022,25000,0)</f>
        <v>0</v>
      </c>
      <c r="Q415" s="3">
        <f>Tabla12[[#This Row],[Precio '[$CLP'] Neto]]*19%</f>
        <v>0</v>
      </c>
      <c r="R415" s="3">
        <f>Tabla12[[#This Row],[Precio '[$CLP'] IVA Inc]]/1.19</f>
        <v>0</v>
      </c>
      <c r="S415" s="1">
        <f>YEAR(Tabla12[[#This Row],[Fecha Entrada]])</f>
        <v>1900</v>
      </c>
      <c r="U415" s="1"/>
    </row>
    <row r="416" spans="5:21" hidden="1" x14ac:dyDescent="0.35">
      <c r="E416" s="7"/>
      <c r="F416" s="7"/>
      <c r="K416" s="3" t="e">
        <f>Tabla12[[#This Row],[Precio '[$CLP'] IVA Inc]]/Tabla12[[#This Row],[N° Noches]]</f>
        <v>#DIV/0!</v>
      </c>
      <c r="N416" s="3">
        <f>IF(Tabla12[[#This Row],[Canal de Venta]]="Booking",800*Tabla12[[#This Row],[Precio USD]],Tabla12[[#This Row],[Precio CLP]])</f>
        <v>0</v>
      </c>
      <c r="O416" s="3">
        <f>IF(Tabla12[[#This Row],[Canal de Venta]]="Venta Directa",0,IF(Tabla12[[#This Row],[Canal de Venta]]="Airbnb",Tabla12[[#This Row],[Precio '[$CLP'] IVA Inc]]*3.57%,(Tabla12[[#This Row],[Precio USD]]/1.19)*14%*950))</f>
        <v>0</v>
      </c>
      <c r="P416" s="3">
        <f>IF(Tabla12[[#This Row],[Año]]=2022,25000,0)</f>
        <v>0</v>
      </c>
      <c r="Q416" s="3">
        <f>Tabla12[[#This Row],[Precio '[$CLP'] Neto]]*19%</f>
        <v>0</v>
      </c>
      <c r="R416" s="3">
        <f>Tabla12[[#This Row],[Precio '[$CLP'] IVA Inc]]/1.19</f>
        <v>0</v>
      </c>
      <c r="S416" s="1">
        <f>YEAR(Tabla12[[#This Row],[Fecha Entrada]])</f>
        <v>1900</v>
      </c>
      <c r="U416" s="1"/>
    </row>
    <row r="417" spans="5:21" hidden="1" x14ac:dyDescent="0.35">
      <c r="E417" s="7"/>
      <c r="F417" s="7"/>
      <c r="K417" s="3" t="e">
        <f>Tabla12[[#This Row],[Precio '[$CLP'] IVA Inc]]/Tabla12[[#This Row],[N° Noches]]</f>
        <v>#DIV/0!</v>
      </c>
      <c r="N417" s="3">
        <f>IF(Tabla12[[#This Row],[Canal de Venta]]="Booking",800*Tabla12[[#This Row],[Precio USD]],Tabla12[[#This Row],[Precio CLP]])</f>
        <v>0</v>
      </c>
      <c r="O417" s="3">
        <f>IF(Tabla12[[#This Row],[Canal de Venta]]="Venta Directa",0,IF(Tabla12[[#This Row],[Canal de Venta]]="Airbnb",Tabla12[[#This Row],[Precio '[$CLP'] IVA Inc]]*3.57%,(Tabla12[[#This Row],[Precio USD]]/1.19)*14%*950))</f>
        <v>0</v>
      </c>
      <c r="P417" s="3">
        <f>IF(Tabla12[[#This Row],[Año]]=2022,25000,0)</f>
        <v>0</v>
      </c>
      <c r="Q417" s="3">
        <f>Tabla12[[#This Row],[Precio '[$CLP'] Neto]]*19%</f>
        <v>0</v>
      </c>
      <c r="R417" s="3">
        <f>Tabla12[[#This Row],[Precio '[$CLP'] IVA Inc]]/1.19</f>
        <v>0</v>
      </c>
      <c r="S417" s="1">
        <f>YEAR(Tabla12[[#This Row],[Fecha Entrada]])</f>
        <v>1900</v>
      </c>
      <c r="U417" s="1"/>
    </row>
    <row r="418" spans="5:21" hidden="1" x14ac:dyDescent="0.35">
      <c r="E418" s="7"/>
      <c r="F418" s="7"/>
      <c r="K418" s="3" t="e">
        <f>Tabla12[[#This Row],[Precio '[$CLP'] IVA Inc]]/Tabla12[[#This Row],[N° Noches]]</f>
        <v>#DIV/0!</v>
      </c>
      <c r="N418" s="3">
        <f>IF(Tabla12[[#This Row],[Canal de Venta]]="Booking",800*Tabla12[[#This Row],[Precio USD]],Tabla12[[#This Row],[Precio CLP]])</f>
        <v>0</v>
      </c>
      <c r="O418" s="3">
        <f>IF(Tabla12[[#This Row],[Canal de Venta]]="Venta Directa",0,IF(Tabla12[[#This Row],[Canal de Venta]]="Airbnb",Tabla12[[#This Row],[Precio '[$CLP'] IVA Inc]]*3.57%,(Tabla12[[#This Row],[Precio USD]]/1.19)*14%*950))</f>
        <v>0</v>
      </c>
      <c r="P418" s="3">
        <f>IF(Tabla12[[#This Row],[Año]]=2022,25000,0)</f>
        <v>0</v>
      </c>
      <c r="Q418" s="3">
        <f>Tabla12[[#This Row],[Precio '[$CLP'] Neto]]*19%</f>
        <v>0</v>
      </c>
      <c r="R418" s="3">
        <f>Tabla12[[#This Row],[Precio '[$CLP'] IVA Inc]]/1.19</f>
        <v>0</v>
      </c>
      <c r="S418" s="1">
        <f>YEAR(Tabla12[[#This Row],[Fecha Entrada]])</f>
        <v>1900</v>
      </c>
      <c r="U418" s="1"/>
    </row>
    <row r="419" spans="5:21" hidden="1" x14ac:dyDescent="0.35">
      <c r="E419" s="7"/>
      <c r="F419" s="7"/>
      <c r="K419" s="3" t="e">
        <f>Tabla12[[#This Row],[Precio '[$CLP'] IVA Inc]]/Tabla12[[#This Row],[N° Noches]]</f>
        <v>#DIV/0!</v>
      </c>
      <c r="N419" s="3">
        <f>IF(Tabla12[[#This Row],[Canal de Venta]]="Booking",800*Tabla12[[#This Row],[Precio USD]],Tabla12[[#This Row],[Precio CLP]])</f>
        <v>0</v>
      </c>
      <c r="O419" s="3">
        <f>IF(Tabla12[[#This Row],[Canal de Venta]]="Venta Directa",0,IF(Tabla12[[#This Row],[Canal de Venta]]="Airbnb",Tabla12[[#This Row],[Precio '[$CLP'] IVA Inc]]*3.57%,(Tabla12[[#This Row],[Precio USD]]/1.19)*14%*950))</f>
        <v>0</v>
      </c>
      <c r="P419" s="3">
        <f>IF(Tabla12[[#This Row],[Año]]=2022,25000,0)</f>
        <v>0</v>
      </c>
      <c r="Q419" s="3">
        <f>Tabla12[[#This Row],[Precio '[$CLP'] Neto]]*19%</f>
        <v>0</v>
      </c>
      <c r="R419" s="3">
        <f>Tabla12[[#This Row],[Precio '[$CLP'] IVA Inc]]/1.19</f>
        <v>0</v>
      </c>
      <c r="S419" s="1">
        <f>YEAR(Tabla12[[#This Row],[Fecha Entrada]])</f>
        <v>1900</v>
      </c>
      <c r="U419" s="1"/>
    </row>
    <row r="420" spans="5:21" hidden="1" x14ac:dyDescent="0.35">
      <c r="E420" s="7"/>
      <c r="F420" s="7"/>
      <c r="K420" s="3" t="e">
        <f>Tabla12[[#This Row],[Precio '[$CLP'] IVA Inc]]/Tabla12[[#This Row],[N° Noches]]</f>
        <v>#DIV/0!</v>
      </c>
      <c r="N420" s="3">
        <f>IF(Tabla12[[#This Row],[Canal de Venta]]="Booking",800*Tabla12[[#This Row],[Precio USD]],Tabla12[[#This Row],[Precio CLP]])</f>
        <v>0</v>
      </c>
      <c r="O420" s="3">
        <f>IF(Tabla12[[#This Row],[Canal de Venta]]="Venta Directa",0,IF(Tabla12[[#This Row],[Canal de Venta]]="Airbnb",Tabla12[[#This Row],[Precio '[$CLP'] IVA Inc]]*3.57%,(Tabla12[[#This Row],[Precio USD]]/1.19)*14%*950))</f>
        <v>0</v>
      </c>
      <c r="P420" s="3">
        <f>IF(Tabla12[[#This Row],[Año]]=2022,25000,0)</f>
        <v>0</v>
      </c>
      <c r="Q420" s="3">
        <f>Tabla12[[#This Row],[Precio '[$CLP'] Neto]]*19%</f>
        <v>0</v>
      </c>
      <c r="R420" s="3">
        <f>Tabla12[[#This Row],[Precio '[$CLP'] IVA Inc]]/1.19</f>
        <v>0</v>
      </c>
      <c r="S420" s="1">
        <f>YEAR(Tabla12[[#This Row],[Fecha Entrada]])</f>
        <v>1900</v>
      </c>
      <c r="U420" s="1"/>
    </row>
    <row r="421" spans="5:21" hidden="1" x14ac:dyDescent="0.35">
      <c r="E421" s="7"/>
      <c r="F421" s="7"/>
      <c r="K421" s="3" t="e">
        <f>Tabla12[[#This Row],[Precio '[$CLP'] IVA Inc]]/Tabla12[[#This Row],[N° Noches]]</f>
        <v>#DIV/0!</v>
      </c>
      <c r="N421" s="3">
        <f>IF(Tabla12[[#This Row],[Canal de Venta]]="Booking",800*Tabla12[[#This Row],[Precio USD]],Tabla12[[#This Row],[Precio CLP]])</f>
        <v>0</v>
      </c>
      <c r="O421" s="3">
        <f>IF(Tabla12[[#This Row],[Canal de Venta]]="Venta Directa",0,IF(Tabla12[[#This Row],[Canal de Venta]]="Airbnb",Tabla12[[#This Row],[Precio '[$CLP'] IVA Inc]]*3.57%,(Tabla12[[#This Row],[Precio USD]]/1.19)*14%*950))</f>
        <v>0</v>
      </c>
      <c r="P421" s="3">
        <f>IF(Tabla12[[#This Row],[Año]]=2022,25000,0)</f>
        <v>0</v>
      </c>
      <c r="Q421" s="3">
        <f>Tabla12[[#This Row],[Precio '[$CLP'] Neto]]*19%</f>
        <v>0</v>
      </c>
      <c r="R421" s="3">
        <f>Tabla12[[#This Row],[Precio '[$CLP'] IVA Inc]]/1.19</f>
        <v>0</v>
      </c>
      <c r="S421" s="1">
        <f>YEAR(Tabla12[[#This Row],[Fecha Entrada]])</f>
        <v>1900</v>
      </c>
      <c r="U421" s="1"/>
    </row>
    <row r="422" spans="5:21" hidden="1" x14ac:dyDescent="0.35">
      <c r="E422" s="7"/>
      <c r="F422" s="7"/>
      <c r="K422" s="3" t="e">
        <f>Tabla12[[#This Row],[Precio '[$CLP'] IVA Inc]]/Tabla12[[#This Row],[N° Noches]]</f>
        <v>#DIV/0!</v>
      </c>
      <c r="N422" s="3">
        <f>IF(Tabla12[[#This Row],[Canal de Venta]]="Booking",800*Tabla12[[#This Row],[Precio USD]],Tabla12[[#This Row],[Precio CLP]])</f>
        <v>0</v>
      </c>
      <c r="O422" s="3">
        <f>IF(Tabla12[[#This Row],[Canal de Venta]]="Venta Directa",0,IF(Tabla12[[#This Row],[Canal de Venta]]="Airbnb",Tabla12[[#This Row],[Precio '[$CLP'] IVA Inc]]*3.57%,(Tabla12[[#This Row],[Precio USD]]/1.19)*14%*950))</f>
        <v>0</v>
      </c>
      <c r="P422" s="3">
        <f>IF(Tabla12[[#This Row],[Año]]=2022,25000,0)</f>
        <v>0</v>
      </c>
      <c r="Q422" s="3">
        <f>Tabla12[[#This Row],[Precio '[$CLP'] Neto]]*19%</f>
        <v>0</v>
      </c>
      <c r="R422" s="3">
        <f>Tabla12[[#This Row],[Precio '[$CLP'] IVA Inc]]/1.19</f>
        <v>0</v>
      </c>
      <c r="S422" s="1">
        <f>YEAR(Tabla12[[#This Row],[Fecha Entrada]])</f>
        <v>1900</v>
      </c>
      <c r="U422" s="1"/>
    </row>
    <row r="423" spans="5:21" hidden="1" x14ac:dyDescent="0.35">
      <c r="E423" s="7"/>
      <c r="F423" s="7"/>
      <c r="K423" s="3" t="e">
        <f>Tabla12[[#This Row],[Precio '[$CLP'] IVA Inc]]/Tabla12[[#This Row],[N° Noches]]</f>
        <v>#DIV/0!</v>
      </c>
      <c r="N423" s="3">
        <f>IF(Tabla12[[#This Row],[Canal de Venta]]="Booking",800*Tabla12[[#This Row],[Precio USD]],Tabla12[[#This Row],[Precio CLP]])</f>
        <v>0</v>
      </c>
      <c r="O423" s="3">
        <f>IF(Tabla12[[#This Row],[Canal de Venta]]="Venta Directa",0,IF(Tabla12[[#This Row],[Canal de Venta]]="Airbnb",Tabla12[[#This Row],[Precio '[$CLP'] IVA Inc]]*3.57%,(Tabla12[[#This Row],[Precio USD]]/1.19)*14%*950))</f>
        <v>0</v>
      </c>
      <c r="P423" s="3">
        <f>IF(Tabla12[[#This Row],[Año]]=2022,25000,0)</f>
        <v>0</v>
      </c>
      <c r="Q423" s="3">
        <f>Tabla12[[#This Row],[Precio '[$CLP'] Neto]]*19%</f>
        <v>0</v>
      </c>
      <c r="R423" s="3">
        <f>Tabla12[[#This Row],[Precio '[$CLP'] IVA Inc]]/1.19</f>
        <v>0</v>
      </c>
      <c r="S423" s="1">
        <f>YEAR(Tabla12[[#This Row],[Fecha Entrada]])</f>
        <v>1900</v>
      </c>
      <c r="U423" s="1"/>
    </row>
    <row r="424" spans="5:21" hidden="1" x14ac:dyDescent="0.35">
      <c r="E424" s="7"/>
      <c r="F424" s="7"/>
      <c r="K424" s="3" t="e">
        <f>Tabla12[[#This Row],[Precio '[$CLP'] IVA Inc]]/Tabla12[[#This Row],[N° Noches]]</f>
        <v>#DIV/0!</v>
      </c>
      <c r="N424" s="3">
        <f>IF(Tabla12[[#This Row],[Canal de Venta]]="Booking",800*Tabla12[[#This Row],[Precio USD]],Tabla12[[#This Row],[Precio CLP]])</f>
        <v>0</v>
      </c>
      <c r="O424" s="3">
        <f>IF(Tabla12[[#This Row],[Canal de Venta]]="Venta Directa",0,IF(Tabla12[[#This Row],[Canal de Venta]]="Airbnb",Tabla12[[#This Row],[Precio '[$CLP'] IVA Inc]]*3.57%,(Tabla12[[#This Row],[Precio USD]]/1.19)*14%*950))</f>
        <v>0</v>
      </c>
      <c r="P424" s="3">
        <f>IF(Tabla12[[#This Row],[Año]]=2022,25000,0)</f>
        <v>0</v>
      </c>
      <c r="Q424" s="3">
        <f>Tabla12[[#This Row],[Precio '[$CLP'] Neto]]*19%</f>
        <v>0</v>
      </c>
      <c r="R424" s="3">
        <f>Tabla12[[#This Row],[Precio '[$CLP'] IVA Inc]]/1.19</f>
        <v>0</v>
      </c>
      <c r="S424" s="1">
        <f>YEAR(Tabla12[[#This Row],[Fecha Entrada]])</f>
        <v>1900</v>
      </c>
      <c r="U424" s="1"/>
    </row>
    <row r="425" spans="5:21" hidden="1" x14ac:dyDescent="0.35">
      <c r="E425" s="7"/>
      <c r="F425" s="7"/>
      <c r="K425" s="3" t="e">
        <f>Tabla12[[#This Row],[Precio '[$CLP'] IVA Inc]]/Tabla12[[#This Row],[N° Noches]]</f>
        <v>#DIV/0!</v>
      </c>
      <c r="N425" s="3">
        <f>IF(Tabla12[[#This Row],[Canal de Venta]]="Booking",800*Tabla12[[#This Row],[Precio USD]],Tabla12[[#This Row],[Precio CLP]])</f>
        <v>0</v>
      </c>
      <c r="O425" s="3">
        <f>IF(Tabla12[[#This Row],[Canal de Venta]]="Venta Directa",0,IF(Tabla12[[#This Row],[Canal de Venta]]="Airbnb",Tabla12[[#This Row],[Precio '[$CLP'] IVA Inc]]*3.57%,(Tabla12[[#This Row],[Precio USD]]/1.19)*14%*950))</f>
        <v>0</v>
      </c>
      <c r="P425" s="3">
        <f>IF(Tabla12[[#This Row],[Año]]=2022,25000,0)</f>
        <v>0</v>
      </c>
      <c r="Q425" s="3">
        <f>Tabla12[[#This Row],[Precio '[$CLP'] Neto]]*19%</f>
        <v>0</v>
      </c>
      <c r="R425" s="3">
        <f>Tabla12[[#This Row],[Precio '[$CLP'] IVA Inc]]/1.19</f>
        <v>0</v>
      </c>
      <c r="S425" s="1">
        <f>YEAR(Tabla12[[#This Row],[Fecha Entrada]])</f>
        <v>1900</v>
      </c>
      <c r="U425" s="1"/>
    </row>
    <row r="426" spans="5:21" hidden="1" x14ac:dyDescent="0.35">
      <c r="E426" s="7"/>
      <c r="F426" s="7"/>
      <c r="K426" s="3" t="e">
        <f>Tabla12[[#This Row],[Precio '[$CLP'] IVA Inc]]/Tabla12[[#This Row],[N° Noches]]</f>
        <v>#DIV/0!</v>
      </c>
      <c r="N426" s="3">
        <f>IF(Tabla12[[#This Row],[Canal de Venta]]="Booking",800*Tabla12[[#This Row],[Precio USD]],Tabla12[[#This Row],[Precio CLP]])</f>
        <v>0</v>
      </c>
      <c r="O426" s="3">
        <f>IF(Tabla12[[#This Row],[Canal de Venta]]="Venta Directa",0,IF(Tabla12[[#This Row],[Canal de Venta]]="Airbnb",Tabla12[[#This Row],[Precio '[$CLP'] IVA Inc]]*3.57%,(Tabla12[[#This Row],[Precio USD]]/1.19)*14%*950))</f>
        <v>0</v>
      </c>
      <c r="P426" s="3">
        <f>IF(Tabla12[[#This Row],[Año]]=2022,25000,0)</f>
        <v>0</v>
      </c>
      <c r="Q426" s="3">
        <f>Tabla12[[#This Row],[Precio '[$CLP'] Neto]]*19%</f>
        <v>0</v>
      </c>
      <c r="R426" s="3">
        <f>Tabla12[[#This Row],[Precio '[$CLP'] IVA Inc]]/1.19</f>
        <v>0</v>
      </c>
      <c r="S426" s="1">
        <f>YEAR(Tabla12[[#This Row],[Fecha Entrada]])</f>
        <v>1900</v>
      </c>
      <c r="U426" s="1"/>
    </row>
    <row r="427" spans="5:21" hidden="1" x14ac:dyDescent="0.35">
      <c r="E427" s="7"/>
      <c r="F427" s="7"/>
      <c r="K427" s="3" t="e">
        <f>Tabla12[[#This Row],[Precio '[$CLP'] IVA Inc]]/Tabla12[[#This Row],[N° Noches]]</f>
        <v>#DIV/0!</v>
      </c>
      <c r="N427" s="3">
        <f>IF(Tabla12[[#This Row],[Canal de Venta]]="Booking",800*Tabla12[[#This Row],[Precio USD]],Tabla12[[#This Row],[Precio CLP]])</f>
        <v>0</v>
      </c>
      <c r="O427" s="3">
        <f>IF(Tabla12[[#This Row],[Canal de Venta]]="Venta Directa",0,IF(Tabla12[[#This Row],[Canal de Venta]]="Airbnb",Tabla12[[#This Row],[Precio '[$CLP'] IVA Inc]]*3.57%,(Tabla12[[#This Row],[Precio USD]]/1.19)*14%*950))</f>
        <v>0</v>
      </c>
      <c r="P427" s="3">
        <f>IF(Tabla12[[#This Row],[Año]]=2022,25000,0)</f>
        <v>0</v>
      </c>
      <c r="Q427" s="3">
        <f>Tabla12[[#This Row],[Precio '[$CLP'] Neto]]*19%</f>
        <v>0</v>
      </c>
      <c r="R427" s="3">
        <f>Tabla12[[#This Row],[Precio '[$CLP'] IVA Inc]]/1.19</f>
        <v>0</v>
      </c>
      <c r="S427" s="1">
        <f>YEAR(Tabla12[[#This Row],[Fecha Entrada]])</f>
        <v>1900</v>
      </c>
      <c r="U427" s="1"/>
    </row>
    <row r="428" spans="5:21" hidden="1" x14ac:dyDescent="0.35">
      <c r="E428" s="7"/>
      <c r="F428" s="7"/>
      <c r="K428" s="3" t="e">
        <f>Tabla12[[#This Row],[Precio '[$CLP'] IVA Inc]]/Tabla12[[#This Row],[N° Noches]]</f>
        <v>#DIV/0!</v>
      </c>
      <c r="N428" s="3">
        <f>IF(Tabla12[[#This Row],[Canal de Venta]]="Booking",800*Tabla12[[#This Row],[Precio USD]],Tabla12[[#This Row],[Precio CLP]])</f>
        <v>0</v>
      </c>
      <c r="O428" s="3">
        <f>IF(Tabla12[[#This Row],[Canal de Venta]]="Venta Directa",0,IF(Tabla12[[#This Row],[Canal de Venta]]="Airbnb",Tabla12[[#This Row],[Precio '[$CLP'] IVA Inc]]*3.57%,(Tabla12[[#This Row],[Precio USD]]/1.19)*14%*950))</f>
        <v>0</v>
      </c>
      <c r="P428" s="3">
        <f>IF(Tabla12[[#This Row],[Año]]=2022,25000,0)</f>
        <v>0</v>
      </c>
      <c r="Q428" s="3">
        <f>Tabla12[[#This Row],[Precio '[$CLP'] Neto]]*19%</f>
        <v>0</v>
      </c>
      <c r="R428" s="3">
        <f>Tabla12[[#This Row],[Precio '[$CLP'] IVA Inc]]/1.19</f>
        <v>0</v>
      </c>
      <c r="S428" s="1">
        <f>YEAR(Tabla12[[#This Row],[Fecha Entrada]])</f>
        <v>1900</v>
      </c>
      <c r="U428" s="1"/>
    </row>
    <row r="429" spans="5:21" hidden="1" x14ac:dyDescent="0.35">
      <c r="E429" s="7"/>
      <c r="F429" s="7"/>
      <c r="K429" s="3" t="e">
        <f>Tabla12[[#This Row],[Precio '[$CLP'] IVA Inc]]/Tabla12[[#This Row],[N° Noches]]</f>
        <v>#DIV/0!</v>
      </c>
      <c r="N429" s="3">
        <f>IF(Tabla12[[#This Row],[Canal de Venta]]="Booking",800*Tabla12[[#This Row],[Precio USD]],Tabla12[[#This Row],[Precio CLP]])</f>
        <v>0</v>
      </c>
      <c r="O429" s="3">
        <f>IF(Tabla12[[#This Row],[Canal de Venta]]="Venta Directa",0,IF(Tabla12[[#This Row],[Canal de Venta]]="Airbnb",Tabla12[[#This Row],[Precio '[$CLP'] IVA Inc]]*3.57%,(Tabla12[[#This Row],[Precio USD]]/1.19)*14%*950))</f>
        <v>0</v>
      </c>
      <c r="P429" s="3">
        <f>IF(Tabla12[[#This Row],[Año]]=2022,25000,0)</f>
        <v>0</v>
      </c>
      <c r="Q429" s="3">
        <f>Tabla12[[#This Row],[Precio '[$CLP'] Neto]]*19%</f>
        <v>0</v>
      </c>
      <c r="R429" s="3">
        <f>Tabla12[[#This Row],[Precio '[$CLP'] IVA Inc]]/1.19</f>
        <v>0</v>
      </c>
      <c r="S429" s="1">
        <f>YEAR(Tabla12[[#This Row],[Fecha Entrada]])</f>
        <v>1900</v>
      </c>
      <c r="U429" s="1"/>
    </row>
    <row r="430" spans="5:21" hidden="1" x14ac:dyDescent="0.35">
      <c r="E430" s="7"/>
      <c r="F430" s="7"/>
      <c r="K430" s="3" t="e">
        <f>Tabla12[[#This Row],[Precio '[$CLP'] IVA Inc]]/Tabla12[[#This Row],[N° Noches]]</f>
        <v>#DIV/0!</v>
      </c>
      <c r="N430" s="3">
        <f>IF(Tabla12[[#This Row],[Canal de Venta]]="Booking",800*Tabla12[[#This Row],[Precio USD]],Tabla12[[#This Row],[Precio CLP]])</f>
        <v>0</v>
      </c>
      <c r="O430" s="3">
        <f>IF(Tabla12[[#This Row],[Canal de Venta]]="Venta Directa",0,IF(Tabla12[[#This Row],[Canal de Venta]]="Airbnb",Tabla12[[#This Row],[Precio '[$CLP'] IVA Inc]]*3.57%,(Tabla12[[#This Row],[Precio USD]]/1.19)*14%*950))</f>
        <v>0</v>
      </c>
      <c r="P430" s="3">
        <f>IF(Tabla12[[#This Row],[Año]]=2022,25000,0)</f>
        <v>0</v>
      </c>
      <c r="Q430" s="3">
        <f>Tabla12[[#This Row],[Precio '[$CLP'] Neto]]*19%</f>
        <v>0</v>
      </c>
      <c r="R430" s="3">
        <f>Tabla12[[#This Row],[Precio '[$CLP'] IVA Inc]]/1.19</f>
        <v>0</v>
      </c>
      <c r="S430" s="1">
        <f>YEAR(Tabla12[[#This Row],[Fecha Entrada]])</f>
        <v>1900</v>
      </c>
      <c r="U430" s="1"/>
    </row>
    <row r="431" spans="5:21" hidden="1" x14ac:dyDescent="0.35">
      <c r="E431" s="7"/>
      <c r="F431" s="7"/>
      <c r="K431" s="3" t="e">
        <f>Tabla12[[#This Row],[Precio '[$CLP'] IVA Inc]]/Tabla12[[#This Row],[N° Noches]]</f>
        <v>#DIV/0!</v>
      </c>
      <c r="N431" s="3">
        <f>IF(Tabla12[[#This Row],[Canal de Venta]]="Booking",800*Tabla12[[#This Row],[Precio USD]],Tabla12[[#This Row],[Precio CLP]])</f>
        <v>0</v>
      </c>
      <c r="O431" s="3">
        <f>IF(Tabla12[[#This Row],[Canal de Venta]]="Venta Directa",0,IF(Tabla12[[#This Row],[Canal de Venta]]="Airbnb",Tabla12[[#This Row],[Precio '[$CLP'] IVA Inc]]*3.57%,(Tabla12[[#This Row],[Precio USD]]/1.19)*14%*950))</f>
        <v>0</v>
      </c>
      <c r="P431" s="3">
        <f>IF(Tabla12[[#This Row],[Año]]=2022,25000,0)</f>
        <v>0</v>
      </c>
      <c r="Q431" s="3">
        <f>Tabla12[[#This Row],[Precio '[$CLP'] Neto]]*19%</f>
        <v>0</v>
      </c>
      <c r="R431" s="3">
        <f>Tabla12[[#This Row],[Precio '[$CLP'] IVA Inc]]/1.19</f>
        <v>0</v>
      </c>
      <c r="S431" s="1">
        <f>YEAR(Tabla12[[#This Row],[Fecha Entrada]])</f>
        <v>1900</v>
      </c>
      <c r="U431" s="1"/>
    </row>
    <row r="432" spans="5:21" hidden="1" x14ac:dyDescent="0.35">
      <c r="E432" s="7"/>
      <c r="F432" s="7"/>
      <c r="K432" s="3" t="e">
        <f>Tabla12[[#This Row],[Precio '[$CLP'] IVA Inc]]/Tabla12[[#This Row],[N° Noches]]</f>
        <v>#DIV/0!</v>
      </c>
      <c r="N432" s="3">
        <f>IF(Tabla12[[#This Row],[Canal de Venta]]="Booking",800*Tabla12[[#This Row],[Precio USD]],Tabla12[[#This Row],[Precio CLP]])</f>
        <v>0</v>
      </c>
      <c r="O432" s="3">
        <f>IF(Tabla12[[#This Row],[Canal de Venta]]="Venta Directa",0,IF(Tabla12[[#This Row],[Canal de Venta]]="Airbnb",Tabla12[[#This Row],[Precio '[$CLP'] IVA Inc]]*3.57%,(Tabla12[[#This Row],[Precio USD]]/1.19)*14%*950))</f>
        <v>0</v>
      </c>
      <c r="P432" s="3">
        <f>IF(Tabla12[[#This Row],[Año]]=2022,25000,0)</f>
        <v>0</v>
      </c>
      <c r="Q432" s="3">
        <f>Tabla12[[#This Row],[Precio '[$CLP'] Neto]]*19%</f>
        <v>0</v>
      </c>
      <c r="R432" s="3">
        <f>Tabla12[[#This Row],[Precio '[$CLP'] IVA Inc]]/1.19</f>
        <v>0</v>
      </c>
      <c r="S432" s="1">
        <f>YEAR(Tabla12[[#This Row],[Fecha Entrada]])</f>
        <v>1900</v>
      </c>
      <c r="U432" s="1"/>
    </row>
    <row r="433" spans="5:21" hidden="1" x14ac:dyDescent="0.35">
      <c r="E433" s="7"/>
      <c r="F433" s="7"/>
      <c r="K433" s="3" t="e">
        <f>Tabla12[[#This Row],[Precio '[$CLP'] IVA Inc]]/Tabla12[[#This Row],[N° Noches]]</f>
        <v>#DIV/0!</v>
      </c>
      <c r="N433" s="3">
        <f>IF(Tabla12[[#This Row],[Canal de Venta]]="Booking",800*Tabla12[[#This Row],[Precio USD]],Tabla12[[#This Row],[Precio CLP]])</f>
        <v>0</v>
      </c>
      <c r="O433" s="3">
        <f>IF(Tabla12[[#This Row],[Canal de Venta]]="Venta Directa",0,IF(Tabla12[[#This Row],[Canal de Venta]]="Airbnb",Tabla12[[#This Row],[Precio '[$CLP'] IVA Inc]]*3.57%,(Tabla12[[#This Row],[Precio USD]]/1.19)*14%*950))</f>
        <v>0</v>
      </c>
      <c r="P433" s="3">
        <f>IF(Tabla12[[#This Row],[Año]]=2022,25000,0)</f>
        <v>0</v>
      </c>
      <c r="Q433" s="3">
        <f>Tabla12[[#This Row],[Precio '[$CLP'] Neto]]*19%</f>
        <v>0</v>
      </c>
      <c r="R433" s="3">
        <f>Tabla12[[#This Row],[Precio '[$CLP'] IVA Inc]]/1.19</f>
        <v>0</v>
      </c>
      <c r="S433" s="1">
        <f>YEAR(Tabla12[[#This Row],[Fecha Entrada]])</f>
        <v>1900</v>
      </c>
      <c r="U433" s="1"/>
    </row>
    <row r="434" spans="5:21" hidden="1" x14ac:dyDescent="0.35">
      <c r="E434" s="7"/>
      <c r="F434" s="7"/>
      <c r="K434" s="3" t="e">
        <f>Tabla12[[#This Row],[Precio '[$CLP'] IVA Inc]]/Tabla12[[#This Row],[N° Noches]]</f>
        <v>#DIV/0!</v>
      </c>
      <c r="N434" s="3">
        <f>IF(Tabla12[[#This Row],[Canal de Venta]]="Booking",800*Tabla12[[#This Row],[Precio USD]],Tabla12[[#This Row],[Precio CLP]])</f>
        <v>0</v>
      </c>
      <c r="O434" s="3">
        <f>IF(Tabla12[[#This Row],[Canal de Venta]]="Venta Directa",0,IF(Tabla12[[#This Row],[Canal de Venta]]="Airbnb",Tabla12[[#This Row],[Precio '[$CLP'] IVA Inc]]*3.57%,(Tabla12[[#This Row],[Precio USD]]/1.19)*14%*950))</f>
        <v>0</v>
      </c>
      <c r="P434" s="3">
        <f>IF(Tabla12[[#This Row],[Año]]=2022,25000,0)</f>
        <v>0</v>
      </c>
      <c r="Q434" s="3">
        <f>Tabla12[[#This Row],[Precio '[$CLP'] Neto]]*19%</f>
        <v>0</v>
      </c>
      <c r="R434" s="3">
        <f>Tabla12[[#This Row],[Precio '[$CLP'] IVA Inc]]/1.19</f>
        <v>0</v>
      </c>
      <c r="S434" s="1">
        <f>YEAR(Tabla12[[#This Row],[Fecha Entrada]])</f>
        <v>1900</v>
      </c>
      <c r="U434" s="1"/>
    </row>
    <row r="435" spans="5:21" hidden="1" x14ac:dyDescent="0.35">
      <c r="E435" s="7"/>
      <c r="F435" s="7"/>
      <c r="K435" s="3" t="e">
        <f>Tabla12[[#This Row],[Precio '[$CLP'] IVA Inc]]/Tabla12[[#This Row],[N° Noches]]</f>
        <v>#DIV/0!</v>
      </c>
      <c r="N435" s="3">
        <f>IF(Tabla12[[#This Row],[Canal de Venta]]="Booking",800*Tabla12[[#This Row],[Precio USD]],Tabla12[[#This Row],[Precio CLP]])</f>
        <v>0</v>
      </c>
      <c r="O435" s="3">
        <f>IF(Tabla12[[#This Row],[Canal de Venta]]="Venta Directa",0,IF(Tabla12[[#This Row],[Canal de Venta]]="Airbnb",Tabla12[[#This Row],[Precio '[$CLP'] IVA Inc]]*3.57%,(Tabla12[[#This Row],[Precio USD]]/1.19)*14%*950))</f>
        <v>0</v>
      </c>
      <c r="P435" s="3">
        <f>IF(Tabla12[[#This Row],[Año]]=2022,25000,0)</f>
        <v>0</v>
      </c>
      <c r="Q435" s="3">
        <f>Tabla12[[#This Row],[Precio '[$CLP'] Neto]]*19%</f>
        <v>0</v>
      </c>
      <c r="R435" s="3">
        <f>Tabla12[[#This Row],[Precio '[$CLP'] IVA Inc]]/1.19</f>
        <v>0</v>
      </c>
      <c r="S435" s="1">
        <f>YEAR(Tabla12[[#This Row],[Fecha Entrada]])</f>
        <v>1900</v>
      </c>
      <c r="U435" s="1"/>
    </row>
    <row r="436" spans="5:21" hidden="1" x14ac:dyDescent="0.35">
      <c r="E436" s="7"/>
      <c r="F436" s="7"/>
      <c r="K436" s="3" t="e">
        <f>Tabla12[[#This Row],[Precio '[$CLP'] IVA Inc]]/Tabla12[[#This Row],[N° Noches]]</f>
        <v>#DIV/0!</v>
      </c>
      <c r="N436" s="3">
        <f>IF(Tabla12[[#This Row],[Canal de Venta]]="Booking",800*Tabla12[[#This Row],[Precio USD]],Tabla12[[#This Row],[Precio CLP]])</f>
        <v>0</v>
      </c>
      <c r="O436" s="3">
        <f>IF(Tabla12[[#This Row],[Canal de Venta]]="Venta Directa",0,IF(Tabla12[[#This Row],[Canal de Venta]]="Airbnb",Tabla12[[#This Row],[Precio '[$CLP'] IVA Inc]]*3.57%,(Tabla12[[#This Row],[Precio USD]]/1.19)*14%*950))</f>
        <v>0</v>
      </c>
      <c r="P436" s="3">
        <f>IF(Tabla12[[#This Row],[Año]]=2022,25000,0)</f>
        <v>0</v>
      </c>
      <c r="Q436" s="3">
        <f>Tabla12[[#This Row],[Precio '[$CLP'] Neto]]*19%</f>
        <v>0</v>
      </c>
      <c r="R436" s="3">
        <f>Tabla12[[#This Row],[Precio '[$CLP'] IVA Inc]]/1.19</f>
        <v>0</v>
      </c>
      <c r="S436" s="1">
        <f>YEAR(Tabla12[[#This Row],[Fecha Entrada]])</f>
        <v>1900</v>
      </c>
      <c r="U436" s="1"/>
    </row>
    <row r="437" spans="5:21" hidden="1" x14ac:dyDescent="0.35">
      <c r="E437" s="7"/>
      <c r="F437" s="7"/>
      <c r="K437" s="3" t="e">
        <f>Tabla12[[#This Row],[Precio '[$CLP'] IVA Inc]]/Tabla12[[#This Row],[N° Noches]]</f>
        <v>#DIV/0!</v>
      </c>
      <c r="N437" s="3">
        <f>IF(Tabla12[[#This Row],[Canal de Venta]]="Booking",800*Tabla12[[#This Row],[Precio USD]],Tabla12[[#This Row],[Precio CLP]])</f>
        <v>0</v>
      </c>
      <c r="O437" s="3">
        <f>IF(Tabla12[[#This Row],[Canal de Venta]]="Venta Directa",0,IF(Tabla12[[#This Row],[Canal de Venta]]="Airbnb",Tabla12[[#This Row],[Precio '[$CLP'] IVA Inc]]*3.57%,(Tabla12[[#This Row],[Precio USD]]/1.19)*14%*950))</f>
        <v>0</v>
      </c>
      <c r="P437" s="3">
        <f>IF(Tabla12[[#This Row],[Año]]=2022,25000,0)</f>
        <v>0</v>
      </c>
      <c r="Q437" s="3">
        <f>Tabla12[[#This Row],[Precio '[$CLP'] Neto]]*19%</f>
        <v>0</v>
      </c>
      <c r="R437" s="3">
        <f>Tabla12[[#This Row],[Precio '[$CLP'] IVA Inc]]/1.19</f>
        <v>0</v>
      </c>
      <c r="S437" s="1">
        <f>YEAR(Tabla12[[#This Row],[Fecha Entrada]])</f>
        <v>1900</v>
      </c>
      <c r="U437" s="1"/>
    </row>
    <row r="438" spans="5:21" hidden="1" x14ac:dyDescent="0.35">
      <c r="E438" s="7"/>
      <c r="F438" s="7"/>
      <c r="K438" s="3" t="e">
        <f>Tabla12[[#This Row],[Precio '[$CLP'] IVA Inc]]/Tabla12[[#This Row],[N° Noches]]</f>
        <v>#DIV/0!</v>
      </c>
      <c r="N438" s="3">
        <f>IF(Tabla12[[#This Row],[Canal de Venta]]="Booking",800*Tabla12[[#This Row],[Precio USD]],Tabla12[[#This Row],[Precio CLP]])</f>
        <v>0</v>
      </c>
      <c r="O438" s="3">
        <f>IF(Tabla12[[#This Row],[Canal de Venta]]="Venta Directa",0,IF(Tabla12[[#This Row],[Canal de Venta]]="Airbnb",Tabla12[[#This Row],[Precio '[$CLP'] IVA Inc]]*3.57%,(Tabla12[[#This Row],[Precio USD]]/1.19)*14%*950))</f>
        <v>0</v>
      </c>
      <c r="P438" s="3">
        <f>IF(Tabla12[[#This Row],[Año]]=2022,25000,0)</f>
        <v>0</v>
      </c>
      <c r="Q438" s="3">
        <f>Tabla12[[#This Row],[Precio '[$CLP'] Neto]]*19%</f>
        <v>0</v>
      </c>
      <c r="R438" s="3">
        <f>Tabla12[[#This Row],[Precio '[$CLP'] IVA Inc]]/1.19</f>
        <v>0</v>
      </c>
      <c r="S438" s="1">
        <f>YEAR(Tabla12[[#This Row],[Fecha Entrada]])</f>
        <v>1900</v>
      </c>
      <c r="U438" s="1"/>
    </row>
    <row r="439" spans="5:21" hidden="1" x14ac:dyDescent="0.35">
      <c r="E439" s="7"/>
      <c r="F439" s="7"/>
      <c r="K439" s="3" t="e">
        <f>Tabla12[[#This Row],[Precio '[$CLP'] IVA Inc]]/Tabla12[[#This Row],[N° Noches]]</f>
        <v>#DIV/0!</v>
      </c>
      <c r="N439" s="3">
        <f>IF(Tabla12[[#This Row],[Canal de Venta]]="Booking",800*Tabla12[[#This Row],[Precio USD]],Tabla12[[#This Row],[Precio CLP]])</f>
        <v>0</v>
      </c>
      <c r="O439" s="3">
        <f>IF(Tabla12[[#This Row],[Canal de Venta]]="Venta Directa",0,IF(Tabla12[[#This Row],[Canal de Venta]]="Airbnb",Tabla12[[#This Row],[Precio '[$CLP'] IVA Inc]]*3.57%,(Tabla12[[#This Row],[Precio USD]]/1.19)*14%*950))</f>
        <v>0</v>
      </c>
      <c r="P439" s="3">
        <f>IF(Tabla12[[#This Row],[Año]]=2022,25000,0)</f>
        <v>0</v>
      </c>
      <c r="Q439" s="3">
        <f>Tabla12[[#This Row],[Precio '[$CLP'] Neto]]*19%</f>
        <v>0</v>
      </c>
      <c r="R439" s="3">
        <f>Tabla12[[#This Row],[Precio '[$CLP'] IVA Inc]]/1.19</f>
        <v>0</v>
      </c>
      <c r="S439" s="1">
        <f>YEAR(Tabla12[[#This Row],[Fecha Entrada]])</f>
        <v>1900</v>
      </c>
      <c r="U439" s="1"/>
    </row>
    <row r="440" spans="5:21" hidden="1" x14ac:dyDescent="0.35">
      <c r="E440" s="7"/>
      <c r="F440" s="7"/>
      <c r="K440" s="3" t="e">
        <f>Tabla12[[#This Row],[Precio '[$CLP'] IVA Inc]]/Tabla12[[#This Row],[N° Noches]]</f>
        <v>#DIV/0!</v>
      </c>
      <c r="N440" s="3">
        <f>IF(Tabla12[[#This Row],[Canal de Venta]]="Booking",800*Tabla12[[#This Row],[Precio USD]],Tabla12[[#This Row],[Precio CLP]])</f>
        <v>0</v>
      </c>
      <c r="O440" s="3">
        <f>IF(Tabla12[[#This Row],[Canal de Venta]]="Venta Directa",0,IF(Tabla12[[#This Row],[Canal de Venta]]="Airbnb",Tabla12[[#This Row],[Precio '[$CLP'] IVA Inc]]*3.57%,(Tabla12[[#This Row],[Precio USD]]/1.19)*14%*950))</f>
        <v>0</v>
      </c>
      <c r="P440" s="3">
        <f>IF(Tabla12[[#This Row],[Año]]=2022,25000,0)</f>
        <v>0</v>
      </c>
      <c r="Q440" s="3">
        <f>Tabla12[[#This Row],[Precio '[$CLP'] Neto]]*19%</f>
        <v>0</v>
      </c>
      <c r="R440" s="3">
        <f>Tabla12[[#This Row],[Precio '[$CLP'] IVA Inc]]/1.19</f>
        <v>0</v>
      </c>
      <c r="S440" s="1">
        <f>YEAR(Tabla12[[#This Row],[Fecha Entrada]])</f>
        <v>1900</v>
      </c>
      <c r="U440" s="1"/>
    </row>
    <row r="441" spans="5:21" hidden="1" x14ac:dyDescent="0.35">
      <c r="E441" s="7"/>
      <c r="F441" s="7"/>
      <c r="K441" s="3" t="e">
        <f>Tabla12[[#This Row],[Precio '[$CLP'] IVA Inc]]/Tabla12[[#This Row],[N° Noches]]</f>
        <v>#DIV/0!</v>
      </c>
      <c r="N441" s="3">
        <f>IF(Tabla12[[#This Row],[Canal de Venta]]="Booking",800*Tabla12[[#This Row],[Precio USD]],Tabla12[[#This Row],[Precio CLP]])</f>
        <v>0</v>
      </c>
      <c r="O441" s="3">
        <f>IF(Tabla12[[#This Row],[Canal de Venta]]="Venta Directa",0,IF(Tabla12[[#This Row],[Canal de Venta]]="Airbnb",Tabla12[[#This Row],[Precio '[$CLP'] IVA Inc]]*3.57%,(Tabla12[[#This Row],[Precio USD]]/1.19)*14%*950))</f>
        <v>0</v>
      </c>
      <c r="P441" s="3">
        <f>IF(Tabla12[[#This Row],[Año]]=2022,25000,0)</f>
        <v>0</v>
      </c>
      <c r="Q441" s="3">
        <f>Tabla12[[#This Row],[Precio '[$CLP'] Neto]]*19%</f>
        <v>0</v>
      </c>
      <c r="R441" s="3">
        <f>Tabla12[[#This Row],[Precio '[$CLP'] IVA Inc]]/1.19</f>
        <v>0</v>
      </c>
      <c r="S441" s="1">
        <f>YEAR(Tabla12[[#This Row],[Fecha Entrada]])</f>
        <v>1900</v>
      </c>
      <c r="U441" s="1"/>
    </row>
    <row r="442" spans="5:21" hidden="1" x14ac:dyDescent="0.35">
      <c r="E442" s="7"/>
      <c r="F442" s="7"/>
      <c r="K442" s="3" t="e">
        <f>Tabla12[[#This Row],[Precio '[$CLP'] IVA Inc]]/Tabla12[[#This Row],[N° Noches]]</f>
        <v>#DIV/0!</v>
      </c>
      <c r="N442" s="3">
        <f>IF(Tabla12[[#This Row],[Canal de Venta]]="Booking",800*Tabla12[[#This Row],[Precio USD]],Tabla12[[#This Row],[Precio CLP]])</f>
        <v>0</v>
      </c>
      <c r="O442" s="3">
        <f>IF(Tabla12[[#This Row],[Canal de Venta]]="Venta Directa",0,IF(Tabla12[[#This Row],[Canal de Venta]]="Airbnb",Tabla12[[#This Row],[Precio '[$CLP'] IVA Inc]]*3.57%,(Tabla12[[#This Row],[Precio USD]]/1.19)*14%*950))</f>
        <v>0</v>
      </c>
      <c r="P442" s="3">
        <f>IF(Tabla12[[#This Row],[Año]]=2022,25000,0)</f>
        <v>0</v>
      </c>
      <c r="Q442" s="3">
        <f>Tabla12[[#This Row],[Precio '[$CLP'] Neto]]*19%</f>
        <v>0</v>
      </c>
      <c r="R442" s="3">
        <f>Tabla12[[#This Row],[Precio '[$CLP'] IVA Inc]]/1.19</f>
        <v>0</v>
      </c>
      <c r="S442" s="1">
        <f>YEAR(Tabla12[[#This Row],[Fecha Entrada]])</f>
        <v>1900</v>
      </c>
      <c r="U442" s="1"/>
    </row>
    <row r="443" spans="5:21" hidden="1" x14ac:dyDescent="0.35">
      <c r="E443" s="7"/>
      <c r="F443" s="7"/>
      <c r="K443" s="3" t="e">
        <f>Tabla12[[#This Row],[Precio '[$CLP'] IVA Inc]]/Tabla12[[#This Row],[N° Noches]]</f>
        <v>#DIV/0!</v>
      </c>
      <c r="N443" s="3">
        <f>IF(Tabla12[[#This Row],[Canal de Venta]]="Booking",800*Tabla12[[#This Row],[Precio USD]],Tabla12[[#This Row],[Precio CLP]])</f>
        <v>0</v>
      </c>
      <c r="O443" s="3">
        <f>IF(Tabla12[[#This Row],[Canal de Venta]]="Venta Directa",0,IF(Tabla12[[#This Row],[Canal de Venta]]="Airbnb",Tabla12[[#This Row],[Precio '[$CLP'] IVA Inc]]*3.57%,(Tabla12[[#This Row],[Precio USD]]/1.19)*14%*950))</f>
        <v>0</v>
      </c>
      <c r="P443" s="3">
        <f>IF(Tabla12[[#This Row],[Año]]=2022,25000,0)</f>
        <v>0</v>
      </c>
      <c r="Q443" s="3">
        <f>Tabla12[[#This Row],[Precio '[$CLP'] Neto]]*19%</f>
        <v>0</v>
      </c>
      <c r="R443" s="3">
        <f>Tabla12[[#This Row],[Precio '[$CLP'] IVA Inc]]/1.19</f>
        <v>0</v>
      </c>
      <c r="S443" s="1">
        <f>YEAR(Tabla12[[#This Row],[Fecha Entrada]])</f>
        <v>1900</v>
      </c>
      <c r="U443" s="1"/>
    </row>
    <row r="444" spans="5:21" hidden="1" x14ac:dyDescent="0.35">
      <c r="E444" s="7"/>
      <c r="F444" s="7"/>
      <c r="K444" s="3" t="e">
        <f>Tabla12[[#This Row],[Precio '[$CLP'] IVA Inc]]/Tabla12[[#This Row],[N° Noches]]</f>
        <v>#DIV/0!</v>
      </c>
      <c r="N444" s="3">
        <f>IF(Tabla12[[#This Row],[Canal de Venta]]="Booking",800*Tabla12[[#This Row],[Precio USD]],Tabla12[[#This Row],[Precio CLP]])</f>
        <v>0</v>
      </c>
      <c r="O444" s="3">
        <f>IF(Tabla12[[#This Row],[Canal de Venta]]="Venta Directa",0,IF(Tabla12[[#This Row],[Canal de Venta]]="Airbnb",Tabla12[[#This Row],[Precio '[$CLP'] IVA Inc]]*3.57%,(Tabla12[[#This Row],[Precio USD]]/1.19)*14%*950))</f>
        <v>0</v>
      </c>
      <c r="P444" s="3">
        <f>IF(Tabla12[[#This Row],[Año]]=2022,25000,0)</f>
        <v>0</v>
      </c>
      <c r="Q444" s="3">
        <f>Tabla12[[#This Row],[Precio '[$CLP'] Neto]]*19%</f>
        <v>0</v>
      </c>
      <c r="R444" s="3">
        <f>Tabla12[[#This Row],[Precio '[$CLP'] IVA Inc]]/1.19</f>
        <v>0</v>
      </c>
      <c r="S444" s="1">
        <f>YEAR(Tabla12[[#This Row],[Fecha Entrada]])</f>
        <v>1900</v>
      </c>
      <c r="U444" s="1"/>
    </row>
    <row r="445" spans="5:21" hidden="1" x14ac:dyDescent="0.35">
      <c r="E445" s="7"/>
      <c r="F445" s="7"/>
      <c r="K445" s="3" t="e">
        <f>Tabla12[[#This Row],[Precio '[$CLP'] IVA Inc]]/Tabla12[[#This Row],[N° Noches]]</f>
        <v>#DIV/0!</v>
      </c>
      <c r="N445" s="3">
        <f>IF(Tabla12[[#This Row],[Canal de Venta]]="Booking",800*Tabla12[[#This Row],[Precio USD]],Tabla12[[#This Row],[Precio CLP]])</f>
        <v>0</v>
      </c>
      <c r="O445" s="3">
        <f>IF(Tabla12[[#This Row],[Canal de Venta]]="Venta Directa",0,IF(Tabla12[[#This Row],[Canal de Venta]]="Airbnb",Tabla12[[#This Row],[Precio '[$CLP'] IVA Inc]]*3.57%,(Tabla12[[#This Row],[Precio USD]]/1.19)*14%*950))</f>
        <v>0</v>
      </c>
      <c r="P445" s="3">
        <f>IF(Tabla12[[#This Row],[Año]]=2022,25000,0)</f>
        <v>0</v>
      </c>
      <c r="Q445" s="3">
        <f>Tabla12[[#This Row],[Precio '[$CLP'] Neto]]*19%</f>
        <v>0</v>
      </c>
      <c r="R445" s="3">
        <f>Tabla12[[#This Row],[Precio '[$CLP'] IVA Inc]]/1.19</f>
        <v>0</v>
      </c>
      <c r="S445" s="1">
        <f>YEAR(Tabla12[[#This Row],[Fecha Entrada]])</f>
        <v>1900</v>
      </c>
      <c r="U445" s="1"/>
    </row>
    <row r="446" spans="5:21" hidden="1" x14ac:dyDescent="0.35">
      <c r="E446" s="7"/>
      <c r="F446" s="7"/>
      <c r="K446" s="3" t="e">
        <f>Tabla12[[#This Row],[Precio '[$CLP'] IVA Inc]]/Tabla12[[#This Row],[N° Noches]]</f>
        <v>#DIV/0!</v>
      </c>
      <c r="N446" s="3">
        <f>IF(Tabla12[[#This Row],[Canal de Venta]]="Booking",800*Tabla12[[#This Row],[Precio USD]],Tabla12[[#This Row],[Precio CLP]])</f>
        <v>0</v>
      </c>
      <c r="O446" s="3">
        <f>IF(Tabla12[[#This Row],[Canal de Venta]]="Venta Directa",0,IF(Tabla12[[#This Row],[Canal de Venta]]="Airbnb",Tabla12[[#This Row],[Precio '[$CLP'] IVA Inc]]*3.57%,(Tabla12[[#This Row],[Precio USD]]/1.19)*14%*950))</f>
        <v>0</v>
      </c>
      <c r="P446" s="3">
        <f>IF(Tabla12[[#This Row],[Año]]=2022,25000,0)</f>
        <v>0</v>
      </c>
      <c r="Q446" s="3">
        <f>Tabla12[[#This Row],[Precio '[$CLP'] Neto]]*19%</f>
        <v>0</v>
      </c>
      <c r="R446" s="3">
        <f>Tabla12[[#This Row],[Precio '[$CLP'] IVA Inc]]/1.19</f>
        <v>0</v>
      </c>
      <c r="S446" s="1">
        <f>YEAR(Tabla12[[#This Row],[Fecha Entrada]])</f>
        <v>1900</v>
      </c>
      <c r="U446" s="1"/>
    </row>
    <row r="447" spans="5:21" hidden="1" x14ac:dyDescent="0.35">
      <c r="E447" s="7"/>
      <c r="F447" s="7"/>
      <c r="K447" s="3" t="e">
        <f>Tabla12[[#This Row],[Precio '[$CLP'] IVA Inc]]/Tabla12[[#This Row],[N° Noches]]</f>
        <v>#DIV/0!</v>
      </c>
      <c r="N447" s="3">
        <f>IF(Tabla12[[#This Row],[Canal de Venta]]="Booking",800*Tabla12[[#This Row],[Precio USD]],Tabla12[[#This Row],[Precio CLP]])</f>
        <v>0</v>
      </c>
      <c r="O447" s="3">
        <f>IF(Tabla12[[#This Row],[Canal de Venta]]="Venta Directa",0,IF(Tabla12[[#This Row],[Canal de Venta]]="Airbnb",Tabla12[[#This Row],[Precio '[$CLP'] IVA Inc]]*3.57%,(Tabla12[[#This Row],[Precio USD]]/1.19)*14%*950))</f>
        <v>0</v>
      </c>
      <c r="P447" s="3">
        <f>IF(Tabla12[[#This Row],[Año]]=2022,25000,0)</f>
        <v>0</v>
      </c>
      <c r="Q447" s="3">
        <f>Tabla12[[#This Row],[Precio '[$CLP'] Neto]]*19%</f>
        <v>0</v>
      </c>
      <c r="R447" s="3">
        <f>Tabla12[[#This Row],[Precio '[$CLP'] IVA Inc]]/1.19</f>
        <v>0</v>
      </c>
      <c r="S447" s="1">
        <f>YEAR(Tabla12[[#This Row],[Fecha Entrada]])</f>
        <v>1900</v>
      </c>
      <c r="U447" s="1"/>
    </row>
    <row r="448" spans="5:21" hidden="1" x14ac:dyDescent="0.35">
      <c r="E448" s="7"/>
      <c r="F448" s="7"/>
      <c r="K448" s="3" t="e">
        <f>Tabla12[[#This Row],[Precio '[$CLP'] IVA Inc]]/Tabla12[[#This Row],[N° Noches]]</f>
        <v>#DIV/0!</v>
      </c>
      <c r="N448" s="3">
        <f>IF(Tabla12[[#This Row],[Canal de Venta]]="Booking",800*Tabla12[[#This Row],[Precio USD]],Tabla12[[#This Row],[Precio CLP]])</f>
        <v>0</v>
      </c>
      <c r="O448" s="3">
        <f>IF(Tabla12[[#This Row],[Canal de Venta]]="Venta Directa",0,IF(Tabla12[[#This Row],[Canal de Venta]]="Airbnb",Tabla12[[#This Row],[Precio '[$CLP'] IVA Inc]]*3.57%,(Tabla12[[#This Row],[Precio USD]]/1.19)*14%*950))</f>
        <v>0</v>
      </c>
      <c r="P448" s="3">
        <f>IF(Tabla12[[#This Row],[Año]]=2022,25000,0)</f>
        <v>0</v>
      </c>
      <c r="Q448" s="3">
        <f>Tabla12[[#This Row],[Precio '[$CLP'] Neto]]*19%</f>
        <v>0</v>
      </c>
      <c r="R448" s="3">
        <f>Tabla12[[#This Row],[Precio '[$CLP'] IVA Inc]]/1.19</f>
        <v>0</v>
      </c>
      <c r="S448" s="1">
        <f>YEAR(Tabla12[[#This Row],[Fecha Entrada]])</f>
        <v>1900</v>
      </c>
      <c r="U448" s="1"/>
    </row>
    <row r="449" spans="5:21" hidden="1" x14ac:dyDescent="0.35">
      <c r="E449" s="7"/>
      <c r="F449" s="7"/>
      <c r="K449" s="3" t="e">
        <f>Tabla12[[#This Row],[Precio '[$CLP'] IVA Inc]]/Tabla12[[#This Row],[N° Noches]]</f>
        <v>#DIV/0!</v>
      </c>
      <c r="N449" s="3">
        <f>IF(Tabla12[[#This Row],[Canal de Venta]]="Booking",800*Tabla12[[#This Row],[Precio USD]],Tabla12[[#This Row],[Precio CLP]])</f>
        <v>0</v>
      </c>
      <c r="O449" s="3">
        <f>IF(Tabla12[[#This Row],[Canal de Venta]]="Venta Directa",0,IF(Tabla12[[#This Row],[Canal de Venta]]="Airbnb",Tabla12[[#This Row],[Precio '[$CLP'] IVA Inc]]*3.57%,(Tabla12[[#This Row],[Precio USD]]/1.19)*14%*950))</f>
        <v>0</v>
      </c>
      <c r="P449" s="3">
        <f>IF(Tabla12[[#This Row],[Año]]=2022,25000,0)</f>
        <v>0</v>
      </c>
      <c r="Q449" s="3">
        <f>Tabla12[[#This Row],[Precio '[$CLP'] Neto]]*19%</f>
        <v>0</v>
      </c>
      <c r="R449" s="3">
        <f>Tabla12[[#This Row],[Precio '[$CLP'] IVA Inc]]/1.19</f>
        <v>0</v>
      </c>
      <c r="S449" s="1">
        <f>YEAR(Tabla12[[#This Row],[Fecha Entrada]])</f>
        <v>1900</v>
      </c>
      <c r="U449" s="1"/>
    </row>
    <row r="450" spans="5:21" hidden="1" x14ac:dyDescent="0.35">
      <c r="E450" s="7"/>
      <c r="F450" s="7"/>
      <c r="K450" s="3" t="e">
        <f>Tabla12[[#This Row],[Precio '[$CLP'] IVA Inc]]/Tabla12[[#This Row],[N° Noches]]</f>
        <v>#DIV/0!</v>
      </c>
      <c r="N450" s="3">
        <f>IF(Tabla12[[#This Row],[Canal de Venta]]="Booking",800*Tabla12[[#This Row],[Precio USD]],Tabla12[[#This Row],[Precio CLP]])</f>
        <v>0</v>
      </c>
      <c r="O450" s="3">
        <f>IF(Tabla12[[#This Row],[Canal de Venta]]="Venta Directa",0,IF(Tabla12[[#This Row],[Canal de Venta]]="Airbnb",Tabla12[[#This Row],[Precio '[$CLP'] IVA Inc]]*3.57%,(Tabla12[[#This Row],[Precio USD]]/1.19)*14%*950))</f>
        <v>0</v>
      </c>
      <c r="P450" s="3">
        <f>IF(Tabla12[[#This Row],[Año]]=2022,25000,0)</f>
        <v>0</v>
      </c>
      <c r="Q450" s="3">
        <f>Tabla12[[#This Row],[Precio '[$CLP'] Neto]]*19%</f>
        <v>0</v>
      </c>
      <c r="R450" s="3">
        <f>Tabla12[[#This Row],[Precio '[$CLP'] IVA Inc]]/1.19</f>
        <v>0</v>
      </c>
      <c r="S450" s="1">
        <f>YEAR(Tabla12[[#This Row],[Fecha Entrada]])</f>
        <v>1900</v>
      </c>
      <c r="U450" s="1"/>
    </row>
    <row r="451" spans="5:21" hidden="1" x14ac:dyDescent="0.35">
      <c r="E451" s="7"/>
      <c r="F451" s="7"/>
      <c r="K451" s="3" t="e">
        <f>Tabla12[[#This Row],[Precio '[$CLP'] IVA Inc]]/Tabla12[[#This Row],[N° Noches]]</f>
        <v>#DIV/0!</v>
      </c>
      <c r="N451" s="3">
        <f>IF(Tabla12[[#This Row],[Canal de Venta]]="Booking",800*Tabla12[[#This Row],[Precio USD]],Tabla12[[#This Row],[Precio CLP]])</f>
        <v>0</v>
      </c>
      <c r="O451" s="3">
        <f>IF(Tabla12[[#This Row],[Canal de Venta]]="Venta Directa",0,IF(Tabla12[[#This Row],[Canal de Venta]]="Airbnb",Tabla12[[#This Row],[Precio '[$CLP'] IVA Inc]]*3.57%,(Tabla12[[#This Row],[Precio USD]]/1.19)*14%*950))</f>
        <v>0</v>
      </c>
      <c r="P451" s="3">
        <f>IF(Tabla12[[#This Row],[Año]]=2022,25000,0)</f>
        <v>0</v>
      </c>
      <c r="Q451" s="3">
        <f>Tabla12[[#This Row],[Precio '[$CLP'] Neto]]*19%</f>
        <v>0</v>
      </c>
      <c r="R451" s="3">
        <f>Tabla12[[#This Row],[Precio '[$CLP'] IVA Inc]]/1.19</f>
        <v>0</v>
      </c>
      <c r="S451" s="1">
        <f>YEAR(Tabla12[[#This Row],[Fecha Entrada]])</f>
        <v>1900</v>
      </c>
      <c r="U451" s="1"/>
    </row>
    <row r="452" spans="5:21" hidden="1" x14ac:dyDescent="0.35">
      <c r="E452" s="7"/>
      <c r="F452" s="7"/>
      <c r="K452" s="3" t="e">
        <f>Tabla12[[#This Row],[Precio '[$CLP'] IVA Inc]]/Tabla12[[#This Row],[N° Noches]]</f>
        <v>#DIV/0!</v>
      </c>
      <c r="N452" s="3">
        <f>IF(Tabla12[[#This Row],[Canal de Venta]]="Booking",800*Tabla12[[#This Row],[Precio USD]],Tabla12[[#This Row],[Precio CLP]])</f>
        <v>0</v>
      </c>
      <c r="O452" s="3">
        <f>IF(Tabla12[[#This Row],[Canal de Venta]]="Venta Directa",0,IF(Tabla12[[#This Row],[Canal de Venta]]="Airbnb",Tabla12[[#This Row],[Precio '[$CLP'] IVA Inc]]*3.57%,(Tabla12[[#This Row],[Precio USD]]/1.19)*14%*950))</f>
        <v>0</v>
      </c>
      <c r="P452" s="3">
        <f>IF(Tabla12[[#This Row],[Año]]=2022,25000,0)</f>
        <v>0</v>
      </c>
      <c r="Q452" s="3">
        <f>Tabla12[[#This Row],[Precio '[$CLP'] Neto]]*19%</f>
        <v>0</v>
      </c>
      <c r="R452" s="3">
        <f>Tabla12[[#This Row],[Precio '[$CLP'] IVA Inc]]/1.19</f>
        <v>0</v>
      </c>
      <c r="S452" s="1">
        <f>YEAR(Tabla12[[#This Row],[Fecha Entrada]])</f>
        <v>1900</v>
      </c>
      <c r="U452" s="1"/>
    </row>
    <row r="453" spans="5:21" hidden="1" x14ac:dyDescent="0.35">
      <c r="E453" s="7"/>
      <c r="F453" s="7"/>
      <c r="K453" s="3" t="e">
        <f>Tabla12[[#This Row],[Precio '[$CLP'] IVA Inc]]/Tabla12[[#This Row],[N° Noches]]</f>
        <v>#DIV/0!</v>
      </c>
      <c r="N453" s="3">
        <f>IF(Tabla12[[#This Row],[Canal de Venta]]="Booking",800*Tabla12[[#This Row],[Precio USD]],Tabla12[[#This Row],[Precio CLP]])</f>
        <v>0</v>
      </c>
      <c r="O453" s="3">
        <f>IF(Tabla12[[#This Row],[Canal de Venta]]="Venta Directa",0,IF(Tabla12[[#This Row],[Canal de Venta]]="Airbnb",Tabla12[[#This Row],[Precio '[$CLP'] IVA Inc]]*3.57%,(Tabla12[[#This Row],[Precio USD]]/1.19)*14%*950))</f>
        <v>0</v>
      </c>
      <c r="P453" s="3">
        <f>IF(Tabla12[[#This Row],[Año]]=2022,25000,0)</f>
        <v>0</v>
      </c>
      <c r="Q453" s="3">
        <f>Tabla12[[#This Row],[Precio '[$CLP'] Neto]]*19%</f>
        <v>0</v>
      </c>
      <c r="R453" s="3">
        <f>Tabla12[[#This Row],[Precio '[$CLP'] IVA Inc]]/1.19</f>
        <v>0</v>
      </c>
      <c r="S453" s="1">
        <f>YEAR(Tabla12[[#This Row],[Fecha Entrada]])</f>
        <v>1900</v>
      </c>
      <c r="U453" s="1"/>
    </row>
    <row r="454" spans="5:21" hidden="1" x14ac:dyDescent="0.35">
      <c r="E454" s="7"/>
      <c r="F454" s="7"/>
      <c r="K454" s="3" t="e">
        <f>Tabla12[[#This Row],[Precio '[$CLP'] IVA Inc]]/Tabla12[[#This Row],[N° Noches]]</f>
        <v>#DIV/0!</v>
      </c>
      <c r="N454" s="3">
        <f>IF(Tabla12[[#This Row],[Canal de Venta]]="Booking",800*Tabla12[[#This Row],[Precio USD]],Tabla12[[#This Row],[Precio CLP]])</f>
        <v>0</v>
      </c>
      <c r="O454" s="3">
        <f>IF(Tabla12[[#This Row],[Canal de Venta]]="Venta Directa",0,IF(Tabla12[[#This Row],[Canal de Venta]]="Airbnb",Tabla12[[#This Row],[Precio '[$CLP'] IVA Inc]]*3.57%,(Tabla12[[#This Row],[Precio USD]]/1.19)*14%*950))</f>
        <v>0</v>
      </c>
      <c r="P454" s="3">
        <f>IF(Tabla12[[#This Row],[Año]]=2022,25000,0)</f>
        <v>0</v>
      </c>
      <c r="Q454" s="3">
        <f>Tabla12[[#This Row],[Precio '[$CLP'] Neto]]*19%</f>
        <v>0</v>
      </c>
      <c r="R454" s="3">
        <f>Tabla12[[#This Row],[Precio '[$CLP'] IVA Inc]]/1.19</f>
        <v>0</v>
      </c>
      <c r="S454" s="1">
        <f>YEAR(Tabla12[[#This Row],[Fecha Entrada]])</f>
        <v>1900</v>
      </c>
      <c r="U454" s="1"/>
    </row>
    <row r="455" spans="5:21" hidden="1" x14ac:dyDescent="0.35">
      <c r="E455" s="7"/>
      <c r="F455" s="7"/>
      <c r="K455" s="3" t="e">
        <f>Tabla12[[#This Row],[Precio '[$CLP'] IVA Inc]]/Tabla12[[#This Row],[N° Noches]]</f>
        <v>#DIV/0!</v>
      </c>
      <c r="N455" s="3">
        <f>IF(Tabla12[[#This Row],[Canal de Venta]]="Booking",800*Tabla12[[#This Row],[Precio USD]],Tabla12[[#This Row],[Precio CLP]])</f>
        <v>0</v>
      </c>
      <c r="O455" s="3">
        <f>IF(Tabla12[[#This Row],[Canal de Venta]]="Venta Directa",0,IF(Tabla12[[#This Row],[Canal de Venta]]="Airbnb",Tabla12[[#This Row],[Precio '[$CLP'] IVA Inc]]*3.57%,(Tabla12[[#This Row],[Precio USD]]/1.19)*14%*950))</f>
        <v>0</v>
      </c>
      <c r="P455" s="3">
        <f>IF(Tabla12[[#This Row],[Año]]=2022,25000,0)</f>
        <v>0</v>
      </c>
      <c r="Q455" s="3">
        <f>Tabla12[[#This Row],[Precio '[$CLP'] Neto]]*19%</f>
        <v>0</v>
      </c>
      <c r="R455" s="3">
        <f>Tabla12[[#This Row],[Precio '[$CLP'] IVA Inc]]/1.19</f>
        <v>0</v>
      </c>
      <c r="S455" s="1">
        <f>YEAR(Tabla12[[#This Row],[Fecha Entrada]])</f>
        <v>1900</v>
      </c>
      <c r="U455" s="1"/>
    </row>
    <row r="456" spans="5:21" hidden="1" x14ac:dyDescent="0.35">
      <c r="E456" s="7"/>
      <c r="F456" s="7"/>
      <c r="K456" s="3" t="e">
        <f>Tabla12[[#This Row],[Precio '[$CLP'] IVA Inc]]/Tabla12[[#This Row],[N° Noches]]</f>
        <v>#DIV/0!</v>
      </c>
      <c r="N456" s="3">
        <f>IF(Tabla12[[#This Row],[Canal de Venta]]="Booking",800*Tabla12[[#This Row],[Precio USD]],Tabla12[[#This Row],[Precio CLP]])</f>
        <v>0</v>
      </c>
      <c r="O456" s="3">
        <f>IF(Tabla12[[#This Row],[Canal de Venta]]="Venta Directa",0,IF(Tabla12[[#This Row],[Canal de Venta]]="Airbnb",Tabla12[[#This Row],[Precio '[$CLP'] IVA Inc]]*3.57%,(Tabla12[[#This Row],[Precio USD]]/1.19)*14%*950))</f>
        <v>0</v>
      </c>
      <c r="P456" s="3">
        <f>IF(Tabla12[[#This Row],[Año]]=2022,25000,0)</f>
        <v>0</v>
      </c>
      <c r="Q456" s="3">
        <f>Tabla12[[#This Row],[Precio '[$CLP'] Neto]]*19%</f>
        <v>0</v>
      </c>
      <c r="R456" s="3">
        <f>Tabla12[[#This Row],[Precio '[$CLP'] IVA Inc]]/1.19</f>
        <v>0</v>
      </c>
      <c r="S456" s="1">
        <f>YEAR(Tabla12[[#This Row],[Fecha Entrada]])</f>
        <v>1900</v>
      </c>
      <c r="U456" s="1"/>
    </row>
    <row r="457" spans="5:21" hidden="1" x14ac:dyDescent="0.35">
      <c r="E457" s="7"/>
      <c r="F457" s="7"/>
      <c r="K457" s="3" t="e">
        <f>Tabla12[[#This Row],[Precio '[$CLP'] IVA Inc]]/Tabla12[[#This Row],[N° Noches]]</f>
        <v>#DIV/0!</v>
      </c>
      <c r="N457" s="3">
        <f>IF(Tabla12[[#This Row],[Canal de Venta]]="Booking",800*Tabla12[[#This Row],[Precio USD]],Tabla12[[#This Row],[Precio CLP]])</f>
        <v>0</v>
      </c>
      <c r="O457" s="3">
        <f>IF(Tabla12[[#This Row],[Canal de Venta]]="Venta Directa",0,IF(Tabla12[[#This Row],[Canal de Venta]]="Airbnb",Tabla12[[#This Row],[Precio '[$CLP'] IVA Inc]]*3.57%,(Tabla12[[#This Row],[Precio USD]]/1.19)*14%*950))</f>
        <v>0</v>
      </c>
      <c r="P457" s="3">
        <f>IF(Tabla12[[#This Row],[Año]]=2022,25000,0)</f>
        <v>0</v>
      </c>
      <c r="Q457" s="3">
        <f>Tabla12[[#This Row],[Precio '[$CLP'] Neto]]*19%</f>
        <v>0</v>
      </c>
      <c r="R457" s="3">
        <f>Tabla12[[#This Row],[Precio '[$CLP'] IVA Inc]]/1.19</f>
        <v>0</v>
      </c>
      <c r="S457" s="1">
        <f>YEAR(Tabla12[[#This Row],[Fecha Entrada]])</f>
        <v>1900</v>
      </c>
      <c r="U457" s="1"/>
    </row>
    <row r="458" spans="5:21" hidden="1" x14ac:dyDescent="0.35">
      <c r="E458" s="7"/>
      <c r="F458" s="7"/>
      <c r="K458" s="3" t="e">
        <f>Tabla12[[#This Row],[Precio '[$CLP'] IVA Inc]]/Tabla12[[#This Row],[N° Noches]]</f>
        <v>#DIV/0!</v>
      </c>
      <c r="N458" s="3">
        <f>IF(Tabla12[[#This Row],[Canal de Venta]]="Booking",800*Tabla12[[#This Row],[Precio USD]],Tabla12[[#This Row],[Precio CLP]])</f>
        <v>0</v>
      </c>
      <c r="O458" s="3">
        <f>IF(Tabla12[[#This Row],[Canal de Venta]]="Venta Directa",0,IF(Tabla12[[#This Row],[Canal de Venta]]="Airbnb",Tabla12[[#This Row],[Precio '[$CLP'] IVA Inc]]*3.57%,(Tabla12[[#This Row],[Precio USD]]/1.19)*14%*950))</f>
        <v>0</v>
      </c>
      <c r="P458" s="3">
        <f>IF(Tabla12[[#This Row],[Año]]=2022,25000,0)</f>
        <v>0</v>
      </c>
      <c r="Q458" s="3">
        <f>Tabla12[[#This Row],[Precio '[$CLP'] Neto]]*19%</f>
        <v>0</v>
      </c>
      <c r="R458" s="3">
        <f>Tabla12[[#This Row],[Precio '[$CLP'] IVA Inc]]/1.19</f>
        <v>0</v>
      </c>
      <c r="S458" s="1">
        <f>YEAR(Tabla12[[#This Row],[Fecha Entrada]])</f>
        <v>1900</v>
      </c>
      <c r="U458" s="1"/>
    </row>
    <row r="459" spans="5:21" hidden="1" x14ac:dyDescent="0.35">
      <c r="E459" s="7"/>
      <c r="F459" s="7"/>
      <c r="K459" s="3" t="e">
        <f>Tabla12[[#This Row],[Precio '[$CLP'] IVA Inc]]/Tabla12[[#This Row],[N° Noches]]</f>
        <v>#DIV/0!</v>
      </c>
      <c r="N459" s="3">
        <f>IF(Tabla12[[#This Row],[Canal de Venta]]="Booking",800*Tabla12[[#This Row],[Precio USD]],Tabla12[[#This Row],[Precio CLP]])</f>
        <v>0</v>
      </c>
      <c r="O459" s="3">
        <f>IF(Tabla12[[#This Row],[Canal de Venta]]="Venta Directa",0,IF(Tabla12[[#This Row],[Canal de Venta]]="Airbnb",Tabla12[[#This Row],[Precio '[$CLP'] IVA Inc]]*3.57%,(Tabla12[[#This Row],[Precio USD]]/1.19)*14%*950))</f>
        <v>0</v>
      </c>
      <c r="P459" s="3">
        <f>IF(Tabla12[[#This Row],[Año]]=2022,25000,0)</f>
        <v>0</v>
      </c>
      <c r="Q459" s="3">
        <f>Tabla12[[#This Row],[Precio '[$CLP'] Neto]]*19%</f>
        <v>0</v>
      </c>
      <c r="R459" s="3">
        <f>Tabla12[[#This Row],[Precio '[$CLP'] IVA Inc]]/1.19</f>
        <v>0</v>
      </c>
      <c r="S459" s="1">
        <f>YEAR(Tabla12[[#This Row],[Fecha Entrada]])</f>
        <v>1900</v>
      </c>
      <c r="U459" s="1"/>
    </row>
    <row r="460" spans="5:21" hidden="1" x14ac:dyDescent="0.35">
      <c r="E460" s="7"/>
      <c r="F460" s="7"/>
      <c r="K460" s="3" t="e">
        <f>Tabla12[[#This Row],[Precio '[$CLP'] IVA Inc]]/Tabla12[[#This Row],[N° Noches]]</f>
        <v>#DIV/0!</v>
      </c>
      <c r="N460" s="3">
        <f>IF(Tabla12[[#This Row],[Canal de Venta]]="Booking",800*Tabla12[[#This Row],[Precio USD]],Tabla12[[#This Row],[Precio CLP]])</f>
        <v>0</v>
      </c>
      <c r="O460" s="3">
        <f>IF(Tabla12[[#This Row],[Canal de Venta]]="Venta Directa",0,IF(Tabla12[[#This Row],[Canal de Venta]]="Airbnb",Tabla12[[#This Row],[Precio '[$CLP'] IVA Inc]]*3.57%,(Tabla12[[#This Row],[Precio USD]]/1.19)*14%*950))</f>
        <v>0</v>
      </c>
      <c r="P460" s="3">
        <f>IF(Tabla12[[#This Row],[Año]]=2022,25000,0)</f>
        <v>0</v>
      </c>
      <c r="Q460" s="3">
        <f>Tabla12[[#This Row],[Precio '[$CLP'] Neto]]*19%</f>
        <v>0</v>
      </c>
      <c r="R460" s="3">
        <f>Tabla12[[#This Row],[Precio '[$CLP'] IVA Inc]]/1.19</f>
        <v>0</v>
      </c>
      <c r="S460" s="1">
        <f>YEAR(Tabla12[[#This Row],[Fecha Entrada]])</f>
        <v>1900</v>
      </c>
      <c r="U460" s="1"/>
    </row>
    <row r="461" spans="5:21" hidden="1" x14ac:dyDescent="0.35">
      <c r="E461" s="7"/>
      <c r="F461" s="7"/>
      <c r="K461" s="3" t="e">
        <f>Tabla12[[#This Row],[Precio '[$CLP'] IVA Inc]]/Tabla12[[#This Row],[N° Noches]]</f>
        <v>#DIV/0!</v>
      </c>
      <c r="N461" s="3">
        <f>IF(Tabla12[[#This Row],[Canal de Venta]]="Booking",800*Tabla12[[#This Row],[Precio USD]],Tabla12[[#This Row],[Precio CLP]])</f>
        <v>0</v>
      </c>
      <c r="O461" s="3">
        <f>IF(Tabla12[[#This Row],[Canal de Venta]]="Venta Directa",0,IF(Tabla12[[#This Row],[Canal de Venta]]="Airbnb",Tabla12[[#This Row],[Precio '[$CLP'] IVA Inc]]*3.57%,(Tabla12[[#This Row],[Precio USD]]/1.19)*14%*950))</f>
        <v>0</v>
      </c>
      <c r="P461" s="3">
        <f>IF(Tabla12[[#This Row],[Año]]=2022,25000,0)</f>
        <v>0</v>
      </c>
      <c r="Q461" s="3">
        <f>Tabla12[[#This Row],[Precio '[$CLP'] Neto]]*19%</f>
        <v>0</v>
      </c>
      <c r="R461" s="3">
        <f>Tabla12[[#This Row],[Precio '[$CLP'] IVA Inc]]/1.19</f>
        <v>0</v>
      </c>
      <c r="S461" s="1">
        <f>YEAR(Tabla12[[#This Row],[Fecha Entrada]])</f>
        <v>1900</v>
      </c>
      <c r="U461" s="1"/>
    </row>
    <row r="462" spans="5:21" hidden="1" x14ac:dyDescent="0.35">
      <c r="E462" s="7"/>
      <c r="F462" s="7"/>
      <c r="K462" s="3" t="e">
        <f>Tabla12[[#This Row],[Precio '[$CLP'] IVA Inc]]/Tabla12[[#This Row],[N° Noches]]</f>
        <v>#DIV/0!</v>
      </c>
      <c r="N462" s="3">
        <f>IF(Tabla12[[#This Row],[Canal de Venta]]="Booking",800*Tabla12[[#This Row],[Precio USD]],Tabla12[[#This Row],[Precio CLP]])</f>
        <v>0</v>
      </c>
      <c r="O462" s="3">
        <f>IF(Tabla12[[#This Row],[Canal de Venta]]="Venta Directa",0,IF(Tabla12[[#This Row],[Canal de Venta]]="Airbnb",Tabla12[[#This Row],[Precio '[$CLP'] IVA Inc]]*3.57%,(Tabla12[[#This Row],[Precio USD]]/1.19)*14%*950))</f>
        <v>0</v>
      </c>
      <c r="P462" s="3">
        <f>IF(Tabla12[[#This Row],[Año]]=2022,25000,0)</f>
        <v>0</v>
      </c>
      <c r="Q462" s="3">
        <f>Tabla12[[#This Row],[Precio '[$CLP'] Neto]]*19%</f>
        <v>0</v>
      </c>
      <c r="R462" s="3">
        <f>Tabla12[[#This Row],[Precio '[$CLP'] IVA Inc]]/1.19</f>
        <v>0</v>
      </c>
      <c r="S462" s="1">
        <f>YEAR(Tabla12[[#This Row],[Fecha Entrada]])</f>
        <v>1900</v>
      </c>
      <c r="U462" s="1"/>
    </row>
    <row r="463" spans="5:21" hidden="1" x14ac:dyDescent="0.35">
      <c r="E463" s="7"/>
      <c r="F463" s="7"/>
      <c r="K463" s="3" t="e">
        <f>Tabla12[[#This Row],[Precio '[$CLP'] IVA Inc]]/Tabla12[[#This Row],[N° Noches]]</f>
        <v>#DIV/0!</v>
      </c>
      <c r="N463" s="3">
        <f>IF(Tabla12[[#This Row],[Canal de Venta]]="Booking",800*Tabla12[[#This Row],[Precio USD]],Tabla12[[#This Row],[Precio CLP]])</f>
        <v>0</v>
      </c>
      <c r="O463" s="3">
        <f>IF(Tabla12[[#This Row],[Canal de Venta]]="Venta Directa",0,IF(Tabla12[[#This Row],[Canal de Venta]]="Airbnb",Tabla12[[#This Row],[Precio '[$CLP'] IVA Inc]]*3.57%,(Tabla12[[#This Row],[Precio USD]]/1.19)*14%*950))</f>
        <v>0</v>
      </c>
      <c r="P463" s="3">
        <f>IF(Tabla12[[#This Row],[Año]]=2022,25000,0)</f>
        <v>0</v>
      </c>
      <c r="Q463" s="3">
        <f>Tabla12[[#This Row],[Precio '[$CLP'] Neto]]*19%</f>
        <v>0</v>
      </c>
      <c r="R463" s="3">
        <f>Tabla12[[#This Row],[Precio '[$CLP'] IVA Inc]]/1.19</f>
        <v>0</v>
      </c>
      <c r="S463" s="1">
        <f>YEAR(Tabla12[[#This Row],[Fecha Entrada]])</f>
        <v>1900</v>
      </c>
      <c r="U463" s="1"/>
    </row>
    <row r="464" spans="5:21" hidden="1" x14ac:dyDescent="0.35">
      <c r="E464" s="7"/>
      <c r="F464" s="7"/>
      <c r="K464" s="3" t="e">
        <f>Tabla12[[#This Row],[Precio '[$CLP'] IVA Inc]]/Tabla12[[#This Row],[N° Noches]]</f>
        <v>#DIV/0!</v>
      </c>
      <c r="N464" s="3">
        <f>IF(Tabla12[[#This Row],[Canal de Venta]]="Booking",800*Tabla12[[#This Row],[Precio USD]],Tabla12[[#This Row],[Precio CLP]])</f>
        <v>0</v>
      </c>
      <c r="O464" s="3">
        <f>IF(Tabla12[[#This Row],[Canal de Venta]]="Venta Directa",0,IF(Tabla12[[#This Row],[Canal de Venta]]="Airbnb",Tabla12[[#This Row],[Precio '[$CLP'] IVA Inc]]*3.57%,(Tabla12[[#This Row],[Precio USD]]/1.19)*14%*950))</f>
        <v>0</v>
      </c>
      <c r="P464" s="3">
        <f>IF(Tabla12[[#This Row],[Año]]=2022,25000,0)</f>
        <v>0</v>
      </c>
      <c r="Q464" s="3">
        <f>Tabla12[[#This Row],[Precio '[$CLP'] Neto]]*19%</f>
        <v>0</v>
      </c>
      <c r="R464" s="3">
        <f>Tabla12[[#This Row],[Precio '[$CLP'] IVA Inc]]/1.19</f>
        <v>0</v>
      </c>
      <c r="S464" s="1">
        <f>YEAR(Tabla12[[#This Row],[Fecha Entrada]])</f>
        <v>1900</v>
      </c>
      <c r="U464" s="1"/>
    </row>
    <row r="465" spans="5:21" hidden="1" x14ac:dyDescent="0.35">
      <c r="E465" s="7"/>
      <c r="F465" s="7"/>
      <c r="K465" s="3" t="e">
        <f>Tabla12[[#This Row],[Precio '[$CLP'] IVA Inc]]/Tabla12[[#This Row],[N° Noches]]</f>
        <v>#DIV/0!</v>
      </c>
      <c r="N465" s="3">
        <f>IF(Tabla12[[#This Row],[Canal de Venta]]="Booking",800*Tabla12[[#This Row],[Precio USD]],Tabla12[[#This Row],[Precio CLP]])</f>
        <v>0</v>
      </c>
      <c r="O465" s="3">
        <f>IF(Tabla12[[#This Row],[Canal de Venta]]="Venta Directa",0,IF(Tabla12[[#This Row],[Canal de Venta]]="Airbnb",Tabla12[[#This Row],[Precio '[$CLP'] IVA Inc]]*3.57%,(Tabla12[[#This Row],[Precio USD]]/1.19)*14%*950))</f>
        <v>0</v>
      </c>
      <c r="P465" s="3">
        <f>IF(Tabla12[[#This Row],[Año]]=2022,25000,0)</f>
        <v>0</v>
      </c>
      <c r="Q465" s="3">
        <f>Tabla12[[#This Row],[Precio '[$CLP'] Neto]]*19%</f>
        <v>0</v>
      </c>
      <c r="R465" s="3">
        <f>Tabla12[[#This Row],[Precio '[$CLP'] IVA Inc]]/1.19</f>
        <v>0</v>
      </c>
      <c r="S465" s="1">
        <f>YEAR(Tabla12[[#This Row],[Fecha Entrada]])</f>
        <v>1900</v>
      </c>
      <c r="U465" s="1"/>
    </row>
    <row r="466" spans="5:21" hidden="1" x14ac:dyDescent="0.35">
      <c r="E466" s="7"/>
      <c r="F466" s="7"/>
      <c r="K466" s="3" t="e">
        <f>Tabla12[[#This Row],[Precio '[$CLP'] IVA Inc]]/Tabla12[[#This Row],[N° Noches]]</f>
        <v>#DIV/0!</v>
      </c>
      <c r="N466" s="3">
        <f>IF(Tabla12[[#This Row],[Canal de Venta]]="Booking",800*Tabla12[[#This Row],[Precio USD]],Tabla12[[#This Row],[Precio CLP]])</f>
        <v>0</v>
      </c>
      <c r="O466" s="3">
        <f>IF(Tabla12[[#This Row],[Canal de Venta]]="Venta Directa",0,IF(Tabla12[[#This Row],[Canal de Venta]]="Airbnb",Tabla12[[#This Row],[Precio '[$CLP'] IVA Inc]]*3.57%,(Tabla12[[#This Row],[Precio USD]]/1.19)*14%*950))</f>
        <v>0</v>
      </c>
      <c r="P466" s="3">
        <f>IF(Tabla12[[#This Row],[Año]]=2022,25000,0)</f>
        <v>0</v>
      </c>
      <c r="Q466" s="3">
        <f>Tabla12[[#This Row],[Precio '[$CLP'] Neto]]*19%</f>
        <v>0</v>
      </c>
      <c r="R466" s="3">
        <f>Tabla12[[#This Row],[Precio '[$CLP'] IVA Inc]]/1.19</f>
        <v>0</v>
      </c>
      <c r="S466" s="1">
        <f>YEAR(Tabla12[[#This Row],[Fecha Entrada]])</f>
        <v>1900</v>
      </c>
      <c r="U466" s="1"/>
    </row>
    <row r="467" spans="5:21" hidden="1" x14ac:dyDescent="0.35">
      <c r="E467" s="7"/>
      <c r="F467" s="7"/>
      <c r="K467" s="3" t="e">
        <f>Tabla12[[#This Row],[Precio '[$CLP'] IVA Inc]]/Tabla12[[#This Row],[N° Noches]]</f>
        <v>#DIV/0!</v>
      </c>
      <c r="N467" s="3">
        <f>IF(Tabla12[[#This Row],[Canal de Venta]]="Booking",800*Tabla12[[#This Row],[Precio USD]],Tabla12[[#This Row],[Precio CLP]])</f>
        <v>0</v>
      </c>
      <c r="O467" s="3">
        <f>IF(Tabla12[[#This Row],[Canal de Venta]]="Venta Directa",0,IF(Tabla12[[#This Row],[Canal de Venta]]="Airbnb",Tabla12[[#This Row],[Precio '[$CLP'] IVA Inc]]*3.57%,(Tabla12[[#This Row],[Precio USD]]/1.19)*14%*950))</f>
        <v>0</v>
      </c>
      <c r="P467" s="3">
        <f>IF(Tabla12[[#This Row],[Año]]=2022,25000,0)</f>
        <v>0</v>
      </c>
      <c r="Q467" s="3">
        <f>Tabla12[[#This Row],[Precio '[$CLP'] Neto]]*19%</f>
        <v>0</v>
      </c>
      <c r="R467" s="3">
        <f>Tabla12[[#This Row],[Precio '[$CLP'] IVA Inc]]/1.19</f>
        <v>0</v>
      </c>
      <c r="S467" s="1">
        <f>YEAR(Tabla12[[#This Row],[Fecha Entrada]])</f>
        <v>1900</v>
      </c>
      <c r="U467" s="1"/>
    </row>
    <row r="468" spans="5:21" hidden="1" x14ac:dyDescent="0.35">
      <c r="E468" s="7"/>
      <c r="F468" s="7"/>
      <c r="K468" s="3" t="e">
        <f>Tabla12[[#This Row],[Precio '[$CLP'] IVA Inc]]/Tabla12[[#This Row],[N° Noches]]</f>
        <v>#DIV/0!</v>
      </c>
      <c r="N468" s="3">
        <f>IF(Tabla12[[#This Row],[Canal de Venta]]="Booking",800*Tabla12[[#This Row],[Precio USD]],Tabla12[[#This Row],[Precio CLP]])</f>
        <v>0</v>
      </c>
      <c r="O468" s="3">
        <f>IF(Tabla12[[#This Row],[Canal de Venta]]="Venta Directa",0,IF(Tabla12[[#This Row],[Canal de Venta]]="Airbnb",Tabla12[[#This Row],[Precio '[$CLP'] IVA Inc]]*3.57%,(Tabla12[[#This Row],[Precio USD]]/1.19)*14%*950))</f>
        <v>0</v>
      </c>
      <c r="P468" s="3">
        <f>IF(Tabla12[[#This Row],[Año]]=2022,25000,0)</f>
        <v>0</v>
      </c>
      <c r="Q468" s="3">
        <f>Tabla12[[#This Row],[Precio '[$CLP'] Neto]]*19%</f>
        <v>0</v>
      </c>
      <c r="R468" s="3">
        <f>Tabla12[[#This Row],[Precio '[$CLP'] IVA Inc]]/1.19</f>
        <v>0</v>
      </c>
      <c r="S468" s="1">
        <f>YEAR(Tabla12[[#This Row],[Fecha Entrada]])</f>
        <v>1900</v>
      </c>
      <c r="U468" s="1"/>
    </row>
    <row r="469" spans="5:21" hidden="1" x14ac:dyDescent="0.35">
      <c r="E469" s="7"/>
      <c r="F469" s="7"/>
      <c r="K469" s="3" t="e">
        <f>Tabla12[[#This Row],[Precio '[$CLP'] IVA Inc]]/Tabla12[[#This Row],[N° Noches]]</f>
        <v>#DIV/0!</v>
      </c>
      <c r="N469" s="3">
        <f>IF(Tabla12[[#This Row],[Canal de Venta]]="Booking",800*Tabla12[[#This Row],[Precio USD]],Tabla12[[#This Row],[Precio CLP]])</f>
        <v>0</v>
      </c>
      <c r="O469" s="3">
        <f>IF(Tabla12[[#This Row],[Canal de Venta]]="Venta Directa",0,IF(Tabla12[[#This Row],[Canal de Venta]]="Airbnb",Tabla12[[#This Row],[Precio '[$CLP'] IVA Inc]]*3.57%,(Tabla12[[#This Row],[Precio USD]]/1.19)*14%*950))</f>
        <v>0</v>
      </c>
      <c r="P469" s="3">
        <f>IF(Tabla12[[#This Row],[Año]]=2022,25000,0)</f>
        <v>0</v>
      </c>
      <c r="Q469" s="3">
        <f>Tabla12[[#This Row],[Precio '[$CLP'] Neto]]*19%</f>
        <v>0</v>
      </c>
      <c r="R469" s="3">
        <f>Tabla12[[#This Row],[Precio '[$CLP'] IVA Inc]]/1.19</f>
        <v>0</v>
      </c>
      <c r="S469" s="1">
        <f>YEAR(Tabla12[[#This Row],[Fecha Entrada]])</f>
        <v>1900</v>
      </c>
      <c r="U469" s="1"/>
    </row>
    <row r="470" spans="5:21" hidden="1" x14ac:dyDescent="0.35">
      <c r="E470" s="7"/>
      <c r="F470" s="7"/>
      <c r="K470" s="3" t="e">
        <f>Tabla12[[#This Row],[Precio '[$CLP'] IVA Inc]]/Tabla12[[#This Row],[N° Noches]]</f>
        <v>#DIV/0!</v>
      </c>
      <c r="N470" s="3">
        <f>IF(Tabla12[[#This Row],[Canal de Venta]]="Booking",800*Tabla12[[#This Row],[Precio USD]],Tabla12[[#This Row],[Precio CLP]])</f>
        <v>0</v>
      </c>
      <c r="O470" s="3">
        <f>IF(Tabla12[[#This Row],[Canal de Venta]]="Venta Directa",0,IF(Tabla12[[#This Row],[Canal de Venta]]="Airbnb",Tabla12[[#This Row],[Precio '[$CLP'] IVA Inc]]*3.57%,(Tabla12[[#This Row],[Precio USD]]/1.19)*14%*950))</f>
        <v>0</v>
      </c>
      <c r="P470" s="3">
        <f>IF(Tabla12[[#This Row],[Año]]=2022,25000,0)</f>
        <v>0</v>
      </c>
      <c r="Q470" s="3">
        <f>Tabla12[[#This Row],[Precio '[$CLP'] Neto]]*19%</f>
        <v>0</v>
      </c>
      <c r="R470" s="3">
        <f>Tabla12[[#This Row],[Precio '[$CLP'] IVA Inc]]/1.19</f>
        <v>0</v>
      </c>
      <c r="S470" s="1">
        <f>YEAR(Tabla12[[#This Row],[Fecha Entrada]])</f>
        <v>1900</v>
      </c>
      <c r="U470" s="1"/>
    </row>
    <row r="471" spans="5:21" hidden="1" x14ac:dyDescent="0.35">
      <c r="E471" s="7"/>
      <c r="F471" s="7"/>
      <c r="K471" s="3" t="e">
        <f>Tabla12[[#This Row],[Precio '[$CLP'] IVA Inc]]/Tabla12[[#This Row],[N° Noches]]</f>
        <v>#DIV/0!</v>
      </c>
      <c r="N471" s="3">
        <f>IF(Tabla12[[#This Row],[Canal de Venta]]="Booking",800*Tabla12[[#This Row],[Precio USD]],Tabla12[[#This Row],[Precio CLP]])</f>
        <v>0</v>
      </c>
      <c r="O471" s="3">
        <f>IF(Tabla12[[#This Row],[Canal de Venta]]="Venta Directa",0,IF(Tabla12[[#This Row],[Canal de Venta]]="Airbnb",Tabla12[[#This Row],[Precio '[$CLP'] IVA Inc]]*3.57%,(Tabla12[[#This Row],[Precio USD]]/1.19)*14%*950))</f>
        <v>0</v>
      </c>
      <c r="P471" s="3">
        <f>IF(Tabla12[[#This Row],[Año]]=2022,25000,0)</f>
        <v>0</v>
      </c>
      <c r="Q471" s="3">
        <f>Tabla12[[#This Row],[Precio '[$CLP'] Neto]]*19%</f>
        <v>0</v>
      </c>
      <c r="R471" s="3">
        <f>Tabla12[[#This Row],[Precio '[$CLP'] IVA Inc]]/1.19</f>
        <v>0</v>
      </c>
      <c r="S471" s="1">
        <f>YEAR(Tabla12[[#This Row],[Fecha Entrada]])</f>
        <v>1900</v>
      </c>
      <c r="U471" s="1"/>
    </row>
    <row r="472" spans="5:21" hidden="1" x14ac:dyDescent="0.35">
      <c r="E472" s="7"/>
      <c r="F472" s="7"/>
      <c r="K472" s="3" t="e">
        <f>Tabla12[[#This Row],[Precio '[$CLP'] IVA Inc]]/Tabla12[[#This Row],[N° Noches]]</f>
        <v>#DIV/0!</v>
      </c>
      <c r="N472" s="3">
        <f>IF(Tabla12[[#This Row],[Canal de Venta]]="Booking",800*Tabla12[[#This Row],[Precio USD]],Tabla12[[#This Row],[Precio CLP]])</f>
        <v>0</v>
      </c>
      <c r="O472" s="3">
        <f>IF(Tabla12[[#This Row],[Canal de Venta]]="Venta Directa",0,IF(Tabla12[[#This Row],[Canal de Venta]]="Airbnb",Tabla12[[#This Row],[Precio '[$CLP'] IVA Inc]]*3.57%,(Tabla12[[#This Row],[Precio USD]]/1.19)*14%*950))</f>
        <v>0</v>
      </c>
      <c r="P472" s="3">
        <f>IF(Tabla12[[#This Row],[Año]]=2022,25000,0)</f>
        <v>0</v>
      </c>
      <c r="Q472" s="3">
        <f>Tabla12[[#This Row],[Precio '[$CLP'] Neto]]*19%</f>
        <v>0</v>
      </c>
      <c r="R472" s="3">
        <f>Tabla12[[#This Row],[Precio '[$CLP'] IVA Inc]]/1.19</f>
        <v>0</v>
      </c>
      <c r="S472" s="1">
        <f>YEAR(Tabla12[[#This Row],[Fecha Entrada]])</f>
        <v>1900</v>
      </c>
      <c r="U472" s="1"/>
    </row>
    <row r="473" spans="5:21" hidden="1" x14ac:dyDescent="0.35">
      <c r="E473" s="7"/>
      <c r="F473" s="7"/>
      <c r="K473" s="3" t="e">
        <f>Tabla12[[#This Row],[Precio '[$CLP'] IVA Inc]]/Tabla12[[#This Row],[N° Noches]]</f>
        <v>#DIV/0!</v>
      </c>
      <c r="N473" s="3">
        <f>IF(Tabla12[[#This Row],[Canal de Venta]]="Booking",800*Tabla12[[#This Row],[Precio USD]],Tabla12[[#This Row],[Precio CLP]])</f>
        <v>0</v>
      </c>
      <c r="O473" s="3">
        <f>IF(Tabla12[[#This Row],[Canal de Venta]]="Venta Directa",0,IF(Tabla12[[#This Row],[Canal de Venta]]="Airbnb",Tabla12[[#This Row],[Precio '[$CLP'] IVA Inc]]*3.57%,(Tabla12[[#This Row],[Precio USD]]/1.19)*14%*950))</f>
        <v>0</v>
      </c>
      <c r="P473" s="3">
        <f>IF(Tabla12[[#This Row],[Año]]=2022,25000,0)</f>
        <v>0</v>
      </c>
      <c r="Q473" s="3">
        <f>Tabla12[[#This Row],[Precio '[$CLP'] Neto]]*19%</f>
        <v>0</v>
      </c>
      <c r="R473" s="3">
        <f>Tabla12[[#This Row],[Precio '[$CLP'] IVA Inc]]/1.19</f>
        <v>0</v>
      </c>
      <c r="S473" s="1">
        <f>YEAR(Tabla12[[#This Row],[Fecha Entrada]])</f>
        <v>1900</v>
      </c>
      <c r="U473" s="1"/>
    </row>
    <row r="474" spans="5:21" hidden="1" x14ac:dyDescent="0.35">
      <c r="E474" s="7"/>
      <c r="F474" s="7"/>
      <c r="K474" s="3" t="e">
        <f>Tabla12[[#This Row],[Precio '[$CLP'] IVA Inc]]/Tabla12[[#This Row],[N° Noches]]</f>
        <v>#DIV/0!</v>
      </c>
      <c r="N474" s="3">
        <f>IF(Tabla12[[#This Row],[Canal de Venta]]="Booking",800*Tabla12[[#This Row],[Precio USD]],Tabla12[[#This Row],[Precio CLP]])</f>
        <v>0</v>
      </c>
      <c r="O474" s="3">
        <f>IF(Tabla12[[#This Row],[Canal de Venta]]="Venta Directa",0,IF(Tabla12[[#This Row],[Canal de Venta]]="Airbnb",Tabla12[[#This Row],[Precio '[$CLP'] IVA Inc]]*3.57%,(Tabla12[[#This Row],[Precio USD]]/1.19)*14%*950))</f>
        <v>0</v>
      </c>
      <c r="P474" s="3">
        <f>IF(Tabla12[[#This Row],[Año]]=2022,25000,0)</f>
        <v>0</v>
      </c>
      <c r="Q474" s="3">
        <f>Tabla12[[#This Row],[Precio '[$CLP'] Neto]]*19%</f>
        <v>0</v>
      </c>
      <c r="R474" s="3">
        <f>Tabla12[[#This Row],[Precio '[$CLP'] IVA Inc]]/1.19</f>
        <v>0</v>
      </c>
      <c r="S474" s="1">
        <f>YEAR(Tabla12[[#This Row],[Fecha Entrada]])</f>
        <v>1900</v>
      </c>
      <c r="U474" s="1"/>
    </row>
    <row r="475" spans="5:21" hidden="1" x14ac:dyDescent="0.35">
      <c r="E475" s="7"/>
      <c r="F475" s="7"/>
      <c r="K475" s="3" t="e">
        <f>Tabla12[[#This Row],[Precio '[$CLP'] IVA Inc]]/Tabla12[[#This Row],[N° Noches]]</f>
        <v>#DIV/0!</v>
      </c>
      <c r="N475" s="3">
        <f>IF(Tabla12[[#This Row],[Canal de Venta]]="Booking",800*Tabla12[[#This Row],[Precio USD]],Tabla12[[#This Row],[Precio CLP]])</f>
        <v>0</v>
      </c>
      <c r="O475" s="3">
        <f>IF(Tabla12[[#This Row],[Canal de Venta]]="Venta Directa",0,IF(Tabla12[[#This Row],[Canal de Venta]]="Airbnb",Tabla12[[#This Row],[Precio '[$CLP'] IVA Inc]]*3.57%,(Tabla12[[#This Row],[Precio USD]]/1.19)*14%*950))</f>
        <v>0</v>
      </c>
      <c r="P475" s="3">
        <f>IF(Tabla12[[#This Row],[Año]]=2022,25000,0)</f>
        <v>0</v>
      </c>
      <c r="Q475" s="3">
        <f>Tabla12[[#This Row],[Precio '[$CLP'] Neto]]*19%</f>
        <v>0</v>
      </c>
      <c r="R475" s="3">
        <f>Tabla12[[#This Row],[Precio '[$CLP'] IVA Inc]]/1.19</f>
        <v>0</v>
      </c>
      <c r="S475" s="1">
        <f>YEAR(Tabla12[[#This Row],[Fecha Entrada]])</f>
        <v>1900</v>
      </c>
      <c r="U475" s="1"/>
    </row>
    <row r="476" spans="5:21" hidden="1" x14ac:dyDescent="0.35">
      <c r="E476" s="7"/>
      <c r="F476" s="7"/>
      <c r="K476" s="3" t="e">
        <f>Tabla12[[#This Row],[Precio '[$CLP'] IVA Inc]]/Tabla12[[#This Row],[N° Noches]]</f>
        <v>#DIV/0!</v>
      </c>
      <c r="N476" s="3">
        <f>IF(Tabla12[[#This Row],[Canal de Venta]]="Booking",800*Tabla12[[#This Row],[Precio USD]],Tabla12[[#This Row],[Precio CLP]])</f>
        <v>0</v>
      </c>
      <c r="O476" s="3">
        <f>IF(Tabla12[[#This Row],[Canal de Venta]]="Venta Directa",0,IF(Tabla12[[#This Row],[Canal de Venta]]="Airbnb",Tabla12[[#This Row],[Precio '[$CLP'] IVA Inc]]*3.57%,(Tabla12[[#This Row],[Precio USD]]/1.19)*14%*950))</f>
        <v>0</v>
      </c>
      <c r="P476" s="3">
        <f>IF(Tabla12[[#This Row],[Año]]=2022,25000,0)</f>
        <v>0</v>
      </c>
      <c r="Q476" s="3">
        <f>Tabla12[[#This Row],[Precio '[$CLP'] Neto]]*19%</f>
        <v>0</v>
      </c>
      <c r="R476" s="3">
        <f>Tabla12[[#This Row],[Precio '[$CLP'] IVA Inc]]/1.19</f>
        <v>0</v>
      </c>
      <c r="S476" s="1">
        <f>YEAR(Tabla12[[#This Row],[Fecha Entrada]])</f>
        <v>1900</v>
      </c>
      <c r="U476" s="1"/>
    </row>
    <row r="477" spans="5:21" hidden="1" x14ac:dyDescent="0.35">
      <c r="E477" s="7"/>
      <c r="F477" s="7"/>
      <c r="K477" s="3" t="e">
        <f>Tabla12[[#This Row],[Precio '[$CLP'] IVA Inc]]/Tabla12[[#This Row],[N° Noches]]</f>
        <v>#DIV/0!</v>
      </c>
      <c r="N477" s="3">
        <f>IF(Tabla12[[#This Row],[Canal de Venta]]="Booking",800*Tabla12[[#This Row],[Precio USD]],Tabla12[[#This Row],[Precio CLP]])</f>
        <v>0</v>
      </c>
      <c r="O477" s="3">
        <f>IF(Tabla12[[#This Row],[Canal de Venta]]="Venta Directa",0,IF(Tabla12[[#This Row],[Canal de Venta]]="Airbnb",Tabla12[[#This Row],[Precio '[$CLP'] IVA Inc]]*3.57%,(Tabla12[[#This Row],[Precio USD]]/1.19)*14%*950))</f>
        <v>0</v>
      </c>
      <c r="P477" s="3">
        <f>IF(Tabla12[[#This Row],[Año]]=2022,25000,0)</f>
        <v>0</v>
      </c>
      <c r="Q477" s="3">
        <f>Tabla12[[#This Row],[Precio '[$CLP'] Neto]]*19%</f>
        <v>0</v>
      </c>
      <c r="R477" s="3">
        <f>Tabla12[[#This Row],[Precio '[$CLP'] IVA Inc]]/1.19</f>
        <v>0</v>
      </c>
      <c r="S477" s="1">
        <f>YEAR(Tabla12[[#This Row],[Fecha Entrada]])</f>
        <v>1900</v>
      </c>
      <c r="U477" s="1"/>
    </row>
    <row r="478" spans="5:21" hidden="1" x14ac:dyDescent="0.35">
      <c r="E478" s="7"/>
      <c r="F478" s="7"/>
      <c r="K478" s="3" t="e">
        <f>Tabla12[[#This Row],[Precio '[$CLP'] IVA Inc]]/Tabla12[[#This Row],[N° Noches]]</f>
        <v>#DIV/0!</v>
      </c>
      <c r="N478" s="3">
        <f>IF(Tabla12[[#This Row],[Canal de Venta]]="Booking",800*Tabla12[[#This Row],[Precio USD]],Tabla12[[#This Row],[Precio CLP]])</f>
        <v>0</v>
      </c>
      <c r="O478" s="3">
        <f>IF(Tabla12[[#This Row],[Canal de Venta]]="Venta Directa",0,IF(Tabla12[[#This Row],[Canal de Venta]]="Airbnb",Tabla12[[#This Row],[Precio '[$CLP'] IVA Inc]]*3.57%,(Tabla12[[#This Row],[Precio USD]]/1.19)*14%*950))</f>
        <v>0</v>
      </c>
      <c r="P478" s="3">
        <f>IF(Tabla12[[#This Row],[Año]]=2022,25000,0)</f>
        <v>0</v>
      </c>
      <c r="Q478" s="3">
        <f>Tabla12[[#This Row],[Precio '[$CLP'] Neto]]*19%</f>
        <v>0</v>
      </c>
      <c r="R478" s="3">
        <f>Tabla12[[#This Row],[Precio '[$CLP'] IVA Inc]]/1.19</f>
        <v>0</v>
      </c>
      <c r="S478" s="1">
        <f>YEAR(Tabla12[[#This Row],[Fecha Entrada]])</f>
        <v>1900</v>
      </c>
      <c r="U478" s="1"/>
    </row>
    <row r="479" spans="5:21" hidden="1" x14ac:dyDescent="0.35">
      <c r="E479" s="7"/>
      <c r="F479" s="7"/>
      <c r="K479" s="3" t="e">
        <f>Tabla12[[#This Row],[Precio '[$CLP'] IVA Inc]]/Tabla12[[#This Row],[N° Noches]]</f>
        <v>#DIV/0!</v>
      </c>
      <c r="N479" s="3">
        <f>IF(Tabla12[[#This Row],[Canal de Venta]]="Booking",800*Tabla12[[#This Row],[Precio USD]],Tabla12[[#This Row],[Precio CLP]])</f>
        <v>0</v>
      </c>
      <c r="O479" s="3">
        <f>IF(Tabla12[[#This Row],[Canal de Venta]]="Venta Directa",0,IF(Tabla12[[#This Row],[Canal de Venta]]="Airbnb",Tabla12[[#This Row],[Precio '[$CLP'] IVA Inc]]*3.57%,(Tabla12[[#This Row],[Precio USD]]/1.19)*14%*950))</f>
        <v>0</v>
      </c>
      <c r="P479" s="3">
        <f>IF(Tabla12[[#This Row],[Año]]=2022,25000,0)</f>
        <v>0</v>
      </c>
      <c r="Q479" s="3">
        <f>Tabla12[[#This Row],[Precio '[$CLP'] Neto]]*19%</f>
        <v>0</v>
      </c>
      <c r="R479" s="3">
        <f>Tabla12[[#This Row],[Precio '[$CLP'] IVA Inc]]/1.19</f>
        <v>0</v>
      </c>
      <c r="S479" s="1">
        <f>YEAR(Tabla12[[#This Row],[Fecha Entrada]])</f>
        <v>1900</v>
      </c>
      <c r="U479" s="1"/>
    </row>
    <row r="480" spans="5:21" hidden="1" x14ac:dyDescent="0.35">
      <c r="E480" s="7"/>
      <c r="F480" s="7"/>
      <c r="K480" s="3" t="e">
        <f>Tabla12[[#This Row],[Precio '[$CLP'] IVA Inc]]/Tabla12[[#This Row],[N° Noches]]</f>
        <v>#DIV/0!</v>
      </c>
      <c r="N480" s="3">
        <f>IF(Tabla12[[#This Row],[Canal de Venta]]="Booking",800*Tabla12[[#This Row],[Precio USD]],Tabla12[[#This Row],[Precio CLP]])</f>
        <v>0</v>
      </c>
      <c r="O480" s="3">
        <f>IF(Tabla12[[#This Row],[Canal de Venta]]="Venta Directa",0,IF(Tabla12[[#This Row],[Canal de Venta]]="Airbnb",Tabla12[[#This Row],[Precio '[$CLP'] IVA Inc]]*3.57%,(Tabla12[[#This Row],[Precio USD]]/1.19)*14%*950))</f>
        <v>0</v>
      </c>
      <c r="P480" s="3">
        <f>IF(Tabla12[[#This Row],[Año]]=2022,25000,0)</f>
        <v>0</v>
      </c>
      <c r="Q480" s="3">
        <f>Tabla12[[#This Row],[Precio '[$CLP'] Neto]]*19%</f>
        <v>0</v>
      </c>
      <c r="R480" s="3">
        <f>Tabla12[[#This Row],[Precio '[$CLP'] IVA Inc]]/1.19</f>
        <v>0</v>
      </c>
      <c r="S480" s="1">
        <f>YEAR(Tabla12[[#This Row],[Fecha Entrada]])</f>
        <v>1900</v>
      </c>
      <c r="U480" s="1"/>
    </row>
    <row r="481" spans="5:21" hidden="1" x14ac:dyDescent="0.35">
      <c r="E481" s="7"/>
      <c r="F481" s="7"/>
      <c r="K481" s="3" t="e">
        <f>Tabla12[[#This Row],[Precio '[$CLP'] IVA Inc]]/Tabla12[[#This Row],[N° Noches]]</f>
        <v>#DIV/0!</v>
      </c>
      <c r="N481" s="3">
        <f>IF(Tabla12[[#This Row],[Canal de Venta]]="Booking",800*Tabla12[[#This Row],[Precio USD]],Tabla12[[#This Row],[Precio CLP]])</f>
        <v>0</v>
      </c>
      <c r="O481" s="3">
        <f>IF(Tabla12[[#This Row],[Canal de Venta]]="Venta Directa",0,IF(Tabla12[[#This Row],[Canal de Venta]]="Airbnb",Tabla12[[#This Row],[Precio '[$CLP'] IVA Inc]]*3.57%,(Tabla12[[#This Row],[Precio USD]]/1.19)*14%*950))</f>
        <v>0</v>
      </c>
      <c r="P481" s="3">
        <f>IF(Tabla12[[#This Row],[Año]]=2022,25000,0)</f>
        <v>0</v>
      </c>
      <c r="Q481" s="3">
        <f>Tabla12[[#This Row],[Precio '[$CLP'] Neto]]*19%</f>
        <v>0</v>
      </c>
      <c r="R481" s="3">
        <f>Tabla12[[#This Row],[Precio '[$CLP'] IVA Inc]]/1.19</f>
        <v>0</v>
      </c>
      <c r="S481" s="1">
        <f>YEAR(Tabla12[[#This Row],[Fecha Entrada]])</f>
        <v>1900</v>
      </c>
      <c r="U481" s="1"/>
    </row>
    <row r="482" spans="5:21" hidden="1" x14ac:dyDescent="0.35">
      <c r="E482" s="7"/>
      <c r="F482" s="7"/>
      <c r="K482" s="3" t="e">
        <f>Tabla12[[#This Row],[Precio '[$CLP'] IVA Inc]]/Tabla12[[#This Row],[N° Noches]]</f>
        <v>#DIV/0!</v>
      </c>
      <c r="N482" s="3">
        <f>IF(Tabla12[[#This Row],[Canal de Venta]]="Booking",800*Tabla12[[#This Row],[Precio USD]],Tabla12[[#This Row],[Precio CLP]])</f>
        <v>0</v>
      </c>
      <c r="O482" s="3">
        <f>IF(Tabla12[[#This Row],[Canal de Venta]]="Venta Directa",0,IF(Tabla12[[#This Row],[Canal de Venta]]="Airbnb",Tabla12[[#This Row],[Precio '[$CLP'] IVA Inc]]*3.57%,(Tabla12[[#This Row],[Precio USD]]/1.19)*14%*950))</f>
        <v>0</v>
      </c>
      <c r="P482" s="3">
        <f>IF(Tabla12[[#This Row],[Año]]=2022,25000,0)</f>
        <v>0</v>
      </c>
      <c r="Q482" s="3">
        <f>Tabla12[[#This Row],[Precio '[$CLP'] Neto]]*19%</f>
        <v>0</v>
      </c>
      <c r="R482" s="3">
        <f>Tabla12[[#This Row],[Precio '[$CLP'] IVA Inc]]/1.19</f>
        <v>0</v>
      </c>
      <c r="S482" s="1">
        <f>YEAR(Tabla12[[#This Row],[Fecha Entrada]])</f>
        <v>1900</v>
      </c>
      <c r="U482" s="1"/>
    </row>
    <row r="483" spans="5:21" hidden="1" x14ac:dyDescent="0.35">
      <c r="E483" s="7"/>
      <c r="F483" s="7"/>
      <c r="K483" s="3" t="e">
        <f>Tabla12[[#This Row],[Precio '[$CLP'] IVA Inc]]/Tabla12[[#This Row],[N° Noches]]</f>
        <v>#DIV/0!</v>
      </c>
      <c r="N483" s="3">
        <f>IF(Tabla12[[#This Row],[Canal de Venta]]="Booking",800*Tabla12[[#This Row],[Precio USD]],Tabla12[[#This Row],[Precio CLP]])</f>
        <v>0</v>
      </c>
      <c r="O483" s="3">
        <f>IF(Tabla12[[#This Row],[Canal de Venta]]="Venta Directa",0,IF(Tabla12[[#This Row],[Canal de Venta]]="Airbnb",Tabla12[[#This Row],[Precio '[$CLP'] IVA Inc]]*3.57%,(Tabla12[[#This Row],[Precio USD]]/1.19)*14%*950))</f>
        <v>0</v>
      </c>
      <c r="P483" s="3">
        <f>IF(Tabla12[[#This Row],[Año]]=2022,25000,0)</f>
        <v>0</v>
      </c>
      <c r="Q483" s="3">
        <f>Tabla12[[#This Row],[Precio '[$CLP'] Neto]]*19%</f>
        <v>0</v>
      </c>
      <c r="R483" s="3">
        <f>Tabla12[[#This Row],[Precio '[$CLP'] IVA Inc]]/1.19</f>
        <v>0</v>
      </c>
      <c r="S483" s="1">
        <f>YEAR(Tabla12[[#This Row],[Fecha Entrada]])</f>
        <v>1900</v>
      </c>
      <c r="U483" s="1"/>
    </row>
    <row r="484" spans="5:21" hidden="1" x14ac:dyDescent="0.35">
      <c r="E484" s="7"/>
      <c r="F484" s="7"/>
      <c r="K484" s="3" t="e">
        <f>Tabla12[[#This Row],[Precio '[$CLP'] IVA Inc]]/Tabla12[[#This Row],[N° Noches]]</f>
        <v>#DIV/0!</v>
      </c>
      <c r="N484" s="3">
        <f>IF(Tabla12[[#This Row],[Canal de Venta]]="Booking",800*Tabla12[[#This Row],[Precio USD]],Tabla12[[#This Row],[Precio CLP]])</f>
        <v>0</v>
      </c>
      <c r="O484" s="3">
        <f>IF(Tabla12[[#This Row],[Canal de Venta]]="Venta Directa",0,IF(Tabla12[[#This Row],[Canal de Venta]]="Airbnb",Tabla12[[#This Row],[Precio '[$CLP'] IVA Inc]]*3.57%,(Tabla12[[#This Row],[Precio USD]]/1.19)*14%*950))</f>
        <v>0</v>
      </c>
      <c r="P484" s="3">
        <f>IF(Tabla12[[#This Row],[Año]]=2022,25000,0)</f>
        <v>0</v>
      </c>
      <c r="Q484" s="3">
        <f>Tabla12[[#This Row],[Precio '[$CLP'] Neto]]*19%</f>
        <v>0</v>
      </c>
      <c r="R484" s="3">
        <f>Tabla12[[#This Row],[Precio '[$CLP'] IVA Inc]]/1.19</f>
        <v>0</v>
      </c>
      <c r="S484" s="1">
        <f>YEAR(Tabla12[[#This Row],[Fecha Entrada]])</f>
        <v>1900</v>
      </c>
      <c r="U484" s="1"/>
    </row>
    <row r="485" spans="5:21" hidden="1" x14ac:dyDescent="0.35">
      <c r="E485" s="7"/>
      <c r="F485" s="7"/>
      <c r="K485" s="3" t="e">
        <f>Tabla12[[#This Row],[Precio '[$CLP'] IVA Inc]]/Tabla12[[#This Row],[N° Noches]]</f>
        <v>#DIV/0!</v>
      </c>
      <c r="N485" s="3">
        <f>IF(Tabla12[[#This Row],[Canal de Venta]]="Booking",800*Tabla12[[#This Row],[Precio USD]],Tabla12[[#This Row],[Precio CLP]])</f>
        <v>0</v>
      </c>
      <c r="O485" s="3">
        <f>IF(Tabla12[[#This Row],[Canal de Venta]]="Venta Directa",0,IF(Tabla12[[#This Row],[Canal de Venta]]="Airbnb",Tabla12[[#This Row],[Precio '[$CLP'] IVA Inc]]*3.57%,(Tabla12[[#This Row],[Precio USD]]/1.19)*14%*950))</f>
        <v>0</v>
      </c>
      <c r="P485" s="3">
        <f>IF(Tabla12[[#This Row],[Año]]=2022,25000,0)</f>
        <v>0</v>
      </c>
      <c r="Q485" s="3">
        <f>Tabla12[[#This Row],[Precio '[$CLP'] Neto]]*19%</f>
        <v>0</v>
      </c>
      <c r="R485" s="3">
        <f>Tabla12[[#This Row],[Precio '[$CLP'] IVA Inc]]/1.19</f>
        <v>0</v>
      </c>
      <c r="S485" s="1">
        <f>YEAR(Tabla12[[#This Row],[Fecha Entrada]])</f>
        <v>1900</v>
      </c>
      <c r="U485" s="1"/>
    </row>
    <row r="486" spans="5:21" hidden="1" x14ac:dyDescent="0.35">
      <c r="E486" s="7"/>
      <c r="F486" s="7"/>
      <c r="K486" s="3" t="e">
        <f>Tabla12[[#This Row],[Precio '[$CLP'] IVA Inc]]/Tabla12[[#This Row],[N° Noches]]</f>
        <v>#DIV/0!</v>
      </c>
      <c r="N486" s="3">
        <f>IF(Tabla12[[#This Row],[Canal de Venta]]="Booking",800*Tabla12[[#This Row],[Precio USD]],Tabla12[[#This Row],[Precio CLP]])</f>
        <v>0</v>
      </c>
      <c r="O486" s="3">
        <f>IF(Tabla12[[#This Row],[Canal de Venta]]="Venta Directa",0,IF(Tabla12[[#This Row],[Canal de Venta]]="Airbnb",Tabla12[[#This Row],[Precio '[$CLP'] IVA Inc]]*3.57%,(Tabla12[[#This Row],[Precio USD]]/1.19)*14%*950))</f>
        <v>0</v>
      </c>
      <c r="P486" s="3">
        <f>IF(Tabla12[[#This Row],[Año]]=2022,25000,0)</f>
        <v>0</v>
      </c>
      <c r="Q486" s="3">
        <f>Tabla12[[#This Row],[Precio '[$CLP'] Neto]]*19%</f>
        <v>0</v>
      </c>
      <c r="R486" s="3">
        <f>Tabla12[[#This Row],[Precio '[$CLP'] IVA Inc]]/1.19</f>
        <v>0</v>
      </c>
      <c r="S486" s="1">
        <f>YEAR(Tabla12[[#This Row],[Fecha Entrada]])</f>
        <v>1900</v>
      </c>
      <c r="U486" s="1"/>
    </row>
    <row r="487" spans="5:21" hidden="1" x14ac:dyDescent="0.35">
      <c r="E487" s="7"/>
      <c r="F487" s="7"/>
      <c r="K487" s="3" t="e">
        <f>Tabla12[[#This Row],[Precio '[$CLP'] IVA Inc]]/Tabla12[[#This Row],[N° Noches]]</f>
        <v>#DIV/0!</v>
      </c>
      <c r="N487" s="3">
        <f>IF(Tabla12[[#This Row],[Canal de Venta]]="Booking",800*Tabla12[[#This Row],[Precio USD]],Tabla12[[#This Row],[Precio CLP]])</f>
        <v>0</v>
      </c>
      <c r="O487" s="3">
        <f>IF(Tabla12[[#This Row],[Canal de Venta]]="Venta Directa",0,IF(Tabla12[[#This Row],[Canal de Venta]]="Airbnb",Tabla12[[#This Row],[Precio '[$CLP'] IVA Inc]]*3.57%,(Tabla12[[#This Row],[Precio USD]]/1.19)*14%*950))</f>
        <v>0</v>
      </c>
      <c r="P487" s="3">
        <f>IF(Tabla12[[#This Row],[Año]]=2022,25000,0)</f>
        <v>0</v>
      </c>
      <c r="Q487" s="3">
        <f>Tabla12[[#This Row],[Precio '[$CLP'] Neto]]*19%</f>
        <v>0</v>
      </c>
      <c r="R487" s="3">
        <f>Tabla12[[#This Row],[Precio '[$CLP'] IVA Inc]]/1.19</f>
        <v>0</v>
      </c>
      <c r="S487" s="1">
        <f>YEAR(Tabla12[[#This Row],[Fecha Entrada]])</f>
        <v>1900</v>
      </c>
      <c r="U487" s="1"/>
    </row>
    <row r="488" spans="5:21" hidden="1" x14ac:dyDescent="0.35">
      <c r="E488" s="7"/>
      <c r="F488" s="7"/>
      <c r="K488" s="3" t="e">
        <f>Tabla12[[#This Row],[Precio '[$CLP'] IVA Inc]]/Tabla12[[#This Row],[N° Noches]]</f>
        <v>#DIV/0!</v>
      </c>
      <c r="N488" s="3">
        <f>IF(Tabla12[[#This Row],[Canal de Venta]]="Booking",800*Tabla12[[#This Row],[Precio USD]],Tabla12[[#This Row],[Precio CLP]])</f>
        <v>0</v>
      </c>
      <c r="O488" s="3">
        <f>IF(Tabla12[[#This Row],[Canal de Venta]]="Venta Directa",0,IF(Tabla12[[#This Row],[Canal de Venta]]="Airbnb",Tabla12[[#This Row],[Precio '[$CLP'] IVA Inc]]*3.57%,(Tabla12[[#This Row],[Precio USD]]/1.19)*14%*950))</f>
        <v>0</v>
      </c>
      <c r="P488" s="3">
        <f>IF(Tabla12[[#This Row],[Año]]=2022,25000,0)</f>
        <v>0</v>
      </c>
      <c r="Q488" s="3">
        <f>Tabla12[[#This Row],[Precio '[$CLP'] Neto]]*19%</f>
        <v>0</v>
      </c>
      <c r="R488" s="3">
        <f>Tabla12[[#This Row],[Precio '[$CLP'] IVA Inc]]/1.19</f>
        <v>0</v>
      </c>
      <c r="S488" s="1">
        <f>YEAR(Tabla12[[#This Row],[Fecha Entrada]])</f>
        <v>1900</v>
      </c>
      <c r="U488" s="1"/>
    </row>
    <row r="489" spans="5:21" hidden="1" x14ac:dyDescent="0.35">
      <c r="E489" s="7"/>
      <c r="F489" s="7"/>
      <c r="K489" s="3" t="e">
        <f>Tabla12[[#This Row],[Precio '[$CLP'] IVA Inc]]/Tabla12[[#This Row],[N° Noches]]</f>
        <v>#DIV/0!</v>
      </c>
      <c r="N489" s="3">
        <f>IF(Tabla12[[#This Row],[Canal de Venta]]="Booking",800*Tabla12[[#This Row],[Precio USD]],Tabla12[[#This Row],[Precio CLP]])</f>
        <v>0</v>
      </c>
      <c r="O489" s="3">
        <f>IF(Tabla12[[#This Row],[Canal de Venta]]="Venta Directa",0,IF(Tabla12[[#This Row],[Canal de Venta]]="Airbnb",Tabla12[[#This Row],[Precio '[$CLP'] IVA Inc]]*3.57%,(Tabla12[[#This Row],[Precio USD]]/1.19)*14%*950))</f>
        <v>0</v>
      </c>
      <c r="P489" s="3">
        <f>IF(Tabla12[[#This Row],[Año]]=2022,25000,0)</f>
        <v>0</v>
      </c>
      <c r="Q489" s="3">
        <f>Tabla12[[#This Row],[Precio '[$CLP'] Neto]]*19%</f>
        <v>0</v>
      </c>
      <c r="R489" s="3">
        <f>Tabla12[[#This Row],[Precio '[$CLP'] IVA Inc]]/1.19</f>
        <v>0</v>
      </c>
      <c r="S489" s="1">
        <f>YEAR(Tabla12[[#This Row],[Fecha Entrada]])</f>
        <v>1900</v>
      </c>
      <c r="U489" s="1"/>
    </row>
    <row r="490" spans="5:21" hidden="1" x14ac:dyDescent="0.35">
      <c r="E490" s="7"/>
      <c r="F490" s="7"/>
      <c r="K490" s="3" t="e">
        <f>Tabla12[[#This Row],[Precio '[$CLP'] IVA Inc]]/Tabla12[[#This Row],[N° Noches]]</f>
        <v>#DIV/0!</v>
      </c>
      <c r="N490" s="3">
        <f>IF(Tabla12[[#This Row],[Canal de Venta]]="Booking",800*Tabla12[[#This Row],[Precio USD]],Tabla12[[#This Row],[Precio CLP]])</f>
        <v>0</v>
      </c>
      <c r="O490" s="3">
        <f>IF(Tabla12[[#This Row],[Canal de Venta]]="Venta Directa",0,IF(Tabla12[[#This Row],[Canal de Venta]]="Airbnb",Tabla12[[#This Row],[Precio '[$CLP'] IVA Inc]]*3.57%,(Tabla12[[#This Row],[Precio USD]]/1.19)*14%*950))</f>
        <v>0</v>
      </c>
      <c r="P490" s="3">
        <f>IF(Tabla12[[#This Row],[Año]]=2022,25000,0)</f>
        <v>0</v>
      </c>
      <c r="Q490" s="3">
        <f>Tabla12[[#This Row],[Precio '[$CLP'] Neto]]*19%</f>
        <v>0</v>
      </c>
      <c r="R490" s="3">
        <f>Tabla12[[#This Row],[Precio '[$CLP'] IVA Inc]]/1.19</f>
        <v>0</v>
      </c>
      <c r="S490" s="1">
        <f>YEAR(Tabla12[[#This Row],[Fecha Entrada]])</f>
        <v>1900</v>
      </c>
      <c r="U490" s="1"/>
    </row>
    <row r="491" spans="5:21" hidden="1" x14ac:dyDescent="0.35">
      <c r="E491" s="7"/>
      <c r="F491" s="7"/>
      <c r="K491" s="3" t="e">
        <f>Tabla12[[#This Row],[Precio '[$CLP'] IVA Inc]]/Tabla12[[#This Row],[N° Noches]]</f>
        <v>#DIV/0!</v>
      </c>
      <c r="N491" s="3">
        <f>IF(Tabla12[[#This Row],[Canal de Venta]]="Booking",800*Tabla12[[#This Row],[Precio USD]],Tabla12[[#This Row],[Precio CLP]])</f>
        <v>0</v>
      </c>
      <c r="O491" s="3">
        <f>IF(Tabla12[[#This Row],[Canal de Venta]]="Venta Directa",0,IF(Tabla12[[#This Row],[Canal de Venta]]="Airbnb",Tabla12[[#This Row],[Precio '[$CLP'] IVA Inc]]*3.57%,(Tabla12[[#This Row],[Precio USD]]/1.19)*14%*950))</f>
        <v>0</v>
      </c>
      <c r="P491" s="3">
        <f>IF(Tabla12[[#This Row],[Año]]=2022,25000,0)</f>
        <v>0</v>
      </c>
      <c r="Q491" s="3">
        <f>Tabla12[[#This Row],[Precio '[$CLP'] Neto]]*19%</f>
        <v>0</v>
      </c>
      <c r="R491" s="3">
        <f>Tabla12[[#This Row],[Precio '[$CLP'] IVA Inc]]/1.19</f>
        <v>0</v>
      </c>
      <c r="S491" s="1">
        <f>YEAR(Tabla12[[#This Row],[Fecha Entrada]])</f>
        <v>1900</v>
      </c>
      <c r="U491" s="1"/>
    </row>
    <row r="492" spans="5:21" hidden="1" x14ac:dyDescent="0.35">
      <c r="E492" s="7"/>
      <c r="F492" s="7"/>
      <c r="K492" s="3" t="e">
        <f>Tabla12[[#This Row],[Precio '[$CLP'] IVA Inc]]/Tabla12[[#This Row],[N° Noches]]</f>
        <v>#DIV/0!</v>
      </c>
      <c r="N492" s="3">
        <f>IF(Tabla12[[#This Row],[Canal de Venta]]="Booking",800*Tabla12[[#This Row],[Precio USD]],Tabla12[[#This Row],[Precio CLP]])</f>
        <v>0</v>
      </c>
      <c r="O492" s="3">
        <f>IF(Tabla12[[#This Row],[Canal de Venta]]="Venta Directa",0,IF(Tabla12[[#This Row],[Canal de Venta]]="Airbnb",Tabla12[[#This Row],[Precio '[$CLP'] IVA Inc]]*3.57%,(Tabla12[[#This Row],[Precio USD]]/1.19)*14%*950))</f>
        <v>0</v>
      </c>
      <c r="P492" s="3">
        <f>IF(Tabla12[[#This Row],[Año]]=2022,25000,0)</f>
        <v>0</v>
      </c>
      <c r="Q492" s="3">
        <f>Tabla12[[#This Row],[Precio '[$CLP'] Neto]]*19%</f>
        <v>0</v>
      </c>
      <c r="R492" s="3">
        <f>Tabla12[[#This Row],[Precio '[$CLP'] IVA Inc]]/1.19</f>
        <v>0</v>
      </c>
      <c r="S492" s="1">
        <f>YEAR(Tabla12[[#This Row],[Fecha Entrada]])</f>
        <v>1900</v>
      </c>
      <c r="U492" s="1"/>
    </row>
    <row r="493" spans="5:21" hidden="1" x14ac:dyDescent="0.35">
      <c r="E493" s="7"/>
      <c r="F493" s="7"/>
      <c r="K493" s="3" t="e">
        <f>Tabla12[[#This Row],[Precio '[$CLP'] IVA Inc]]/Tabla12[[#This Row],[N° Noches]]</f>
        <v>#DIV/0!</v>
      </c>
      <c r="N493" s="3">
        <f>IF(Tabla12[[#This Row],[Canal de Venta]]="Booking",800*Tabla12[[#This Row],[Precio USD]],Tabla12[[#This Row],[Precio CLP]])</f>
        <v>0</v>
      </c>
      <c r="O493" s="3">
        <f>IF(Tabla12[[#This Row],[Canal de Venta]]="Venta Directa",0,IF(Tabla12[[#This Row],[Canal de Venta]]="Airbnb",Tabla12[[#This Row],[Precio '[$CLP'] IVA Inc]]*3.57%,(Tabla12[[#This Row],[Precio USD]]/1.19)*14%*950))</f>
        <v>0</v>
      </c>
      <c r="P493" s="3">
        <f>IF(Tabla12[[#This Row],[Año]]=2022,25000,0)</f>
        <v>0</v>
      </c>
      <c r="Q493" s="3">
        <f>Tabla12[[#This Row],[Precio '[$CLP'] Neto]]*19%</f>
        <v>0</v>
      </c>
      <c r="R493" s="3">
        <f>Tabla12[[#This Row],[Precio '[$CLP'] IVA Inc]]/1.19</f>
        <v>0</v>
      </c>
      <c r="S493" s="1">
        <f>YEAR(Tabla12[[#This Row],[Fecha Entrada]])</f>
        <v>1900</v>
      </c>
      <c r="U493" s="1"/>
    </row>
    <row r="494" spans="5:21" hidden="1" x14ac:dyDescent="0.35">
      <c r="E494" s="7"/>
      <c r="F494" s="7"/>
      <c r="K494" s="3" t="e">
        <f>Tabla12[[#This Row],[Precio '[$CLP'] IVA Inc]]/Tabla12[[#This Row],[N° Noches]]</f>
        <v>#DIV/0!</v>
      </c>
      <c r="N494" s="3">
        <f>IF(Tabla12[[#This Row],[Canal de Venta]]="Booking",800*Tabla12[[#This Row],[Precio USD]],Tabla12[[#This Row],[Precio CLP]])</f>
        <v>0</v>
      </c>
      <c r="O494" s="3">
        <f>IF(Tabla12[[#This Row],[Canal de Venta]]="Venta Directa",0,IF(Tabla12[[#This Row],[Canal de Venta]]="Airbnb",Tabla12[[#This Row],[Precio '[$CLP'] IVA Inc]]*3.57%,(Tabla12[[#This Row],[Precio USD]]/1.19)*14%*950))</f>
        <v>0</v>
      </c>
      <c r="P494" s="3">
        <f>IF(Tabla12[[#This Row],[Año]]=2022,25000,0)</f>
        <v>0</v>
      </c>
      <c r="Q494" s="3">
        <f>Tabla12[[#This Row],[Precio '[$CLP'] Neto]]*19%</f>
        <v>0</v>
      </c>
      <c r="R494" s="3">
        <f>Tabla12[[#This Row],[Precio '[$CLP'] IVA Inc]]/1.19</f>
        <v>0</v>
      </c>
      <c r="S494" s="1">
        <f>YEAR(Tabla12[[#This Row],[Fecha Entrada]])</f>
        <v>1900</v>
      </c>
      <c r="U494" s="1"/>
    </row>
    <row r="495" spans="5:21" hidden="1" x14ac:dyDescent="0.35">
      <c r="E495" s="7"/>
      <c r="F495" s="7"/>
      <c r="K495" s="3" t="e">
        <f>Tabla12[[#This Row],[Precio '[$CLP'] IVA Inc]]/Tabla12[[#This Row],[N° Noches]]</f>
        <v>#DIV/0!</v>
      </c>
      <c r="N495" s="3">
        <f>IF(Tabla12[[#This Row],[Canal de Venta]]="Booking",800*Tabla12[[#This Row],[Precio USD]],Tabla12[[#This Row],[Precio CLP]])</f>
        <v>0</v>
      </c>
      <c r="O495" s="3">
        <f>IF(Tabla12[[#This Row],[Canal de Venta]]="Venta Directa",0,IF(Tabla12[[#This Row],[Canal de Venta]]="Airbnb",Tabla12[[#This Row],[Precio '[$CLP'] IVA Inc]]*3.57%,(Tabla12[[#This Row],[Precio USD]]/1.19)*14%*950))</f>
        <v>0</v>
      </c>
      <c r="P495" s="3">
        <f>IF(Tabla12[[#This Row],[Año]]=2022,25000,0)</f>
        <v>0</v>
      </c>
      <c r="Q495" s="3">
        <f>Tabla12[[#This Row],[Precio '[$CLP'] Neto]]*19%</f>
        <v>0</v>
      </c>
      <c r="R495" s="3">
        <f>Tabla12[[#This Row],[Precio '[$CLP'] IVA Inc]]/1.19</f>
        <v>0</v>
      </c>
      <c r="S495" s="1">
        <f>YEAR(Tabla12[[#This Row],[Fecha Entrada]])</f>
        <v>1900</v>
      </c>
      <c r="U495" s="1"/>
    </row>
    <row r="496" spans="5:21" hidden="1" x14ac:dyDescent="0.35">
      <c r="E496" s="7"/>
      <c r="F496" s="7"/>
      <c r="K496" s="3" t="e">
        <f>Tabla12[[#This Row],[Precio '[$CLP'] IVA Inc]]/Tabla12[[#This Row],[N° Noches]]</f>
        <v>#DIV/0!</v>
      </c>
      <c r="N496" s="3">
        <f>IF(Tabla12[[#This Row],[Canal de Venta]]="Booking",800*Tabla12[[#This Row],[Precio USD]],Tabla12[[#This Row],[Precio CLP]])</f>
        <v>0</v>
      </c>
      <c r="O496" s="3">
        <f>IF(Tabla12[[#This Row],[Canal de Venta]]="Venta Directa",0,IF(Tabla12[[#This Row],[Canal de Venta]]="Airbnb",Tabla12[[#This Row],[Precio '[$CLP'] IVA Inc]]*3.57%,(Tabla12[[#This Row],[Precio USD]]/1.19)*14%*950))</f>
        <v>0</v>
      </c>
      <c r="P496" s="3">
        <f>IF(Tabla12[[#This Row],[Año]]=2022,25000,0)</f>
        <v>0</v>
      </c>
      <c r="Q496" s="3">
        <f>Tabla12[[#This Row],[Precio '[$CLP'] Neto]]*19%</f>
        <v>0</v>
      </c>
      <c r="R496" s="3">
        <f>Tabla12[[#This Row],[Precio '[$CLP'] IVA Inc]]/1.19</f>
        <v>0</v>
      </c>
      <c r="S496" s="1">
        <f>YEAR(Tabla12[[#This Row],[Fecha Entrada]])</f>
        <v>1900</v>
      </c>
      <c r="U496" s="1"/>
    </row>
    <row r="497" spans="5:21" hidden="1" x14ac:dyDescent="0.35">
      <c r="E497" s="7"/>
      <c r="F497" s="7"/>
      <c r="K497" s="3" t="e">
        <f>Tabla12[[#This Row],[Precio '[$CLP'] IVA Inc]]/Tabla12[[#This Row],[N° Noches]]</f>
        <v>#DIV/0!</v>
      </c>
      <c r="N497" s="3">
        <f>IF(Tabla12[[#This Row],[Canal de Venta]]="Booking",800*Tabla12[[#This Row],[Precio USD]],Tabla12[[#This Row],[Precio CLP]])</f>
        <v>0</v>
      </c>
      <c r="O497" s="3">
        <f>IF(Tabla12[[#This Row],[Canal de Venta]]="Venta Directa",0,IF(Tabla12[[#This Row],[Canal de Venta]]="Airbnb",Tabla12[[#This Row],[Precio '[$CLP'] IVA Inc]]*3.57%,(Tabla12[[#This Row],[Precio USD]]/1.19)*14%*950))</f>
        <v>0</v>
      </c>
      <c r="P497" s="3">
        <f>IF(Tabla12[[#This Row],[Año]]=2022,25000,0)</f>
        <v>0</v>
      </c>
      <c r="Q497" s="3">
        <f>Tabla12[[#This Row],[Precio '[$CLP'] Neto]]*19%</f>
        <v>0</v>
      </c>
      <c r="R497" s="3">
        <f>Tabla12[[#This Row],[Precio '[$CLP'] IVA Inc]]/1.19</f>
        <v>0</v>
      </c>
      <c r="S497" s="1">
        <f>YEAR(Tabla12[[#This Row],[Fecha Entrada]])</f>
        <v>1900</v>
      </c>
      <c r="U497" s="1"/>
    </row>
    <row r="498" spans="5:21" hidden="1" x14ac:dyDescent="0.35">
      <c r="E498" s="7"/>
      <c r="F498" s="7"/>
      <c r="K498" s="3" t="e">
        <f>Tabla12[[#This Row],[Precio '[$CLP'] IVA Inc]]/Tabla12[[#This Row],[N° Noches]]</f>
        <v>#DIV/0!</v>
      </c>
      <c r="N498" s="3">
        <f>IF(Tabla12[[#This Row],[Canal de Venta]]="Booking",800*Tabla12[[#This Row],[Precio USD]],Tabla12[[#This Row],[Precio CLP]])</f>
        <v>0</v>
      </c>
      <c r="O498" s="3">
        <f>IF(Tabla12[[#This Row],[Canal de Venta]]="Venta Directa",0,IF(Tabla12[[#This Row],[Canal de Venta]]="Airbnb",Tabla12[[#This Row],[Precio '[$CLP'] IVA Inc]]*3.57%,(Tabla12[[#This Row],[Precio USD]]/1.19)*14%*950))</f>
        <v>0</v>
      </c>
      <c r="P498" s="3">
        <f>IF(Tabla12[[#This Row],[Año]]=2022,25000,0)</f>
        <v>0</v>
      </c>
      <c r="Q498" s="3">
        <f>Tabla12[[#This Row],[Precio '[$CLP'] Neto]]*19%</f>
        <v>0</v>
      </c>
      <c r="R498" s="3">
        <f>Tabla12[[#This Row],[Precio '[$CLP'] IVA Inc]]/1.19</f>
        <v>0</v>
      </c>
      <c r="S498" s="1">
        <f>YEAR(Tabla12[[#This Row],[Fecha Entrada]])</f>
        <v>1900</v>
      </c>
      <c r="U498" s="1"/>
    </row>
    <row r="499" spans="5:21" hidden="1" x14ac:dyDescent="0.35">
      <c r="E499" s="7"/>
      <c r="F499" s="7"/>
      <c r="K499" s="3" t="e">
        <f>Tabla12[[#This Row],[Precio '[$CLP'] IVA Inc]]/Tabla12[[#This Row],[N° Noches]]</f>
        <v>#DIV/0!</v>
      </c>
      <c r="N499" s="3">
        <f>IF(Tabla12[[#This Row],[Canal de Venta]]="Booking",800*Tabla12[[#This Row],[Precio USD]],Tabla12[[#This Row],[Precio CLP]])</f>
        <v>0</v>
      </c>
      <c r="O499" s="3">
        <f>IF(Tabla12[[#This Row],[Canal de Venta]]="Venta Directa",0,IF(Tabla12[[#This Row],[Canal de Venta]]="Airbnb",Tabla12[[#This Row],[Precio '[$CLP'] IVA Inc]]*3.57%,(Tabla12[[#This Row],[Precio USD]]/1.19)*14%*950))</f>
        <v>0</v>
      </c>
      <c r="P499" s="3">
        <f>IF(Tabla12[[#This Row],[Año]]=2022,25000,0)</f>
        <v>0</v>
      </c>
      <c r="Q499" s="3">
        <f>Tabla12[[#This Row],[Precio '[$CLP'] Neto]]*19%</f>
        <v>0</v>
      </c>
      <c r="R499" s="3">
        <f>Tabla12[[#This Row],[Precio '[$CLP'] IVA Inc]]/1.19</f>
        <v>0</v>
      </c>
      <c r="S499" s="1">
        <f>YEAR(Tabla12[[#This Row],[Fecha Entrada]])</f>
        <v>1900</v>
      </c>
      <c r="U499" s="1"/>
    </row>
    <row r="500" spans="5:21" hidden="1" x14ac:dyDescent="0.35">
      <c r="E500" s="7"/>
      <c r="F500" s="7"/>
      <c r="K500" s="3" t="e">
        <f>Tabla12[[#This Row],[Precio '[$CLP'] IVA Inc]]/Tabla12[[#This Row],[N° Noches]]</f>
        <v>#DIV/0!</v>
      </c>
      <c r="N500" s="3">
        <f>IF(Tabla12[[#This Row],[Canal de Venta]]="Booking",800*Tabla12[[#This Row],[Precio USD]],Tabla12[[#This Row],[Precio CLP]])</f>
        <v>0</v>
      </c>
      <c r="O500" s="3">
        <f>IF(Tabla12[[#This Row],[Canal de Venta]]="Venta Directa",0,IF(Tabla12[[#This Row],[Canal de Venta]]="Airbnb",Tabla12[[#This Row],[Precio '[$CLP'] IVA Inc]]*3.57%,(Tabla12[[#This Row],[Precio USD]]/1.19)*14%*950))</f>
        <v>0</v>
      </c>
      <c r="P500" s="3">
        <f>IF(Tabla12[[#This Row],[Año]]=2022,25000,0)</f>
        <v>0</v>
      </c>
      <c r="Q500" s="3">
        <f>Tabla12[[#This Row],[Precio '[$CLP'] Neto]]*19%</f>
        <v>0</v>
      </c>
      <c r="R500" s="3">
        <f>Tabla12[[#This Row],[Precio '[$CLP'] IVA Inc]]/1.19</f>
        <v>0</v>
      </c>
      <c r="S500" s="1">
        <f>YEAR(Tabla12[[#This Row],[Fecha Entrada]])</f>
        <v>1900</v>
      </c>
      <c r="U500" s="1"/>
    </row>
    <row r="501" spans="5:21" hidden="1" x14ac:dyDescent="0.35">
      <c r="E501" s="7"/>
      <c r="F501" s="7"/>
      <c r="K501" s="3" t="e">
        <f>Tabla12[[#This Row],[Precio '[$CLP'] IVA Inc]]/Tabla12[[#This Row],[N° Noches]]</f>
        <v>#DIV/0!</v>
      </c>
      <c r="N501" s="3">
        <f>IF(Tabla12[[#This Row],[Canal de Venta]]="Booking",800*Tabla12[[#This Row],[Precio USD]],Tabla12[[#This Row],[Precio CLP]])</f>
        <v>0</v>
      </c>
      <c r="O501" s="3">
        <f>IF(Tabla12[[#This Row],[Canal de Venta]]="Venta Directa",0,IF(Tabla12[[#This Row],[Canal de Venta]]="Airbnb",Tabla12[[#This Row],[Precio '[$CLP'] IVA Inc]]*3.57%,(Tabla12[[#This Row],[Precio USD]]/1.19)*14%*950))</f>
        <v>0</v>
      </c>
      <c r="P501" s="3">
        <f>IF(Tabla12[[#This Row],[Año]]=2022,25000,0)</f>
        <v>0</v>
      </c>
      <c r="Q501" s="3">
        <f>Tabla12[[#This Row],[Precio '[$CLP'] Neto]]*19%</f>
        <v>0</v>
      </c>
      <c r="R501" s="3">
        <f>Tabla12[[#This Row],[Precio '[$CLP'] IVA Inc]]/1.19</f>
        <v>0</v>
      </c>
      <c r="S501" s="1">
        <f>YEAR(Tabla12[[#This Row],[Fecha Entrada]])</f>
        <v>1900</v>
      </c>
      <c r="U501" s="1"/>
    </row>
    <row r="502" spans="5:21" hidden="1" x14ac:dyDescent="0.35">
      <c r="E502" s="7"/>
      <c r="F502" s="7"/>
      <c r="K502" s="3" t="e">
        <f>Tabla12[[#This Row],[Precio '[$CLP'] IVA Inc]]/Tabla12[[#This Row],[N° Noches]]</f>
        <v>#DIV/0!</v>
      </c>
      <c r="N502" s="3">
        <f>IF(Tabla12[[#This Row],[Canal de Venta]]="Booking",800*Tabla12[[#This Row],[Precio USD]],Tabla12[[#This Row],[Precio CLP]])</f>
        <v>0</v>
      </c>
      <c r="O502" s="3">
        <f>IF(Tabla12[[#This Row],[Canal de Venta]]="Venta Directa",0,IF(Tabla12[[#This Row],[Canal de Venta]]="Airbnb",Tabla12[[#This Row],[Precio '[$CLP'] IVA Inc]]*3.57%,(Tabla12[[#This Row],[Precio USD]]/1.19)*14%*950))</f>
        <v>0</v>
      </c>
      <c r="P502" s="3">
        <f>IF(Tabla12[[#This Row],[Año]]=2022,25000,0)</f>
        <v>0</v>
      </c>
      <c r="Q502" s="3">
        <f>Tabla12[[#This Row],[Precio '[$CLP'] Neto]]*19%</f>
        <v>0</v>
      </c>
      <c r="R502" s="3">
        <f>Tabla12[[#This Row],[Precio '[$CLP'] IVA Inc]]/1.19</f>
        <v>0</v>
      </c>
      <c r="S502" s="1">
        <f>YEAR(Tabla12[[#This Row],[Fecha Entrada]])</f>
        <v>1900</v>
      </c>
      <c r="U502" s="1"/>
    </row>
    <row r="503" spans="5:21" hidden="1" x14ac:dyDescent="0.35">
      <c r="E503" s="7"/>
      <c r="F503" s="7"/>
      <c r="K503" s="3" t="e">
        <f>Tabla12[[#This Row],[Precio '[$CLP'] IVA Inc]]/Tabla12[[#This Row],[N° Noches]]</f>
        <v>#DIV/0!</v>
      </c>
      <c r="N503" s="3">
        <f>IF(Tabla12[[#This Row],[Canal de Venta]]="Booking",800*Tabla12[[#This Row],[Precio USD]],Tabla12[[#This Row],[Precio CLP]])</f>
        <v>0</v>
      </c>
      <c r="O503" s="3">
        <f>IF(Tabla12[[#This Row],[Canal de Venta]]="Venta Directa",0,IF(Tabla12[[#This Row],[Canal de Venta]]="Airbnb",Tabla12[[#This Row],[Precio '[$CLP'] IVA Inc]]*3.57%,(Tabla12[[#This Row],[Precio USD]]/1.19)*14%*950))</f>
        <v>0</v>
      </c>
      <c r="P503" s="3">
        <f>IF(Tabla12[[#This Row],[Año]]=2022,25000,0)</f>
        <v>0</v>
      </c>
      <c r="Q503" s="3">
        <f>Tabla12[[#This Row],[Precio '[$CLP'] Neto]]*19%</f>
        <v>0</v>
      </c>
      <c r="R503" s="3">
        <f>Tabla12[[#This Row],[Precio '[$CLP'] IVA Inc]]/1.19</f>
        <v>0</v>
      </c>
      <c r="S503" s="1">
        <f>YEAR(Tabla12[[#This Row],[Fecha Entrada]])</f>
        <v>1900</v>
      </c>
      <c r="U503" s="1"/>
    </row>
    <row r="504" spans="5:21" hidden="1" x14ac:dyDescent="0.35">
      <c r="E504" s="7"/>
      <c r="F504" s="7"/>
      <c r="K504" s="3" t="e">
        <f>Tabla12[[#This Row],[Precio '[$CLP'] IVA Inc]]/Tabla12[[#This Row],[N° Noches]]</f>
        <v>#DIV/0!</v>
      </c>
      <c r="N504" s="3">
        <f>IF(Tabla12[[#This Row],[Canal de Venta]]="Booking",800*Tabla12[[#This Row],[Precio USD]],Tabla12[[#This Row],[Precio CLP]])</f>
        <v>0</v>
      </c>
      <c r="O504" s="3">
        <f>IF(Tabla12[[#This Row],[Canal de Venta]]="Venta Directa",0,IF(Tabla12[[#This Row],[Canal de Venta]]="Airbnb",Tabla12[[#This Row],[Precio '[$CLP'] IVA Inc]]*3.57%,(Tabla12[[#This Row],[Precio USD]]/1.19)*14%*950))</f>
        <v>0</v>
      </c>
      <c r="P504" s="3">
        <f>IF(Tabla12[[#This Row],[Año]]=2022,25000,0)</f>
        <v>0</v>
      </c>
      <c r="Q504" s="3">
        <f>Tabla12[[#This Row],[Precio '[$CLP'] Neto]]*19%</f>
        <v>0</v>
      </c>
      <c r="R504" s="3">
        <f>Tabla12[[#This Row],[Precio '[$CLP'] IVA Inc]]/1.19</f>
        <v>0</v>
      </c>
      <c r="S504" s="1">
        <f>YEAR(Tabla12[[#This Row],[Fecha Entrada]])</f>
        <v>1900</v>
      </c>
      <c r="U504" s="1"/>
    </row>
    <row r="505" spans="5:21" hidden="1" x14ac:dyDescent="0.35">
      <c r="E505" s="7"/>
      <c r="F505" s="7"/>
      <c r="K505" s="3" t="e">
        <f>Tabla12[[#This Row],[Precio '[$CLP'] IVA Inc]]/Tabla12[[#This Row],[N° Noches]]</f>
        <v>#DIV/0!</v>
      </c>
      <c r="N505" s="3">
        <f>IF(Tabla12[[#This Row],[Canal de Venta]]="Booking",800*Tabla12[[#This Row],[Precio USD]],Tabla12[[#This Row],[Precio CLP]])</f>
        <v>0</v>
      </c>
      <c r="O505" s="3">
        <f>IF(Tabla12[[#This Row],[Canal de Venta]]="Venta Directa",0,IF(Tabla12[[#This Row],[Canal de Venta]]="Airbnb",Tabla12[[#This Row],[Precio '[$CLP'] IVA Inc]]*3.57%,(Tabla12[[#This Row],[Precio USD]]/1.19)*14%*950))</f>
        <v>0</v>
      </c>
      <c r="P505" s="3">
        <f>IF(Tabla12[[#This Row],[Año]]=2022,25000,0)</f>
        <v>0</v>
      </c>
      <c r="Q505" s="3">
        <f>Tabla12[[#This Row],[Precio '[$CLP'] Neto]]*19%</f>
        <v>0</v>
      </c>
      <c r="R505" s="3">
        <f>Tabla12[[#This Row],[Precio '[$CLP'] IVA Inc]]/1.19</f>
        <v>0</v>
      </c>
      <c r="S505" s="1">
        <f>YEAR(Tabla12[[#This Row],[Fecha Entrada]])</f>
        <v>1900</v>
      </c>
      <c r="U505" s="1"/>
    </row>
    <row r="506" spans="5:21" hidden="1" x14ac:dyDescent="0.35">
      <c r="E506" s="7"/>
      <c r="F506" s="7"/>
      <c r="K506" s="3" t="e">
        <f>Tabla12[[#This Row],[Precio '[$CLP'] IVA Inc]]/Tabla12[[#This Row],[N° Noches]]</f>
        <v>#DIV/0!</v>
      </c>
      <c r="N506" s="3">
        <f>IF(Tabla12[[#This Row],[Canal de Venta]]="Booking",800*Tabla12[[#This Row],[Precio USD]],Tabla12[[#This Row],[Precio CLP]])</f>
        <v>0</v>
      </c>
      <c r="O506" s="3">
        <f>IF(Tabla12[[#This Row],[Canal de Venta]]="Venta Directa",0,IF(Tabla12[[#This Row],[Canal de Venta]]="Airbnb",Tabla12[[#This Row],[Precio '[$CLP'] IVA Inc]]*3.57%,(Tabla12[[#This Row],[Precio USD]]/1.19)*14%*950))</f>
        <v>0</v>
      </c>
      <c r="P506" s="3">
        <f>IF(Tabla12[[#This Row],[Año]]=2022,25000,0)</f>
        <v>0</v>
      </c>
      <c r="Q506" s="3">
        <f>Tabla12[[#This Row],[Precio '[$CLP'] Neto]]*19%</f>
        <v>0</v>
      </c>
      <c r="R506" s="3">
        <f>Tabla12[[#This Row],[Precio '[$CLP'] IVA Inc]]/1.19</f>
        <v>0</v>
      </c>
      <c r="S506" s="1">
        <f>YEAR(Tabla12[[#This Row],[Fecha Entrada]])</f>
        <v>1900</v>
      </c>
      <c r="U506" s="1"/>
    </row>
    <row r="507" spans="5:21" hidden="1" x14ac:dyDescent="0.35">
      <c r="E507" s="7"/>
      <c r="F507" s="7"/>
      <c r="K507" s="3" t="e">
        <f>Tabla12[[#This Row],[Precio '[$CLP'] IVA Inc]]/Tabla12[[#This Row],[N° Noches]]</f>
        <v>#DIV/0!</v>
      </c>
      <c r="N507" s="3">
        <f>IF(Tabla12[[#This Row],[Canal de Venta]]="Booking",800*Tabla12[[#This Row],[Precio USD]],Tabla12[[#This Row],[Precio CLP]])</f>
        <v>0</v>
      </c>
      <c r="O507" s="3">
        <f>IF(Tabla12[[#This Row],[Canal de Venta]]="Venta Directa",0,IF(Tabla12[[#This Row],[Canal de Venta]]="Airbnb",Tabla12[[#This Row],[Precio '[$CLP'] IVA Inc]]*3.57%,(Tabla12[[#This Row],[Precio USD]]/1.19)*14%*950))</f>
        <v>0</v>
      </c>
      <c r="P507" s="3">
        <f>IF(Tabla12[[#This Row],[Año]]=2022,25000,0)</f>
        <v>0</v>
      </c>
      <c r="Q507" s="3">
        <f>Tabla12[[#This Row],[Precio '[$CLP'] Neto]]*19%</f>
        <v>0</v>
      </c>
      <c r="R507" s="3">
        <f>Tabla12[[#This Row],[Precio '[$CLP'] IVA Inc]]/1.19</f>
        <v>0</v>
      </c>
      <c r="S507" s="1">
        <f>YEAR(Tabla12[[#This Row],[Fecha Entrada]])</f>
        <v>1900</v>
      </c>
      <c r="U507" s="1"/>
    </row>
    <row r="508" spans="5:21" hidden="1" x14ac:dyDescent="0.35">
      <c r="E508" s="7"/>
      <c r="F508" s="7"/>
      <c r="K508" s="3" t="e">
        <f>Tabla12[[#This Row],[Precio '[$CLP'] IVA Inc]]/Tabla12[[#This Row],[N° Noches]]</f>
        <v>#DIV/0!</v>
      </c>
      <c r="N508" s="3">
        <f>IF(Tabla12[[#This Row],[Canal de Venta]]="Booking",800*Tabla12[[#This Row],[Precio USD]],Tabla12[[#This Row],[Precio CLP]])</f>
        <v>0</v>
      </c>
      <c r="O508" s="3">
        <f>IF(Tabla12[[#This Row],[Canal de Venta]]="Venta Directa",0,IF(Tabla12[[#This Row],[Canal de Venta]]="Airbnb",Tabla12[[#This Row],[Precio '[$CLP'] IVA Inc]]*3.57%,(Tabla12[[#This Row],[Precio USD]]/1.19)*14%*950))</f>
        <v>0</v>
      </c>
      <c r="P508" s="3">
        <f>IF(Tabla12[[#This Row],[Año]]=2022,25000,0)</f>
        <v>0</v>
      </c>
      <c r="Q508" s="3">
        <f>Tabla12[[#This Row],[Precio '[$CLP'] Neto]]*19%</f>
        <v>0</v>
      </c>
      <c r="R508" s="3">
        <f>Tabla12[[#This Row],[Precio '[$CLP'] IVA Inc]]/1.19</f>
        <v>0</v>
      </c>
      <c r="S508" s="1">
        <f>YEAR(Tabla12[[#This Row],[Fecha Entrada]])</f>
        <v>1900</v>
      </c>
      <c r="U508" s="1"/>
    </row>
    <row r="509" spans="5:21" hidden="1" x14ac:dyDescent="0.35">
      <c r="E509" s="7"/>
      <c r="F509" s="7"/>
      <c r="K509" s="3" t="e">
        <f>Tabla12[[#This Row],[Precio '[$CLP'] IVA Inc]]/Tabla12[[#This Row],[N° Noches]]</f>
        <v>#DIV/0!</v>
      </c>
      <c r="N509" s="3">
        <f>IF(Tabla12[[#This Row],[Canal de Venta]]="Booking",800*Tabla12[[#This Row],[Precio USD]],Tabla12[[#This Row],[Precio CLP]])</f>
        <v>0</v>
      </c>
      <c r="O509" s="3">
        <f>IF(Tabla12[[#This Row],[Canal de Venta]]="Venta Directa",0,IF(Tabla12[[#This Row],[Canal de Venta]]="Airbnb",Tabla12[[#This Row],[Precio '[$CLP'] IVA Inc]]*3.57%,(Tabla12[[#This Row],[Precio USD]]/1.19)*14%*950))</f>
        <v>0</v>
      </c>
      <c r="P509" s="3">
        <f>IF(Tabla12[[#This Row],[Año]]=2022,25000,0)</f>
        <v>0</v>
      </c>
      <c r="Q509" s="3">
        <f>Tabla12[[#This Row],[Precio '[$CLP'] Neto]]*19%</f>
        <v>0</v>
      </c>
      <c r="R509" s="3">
        <f>Tabla12[[#This Row],[Precio '[$CLP'] IVA Inc]]/1.19</f>
        <v>0</v>
      </c>
      <c r="S509" s="1">
        <f>YEAR(Tabla12[[#This Row],[Fecha Entrada]])</f>
        <v>1900</v>
      </c>
      <c r="U509" s="1"/>
    </row>
    <row r="510" spans="5:21" hidden="1" x14ac:dyDescent="0.35">
      <c r="E510" s="7"/>
      <c r="F510" s="7"/>
      <c r="K510" s="3" t="e">
        <f>Tabla12[[#This Row],[Precio '[$CLP'] IVA Inc]]/Tabla12[[#This Row],[N° Noches]]</f>
        <v>#DIV/0!</v>
      </c>
      <c r="N510" s="3">
        <f>IF(Tabla12[[#This Row],[Canal de Venta]]="Booking",800*Tabla12[[#This Row],[Precio USD]],Tabla12[[#This Row],[Precio CLP]])</f>
        <v>0</v>
      </c>
      <c r="O510" s="3">
        <f>IF(Tabla12[[#This Row],[Canal de Venta]]="Venta Directa",0,IF(Tabla12[[#This Row],[Canal de Venta]]="Airbnb",Tabla12[[#This Row],[Precio '[$CLP'] IVA Inc]]*3.57%,(Tabla12[[#This Row],[Precio USD]]/1.19)*14%*950))</f>
        <v>0</v>
      </c>
      <c r="P510" s="3">
        <f>IF(Tabla12[[#This Row],[Año]]=2022,25000,0)</f>
        <v>0</v>
      </c>
      <c r="Q510" s="3">
        <f>Tabla12[[#This Row],[Precio '[$CLP'] Neto]]*19%</f>
        <v>0</v>
      </c>
      <c r="R510" s="3">
        <f>Tabla12[[#This Row],[Precio '[$CLP'] IVA Inc]]/1.19</f>
        <v>0</v>
      </c>
      <c r="S510" s="1">
        <f>YEAR(Tabla12[[#This Row],[Fecha Entrada]])</f>
        <v>1900</v>
      </c>
      <c r="U510" s="1"/>
    </row>
    <row r="511" spans="5:21" hidden="1" x14ac:dyDescent="0.35">
      <c r="E511" s="7"/>
      <c r="F511" s="7"/>
      <c r="K511" s="3" t="e">
        <f>Tabla12[[#This Row],[Precio '[$CLP'] IVA Inc]]/Tabla12[[#This Row],[N° Noches]]</f>
        <v>#DIV/0!</v>
      </c>
      <c r="N511" s="3">
        <f>IF(Tabla12[[#This Row],[Canal de Venta]]="Booking",800*Tabla12[[#This Row],[Precio USD]],Tabla12[[#This Row],[Precio CLP]])</f>
        <v>0</v>
      </c>
      <c r="O511" s="3">
        <f>IF(Tabla12[[#This Row],[Canal de Venta]]="Venta Directa",0,IF(Tabla12[[#This Row],[Canal de Venta]]="Airbnb",Tabla12[[#This Row],[Precio '[$CLP'] IVA Inc]]*3.57%,(Tabla12[[#This Row],[Precio USD]]/1.19)*14%*950))</f>
        <v>0</v>
      </c>
      <c r="P511" s="3">
        <f>IF(Tabla12[[#This Row],[Año]]=2022,25000,0)</f>
        <v>0</v>
      </c>
      <c r="Q511" s="3">
        <f>Tabla12[[#This Row],[Precio '[$CLP'] Neto]]*19%</f>
        <v>0</v>
      </c>
      <c r="R511" s="3">
        <f>Tabla12[[#This Row],[Precio '[$CLP'] IVA Inc]]/1.19</f>
        <v>0</v>
      </c>
      <c r="S511" s="1">
        <f>YEAR(Tabla12[[#This Row],[Fecha Entrada]])</f>
        <v>1900</v>
      </c>
      <c r="U511" s="1"/>
    </row>
    <row r="512" spans="5:21" hidden="1" x14ac:dyDescent="0.35">
      <c r="E512" s="7"/>
      <c r="F512" s="7"/>
      <c r="K512" s="3" t="e">
        <f>Tabla12[[#This Row],[Precio '[$CLP'] IVA Inc]]/Tabla12[[#This Row],[N° Noches]]</f>
        <v>#DIV/0!</v>
      </c>
      <c r="N512" s="3">
        <f>IF(Tabla12[[#This Row],[Canal de Venta]]="Booking",800*Tabla12[[#This Row],[Precio USD]],Tabla12[[#This Row],[Precio CLP]])</f>
        <v>0</v>
      </c>
      <c r="O512" s="3">
        <f>IF(Tabla12[[#This Row],[Canal de Venta]]="Venta Directa",0,IF(Tabla12[[#This Row],[Canal de Venta]]="Airbnb",Tabla12[[#This Row],[Precio '[$CLP'] IVA Inc]]*3.57%,(Tabla12[[#This Row],[Precio USD]]/1.19)*14%*950))</f>
        <v>0</v>
      </c>
      <c r="P512" s="3">
        <f>IF(Tabla12[[#This Row],[Año]]=2022,25000,0)</f>
        <v>0</v>
      </c>
      <c r="Q512" s="3">
        <f>Tabla12[[#This Row],[Precio '[$CLP'] Neto]]*19%</f>
        <v>0</v>
      </c>
      <c r="R512" s="3">
        <f>Tabla12[[#This Row],[Precio '[$CLP'] IVA Inc]]/1.19</f>
        <v>0</v>
      </c>
      <c r="S512" s="1">
        <f>YEAR(Tabla12[[#This Row],[Fecha Entrada]])</f>
        <v>1900</v>
      </c>
      <c r="U512" s="1"/>
    </row>
    <row r="513" spans="5:21" hidden="1" x14ac:dyDescent="0.35">
      <c r="E513" s="7"/>
      <c r="F513" s="7"/>
      <c r="K513" s="3" t="e">
        <f>Tabla12[[#This Row],[Precio '[$CLP'] IVA Inc]]/Tabla12[[#This Row],[N° Noches]]</f>
        <v>#DIV/0!</v>
      </c>
      <c r="N513" s="3">
        <f>IF(Tabla12[[#This Row],[Canal de Venta]]="Booking",800*Tabla12[[#This Row],[Precio USD]],Tabla12[[#This Row],[Precio CLP]])</f>
        <v>0</v>
      </c>
      <c r="O513" s="3">
        <f>IF(Tabla12[[#This Row],[Canal de Venta]]="Venta Directa",0,IF(Tabla12[[#This Row],[Canal de Venta]]="Airbnb",Tabla12[[#This Row],[Precio '[$CLP'] IVA Inc]]*3.57%,(Tabla12[[#This Row],[Precio USD]]/1.19)*14%*950))</f>
        <v>0</v>
      </c>
      <c r="P513" s="3">
        <f>IF(Tabla12[[#This Row],[Año]]=2022,25000,0)</f>
        <v>0</v>
      </c>
      <c r="Q513" s="3">
        <f>Tabla12[[#This Row],[Precio '[$CLP'] Neto]]*19%</f>
        <v>0</v>
      </c>
      <c r="R513" s="3">
        <f>Tabla12[[#This Row],[Precio '[$CLP'] IVA Inc]]/1.19</f>
        <v>0</v>
      </c>
      <c r="S513" s="1">
        <f>YEAR(Tabla12[[#This Row],[Fecha Entrada]])</f>
        <v>1900</v>
      </c>
      <c r="U513" s="1"/>
    </row>
    <row r="514" spans="5:21" hidden="1" x14ac:dyDescent="0.35">
      <c r="E514" s="7"/>
      <c r="F514" s="7"/>
      <c r="K514" s="3" t="e">
        <f>Tabla12[[#This Row],[Precio '[$CLP'] IVA Inc]]/Tabla12[[#This Row],[N° Noches]]</f>
        <v>#DIV/0!</v>
      </c>
      <c r="N514" s="3">
        <f>IF(Tabla12[[#This Row],[Canal de Venta]]="Booking",800*Tabla12[[#This Row],[Precio USD]],Tabla12[[#This Row],[Precio CLP]])</f>
        <v>0</v>
      </c>
      <c r="O514" s="3">
        <f>IF(Tabla12[[#This Row],[Canal de Venta]]="Venta Directa",0,IF(Tabla12[[#This Row],[Canal de Venta]]="Airbnb",Tabla12[[#This Row],[Precio '[$CLP'] IVA Inc]]*3.57%,(Tabla12[[#This Row],[Precio USD]]/1.19)*14%*950))</f>
        <v>0</v>
      </c>
      <c r="P514" s="3">
        <f>IF(Tabla12[[#This Row],[Año]]=2022,25000,0)</f>
        <v>0</v>
      </c>
      <c r="Q514" s="3">
        <f>Tabla12[[#This Row],[Precio '[$CLP'] Neto]]*19%</f>
        <v>0</v>
      </c>
      <c r="R514" s="3">
        <f>Tabla12[[#This Row],[Precio '[$CLP'] IVA Inc]]/1.19</f>
        <v>0</v>
      </c>
      <c r="S514" s="1">
        <f>YEAR(Tabla12[[#This Row],[Fecha Entrada]])</f>
        <v>1900</v>
      </c>
      <c r="U514" s="1"/>
    </row>
    <row r="515" spans="5:21" hidden="1" x14ac:dyDescent="0.35">
      <c r="E515" s="7"/>
      <c r="F515" s="7"/>
      <c r="K515" s="3" t="e">
        <f>Tabla12[[#This Row],[Precio '[$CLP'] IVA Inc]]/Tabla12[[#This Row],[N° Noches]]</f>
        <v>#DIV/0!</v>
      </c>
      <c r="N515" s="3">
        <f>IF(Tabla12[[#This Row],[Canal de Venta]]="Booking",800*Tabla12[[#This Row],[Precio USD]],Tabla12[[#This Row],[Precio CLP]])</f>
        <v>0</v>
      </c>
      <c r="O515" s="3">
        <f>IF(Tabla12[[#This Row],[Canal de Venta]]="Venta Directa",0,IF(Tabla12[[#This Row],[Canal de Venta]]="Airbnb",Tabla12[[#This Row],[Precio '[$CLP'] IVA Inc]]*3.57%,(Tabla12[[#This Row],[Precio USD]]/1.19)*14%*950))</f>
        <v>0</v>
      </c>
      <c r="P515" s="3">
        <f>IF(Tabla12[[#This Row],[Año]]=2022,25000,0)</f>
        <v>0</v>
      </c>
      <c r="Q515" s="3">
        <f>Tabla12[[#This Row],[Precio '[$CLP'] Neto]]*19%</f>
        <v>0</v>
      </c>
      <c r="R515" s="3">
        <f>Tabla12[[#This Row],[Precio '[$CLP'] IVA Inc]]/1.19</f>
        <v>0</v>
      </c>
      <c r="S515" s="1">
        <f>YEAR(Tabla12[[#This Row],[Fecha Entrada]])</f>
        <v>1900</v>
      </c>
      <c r="U515" s="1"/>
    </row>
    <row r="516" spans="5:21" hidden="1" x14ac:dyDescent="0.35">
      <c r="E516" s="7"/>
      <c r="F516" s="7"/>
      <c r="K516" s="3" t="e">
        <f>Tabla12[[#This Row],[Precio '[$CLP'] IVA Inc]]/Tabla12[[#This Row],[N° Noches]]</f>
        <v>#DIV/0!</v>
      </c>
      <c r="N516" s="3">
        <f>IF(Tabla12[[#This Row],[Canal de Venta]]="Booking",800*Tabla12[[#This Row],[Precio USD]],Tabla12[[#This Row],[Precio CLP]])</f>
        <v>0</v>
      </c>
      <c r="O516" s="3">
        <f>IF(Tabla12[[#This Row],[Canal de Venta]]="Venta Directa",0,IF(Tabla12[[#This Row],[Canal de Venta]]="Airbnb",Tabla12[[#This Row],[Precio '[$CLP'] IVA Inc]]*3.57%,(Tabla12[[#This Row],[Precio USD]]/1.19)*14%*950))</f>
        <v>0</v>
      </c>
      <c r="P516" s="3">
        <f>IF(Tabla12[[#This Row],[Año]]=2022,25000,0)</f>
        <v>0</v>
      </c>
      <c r="Q516" s="3">
        <f>Tabla12[[#This Row],[Precio '[$CLP'] Neto]]*19%</f>
        <v>0</v>
      </c>
      <c r="R516" s="3">
        <f>Tabla12[[#This Row],[Precio '[$CLP'] IVA Inc]]/1.19</f>
        <v>0</v>
      </c>
      <c r="S516" s="1">
        <f>YEAR(Tabla12[[#This Row],[Fecha Entrada]])</f>
        <v>1900</v>
      </c>
      <c r="U516" s="1"/>
    </row>
    <row r="517" spans="5:21" hidden="1" x14ac:dyDescent="0.35">
      <c r="E517" s="7"/>
      <c r="F517" s="7"/>
      <c r="K517" s="3" t="e">
        <f>Tabla12[[#This Row],[Precio '[$CLP'] IVA Inc]]/Tabla12[[#This Row],[N° Noches]]</f>
        <v>#DIV/0!</v>
      </c>
      <c r="N517" s="3">
        <f>IF(Tabla12[[#This Row],[Canal de Venta]]="Booking",800*Tabla12[[#This Row],[Precio USD]],Tabla12[[#This Row],[Precio CLP]])</f>
        <v>0</v>
      </c>
      <c r="O517" s="3">
        <f>IF(Tabla12[[#This Row],[Canal de Venta]]="Venta Directa",0,IF(Tabla12[[#This Row],[Canal de Venta]]="Airbnb",Tabla12[[#This Row],[Precio '[$CLP'] IVA Inc]]*3.57%,(Tabla12[[#This Row],[Precio USD]]/1.19)*14%*950))</f>
        <v>0</v>
      </c>
      <c r="P517" s="3">
        <f>IF(Tabla12[[#This Row],[Año]]=2022,25000,0)</f>
        <v>0</v>
      </c>
      <c r="Q517" s="3">
        <f>Tabla12[[#This Row],[Precio '[$CLP'] Neto]]*19%</f>
        <v>0</v>
      </c>
      <c r="R517" s="3">
        <f>Tabla12[[#This Row],[Precio '[$CLP'] IVA Inc]]/1.19</f>
        <v>0</v>
      </c>
      <c r="S517" s="1">
        <f>YEAR(Tabla12[[#This Row],[Fecha Entrada]])</f>
        <v>1900</v>
      </c>
      <c r="U517" s="1"/>
    </row>
    <row r="518" spans="5:21" hidden="1" x14ac:dyDescent="0.35">
      <c r="E518" s="7"/>
      <c r="F518" s="7"/>
      <c r="K518" s="3" t="e">
        <f>Tabla12[[#This Row],[Precio '[$CLP'] IVA Inc]]/Tabla12[[#This Row],[N° Noches]]</f>
        <v>#DIV/0!</v>
      </c>
      <c r="N518" s="3">
        <f>IF(Tabla12[[#This Row],[Canal de Venta]]="Booking",800*Tabla12[[#This Row],[Precio USD]],Tabla12[[#This Row],[Precio CLP]])</f>
        <v>0</v>
      </c>
      <c r="O518" s="3">
        <f>IF(Tabla12[[#This Row],[Canal de Venta]]="Venta Directa",0,IF(Tabla12[[#This Row],[Canal de Venta]]="Airbnb",Tabla12[[#This Row],[Precio '[$CLP'] IVA Inc]]*3.57%,(Tabla12[[#This Row],[Precio USD]]/1.19)*14%*950))</f>
        <v>0</v>
      </c>
      <c r="P518" s="3">
        <f>IF(Tabla12[[#This Row],[Año]]=2022,25000,0)</f>
        <v>0</v>
      </c>
      <c r="Q518" s="3">
        <f>Tabla12[[#This Row],[Precio '[$CLP'] Neto]]*19%</f>
        <v>0</v>
      </c>
      <c r="R518" s="3">
        <f>Tabla12[[#This Row],[Precio '[$CLP'] IVA Inc]]/1.19</f>
        <v>0</v>
      </c>
      <c r="S518" s="1">
        <f>YEAR(Tabla12[[#This Row],[Fecha Entrada]])</f>
        <v>1900</v>
      </c>
      <c r="U518" s="1"/>
    </row>
    <row r="519" spans="5:21" hidden="1" x14ac:dyDescent="0.35">
      <c r="E519" s="7"/>
      <c r="F519" s="7"/>
      <c r="K519" s="3" t="e">
        <f>Tabla12[[#This Row],[Precio '[$CLP'] IVA Inc]]/Tabla12[[#This Row],[N° Noches]]</f>
        <v>#DIV/0!</v>
      </c>
      <c r="N519" s="3">
        <f>IF(Tabla12[[#This Row],[Canal de Venta]]="Booking",800*Tabla12[[#This Row],[Precio USD]],Tabla12[[#This Row],[Precio CLP]])</f>
        <v>0</v>
      </c>
      <c r="O519" s="3">
        <f>IF(Tabla12[[#This Row],[Canal de Venta]]="Venta Directa",0,IF(Tabla12[[#This Row],[Canal de Venta]]="Airbnb",Tabla12[[#This Row],[Precio '[$CLP'] IVA Inc]]*3.57%,(Tabla12[[#This Row],[Precio USD]]/1.19)*14%*950))</f>
        <v>0</v>
      </c>
      <c r="P519" s="3">
        <f>IF(Tabla12[[#This Row],[Año]]=2022,25000,0)</f>
        <v>0</v>
      </c>
      <c r="Q519" s="3">
        <f>Tabla12[[#This Row],[Precio '[$CLP'] Neto]]*19%</f>
        <v>0</v>
      </c>
      <c r="R519" s="3">
        <f>Tabla12[[#This Row],[Precio '[$CLP'] IVA Inc]]/1.19</f>
        <v>0</v>
      </c>
      <c r="S519" s="1">
        <f>YEAR(Tabla12[[#This Row],[Fecha Entrada]])</f>
        <v>1900</v>
      </c>
      <c r="U519" s="1"/>
    </row>
    <row r="520" spans="5:21" hidden="1" x14ac:dyDescent="0.35">
      <c r="E520" s="7"/>
      <c r="F520" s="7"/>
      <c r="K520" s="3" t="e">
        <f>Tabla12[[#This Row],[Precio '[$CLP'] IVA Inc]]/Tabla12[[#This Row],[N° Noches]]</f>
        <v>#DIV/0!</v>
      </c>
      <c r="N520" s="3">
        <f>IF(Tabla12[[#This Row],[Canal de Venta]]="Booking",800*Tabla12[[#This Row],[Precio USD]],Tabla12[[#This Row],[Precio CLP]])</f>
        <v>0</v>
      </c>
      <c r="O520" s="3">
        <f>IF(Tabla12[[#This Row],[Canal de Venta]]="Venta Directa",0,IF(Tabla12[[#This Row],[Canal de Venta]]="Airbnb",Tabla12[[#This Row],[Precio '[$CLP'] IVA Inc]]*3.57%,(Tabla12[[#This Row],[Precio USD]]/1.19)*14%*950))</f>
        <v>0</v>
      </c>
      <c r="P520" s="3">
        <f>IF(Tabla12[[#This Row],[Año]]=2022,25000,0)</f>
        <v>0</v>
      </c>
      <c r="Q520" s="3">
        <f>Tabla12[[#This Row],[Precio '[$CLP'] Neto]]*19%</f>
        <v>0</v>
      </c>
      <c r="R520" s="3">
        <f>Tabla12[[#This Row],[Precio '[$CLP'] IVA Inc]]/1.19</f>
        <v>0</v>
      </c>
      <c r="S520" s="1">
        <f>YEAR(Tabla12[[#This Row],[Fecha Entrada]])</f>
        <v>1900</v>
      </c>
      <c r="U520" s="1"/>
    </row>
    <row r="521" spans="5:21" hidden="1" x14ac:dyDescent="0.35">
      <c r="E521" s="7"/>
      <c r="F521" s="7"/>
      <c r="K521" s="3" t="e">
        <f>Tabla12[[#This Row],[Precio '[$CLP'] IVA Inc]]/Tabla12[[#This Row],[N° Noches]]</f>
        <v>#DIV/0!</v>
      </c>
      <c r="N521" s="3">
        <f>IF(Tabla12[[#This Row],[Canal de Venta]]="Booking",800*Tabla12[[#This Row],[Precio USD]],Tabla12[[#This Row],[Precio CLP]])</f>
        <v>0</v>
      </c>
      <c r="O521" s="3">
        <f>IF(Tabla12[[#This Row],[Canal de Venta]]="Venta Directa",0,IF(Tabla12[[#This Row],[Canal de Venta]]="Airbnb",Tabla12[[#This Row],[Precio '[$CLP'] IVA Inc]]*3.57%,(Tabla12[[#This Row],[Precio USD]]/1.19)*14%*950))</f>
        <v>0</v>
      </c>
      <c r="P521" s="3">
        <f>IF(Tabla12[[#This Row],[Año]]=2022,25000,0)</f>
        <v>0</v>
      </c>
      <c r="Q521" s="3">
        <f>Tabla12[[#This Row],[Precio '[$CLP'] Neto]]*19%</f>
        <v>0</v>
      </c>
      <c r="R521" s="3">
        <f>Tabla12[[#This Row],[Precio '[$CLP'] IVA Inc]]/1.19</f>
        <v>0</v>
      </c>
      <c r="S521" s="1">
        <f>YEAR(Tabla12[[#This Row],[Fecha Entrada]])</f>
        <v>1900</v>
      </c>
      <c r="U521" s="1"/>
    </row>
    <row r="522" spans="5:21" hidden="1" x14ac:dyDescent="0.35">
      <c r="E522" s="7"/>
      <c r="F522" s="7"/>
      <c r="K522" s="3" t="e">
        <f>Tabla12[[#This Row],[Precio '[$CLP'] IVA Inc]]/Tabla12[[#This Row],[N° Noches]]</f>
        <v>#DIV/0!</v>
      </c>
      <c r="N522" s="3">
        <f>IF(Tabla12[[#This Row],[Canal de Venta]]="Booking",800*Tabla12[[#This Row],[Precio USD]],Tabla12[[#This Row],[Precio CLP]])</f>
        <v>0</v>
      </c>
      <c r="O522" s="3">
        <f>IF(Tabla12[[#This Row],[Canal de Venta]]="Venta Directa",0,IF(Tabla12[[#This Row],[Canal de Venta]]="Airbnb",Tabla12[[#This Row],[Precio '[$CLP'] IVA Inc]]*3.57%,(Tabla12[[#This Row],[Precio USD]]/1.19)*14%*950))</f>
        <v>0</v>
      </c>
      <c r="P522" s="3">
        <f>IF(Tabla12[[#This Row],[Año]]=2022,25000,0)</f>
        <v>0</v>
      </c>
      <c r="Q522" s="3">
        <f>Tabla12[[#This Row],[Precio '[$CLP'] Neto]]*19%</f>
        <v>0</v>
      </c>
      <c r="R522" s="3">
        <f>Tabla12[[#This Row],[Precio '[$CLP'] IVA Inc]]/1.19</f>
        <v>0</v>
      </c>
      <c r="S522" s="1">
        <f>YEAR(Tabla12[[#This Row],[Fecha Entrada]])</f>
        <v>1900</v>
      </c>
      <c r="U522" s="1"/>
    </row>
    <row r="523" spans="5:21" hidden="1" x14ac:dyDescent="0.35">
      <c r="E523" s="7"/>
      <c r="F523" s="7"/>
      <c r="K523" s="3" t="e">
        <f>Tabla12[[#This Row],[Precio '[$CLP'] IVA Inc]]/Tabla12[[#This Row],[N° Noches]]</f>
        <v>#DIV/0!</v>
      </c>
      <c r="N523" s="3">
        <f>IF(Tabla12[[#This Row],[Canal de Venta]]="Booking",800*Tabla12[[#This Row],[Precio USD]],Tabla12[[#This Row],[Precio CLP]])</f>
        <v>0</v>
      </c>
      <c r="O523" s="3">
        <f>IF(Tabla12[[#This Row],[Canal de Venta]]="Venta Directa",0,IF(Tabla12[[#This Row],[Canal de Venta]]="Airbnb",Tabla12[[#This Row],[Precio '[$CLP'] IVA Inc]]*3.57%,(Tabla12[[#This Row],[Precio USD]]/1.19)*14%*950))</f>
        <v>0</v>
      </c>
      <c r="P523" s="3">
        <f>IF(Tabla12[[#This Row],[Año]]=2022,25000,0)</f>
        <v>0</v>
      </c>
      <c r="Q523" s="3">
        <f>Tabla12[[#This Row],[Precio '[$CLP'] Neto]]*19%</f>
        <v>0</v>
      </c>
      <c r="R523" s="3">
        <f>Tabla12[[#This Row],[Precio '[$CLP'] IVA Inc]]/1.19</f>
        <v>0</v>
      </c>
      <c r="S523" s="1">
        <f>YEAR(Tabla12[[#This Row],[Fecha Entrada]])</f>
        <v>1900</v>
      </c>
      <c r="U523" s="1"/>
    </row>
    <row r="524" spans="5:21" hidden="1" x14ac:dyDescent="0.35">
      <c r="E524" s="7"/>
      <c r="F524" s="7"/>
      <c r="K524" s="3" t="e">
        <f>Tabla12[[#This Row],[Precio '[$CLP'] IVA Inc]]/Tabla12[[#This Row],[N° Noches]]</f>
        <v>#DIV/0!</v>
      </c>
      <c r="N524" s="3">
        <f>IF(Tabla12[[#This Row],[Canal de Venta]]="Booking",800*Tabla12[[#This Row],[Precio USD]],Tabla12[[#This Row],[Precio CLP]])</f>
        <v>0</v>
      </c>
      <c r="O524" s="3">
        <f>IF(Tabla12[[#This Row],[Canal de Venta]]="Venta Directa",0,IF(Tabla12[[#This Row],[Canal de Venta]]="Airbnb",Tabla12[[#This Row],[Precio '[$CLP'] IVA Inc]]*3.57%,(Tabla12[[#This Row],[Precio USD]]/1.19)*14%*950))</f>
        <v>0</v>
      </c>
      <c r="P524" s="3">
        <f>IF(Tabla12[[#This Row],[Año]]=2022,25000,0)</f>
        <v>0</v>
      </c>
      <c r="Q524" s="3">
        <f>Tabla12[[#This Row],[Precio '[$CLP'] Neto]]*19%</f>
        <v>0</v>
      </c>
      <c r="R524" s="3">
        <f>Tabla12[[#This Row],[Precio '[$CLP'] IVA Inc]]/1.19</f>
        <v>0</v>
      </c>
      <c r="S524" s="1">
        <f>YEAR(Tabla12[[#This Row],[Fecha Entrada]])</f>
        <v>1900</v>
      </c>
      <c r="U524" s="1"/>
    </row>
    <row r="525" spans="5:21" hidden="1" x14ac:dyDescent="0.35">
      <c r="E525" s="7"/>
      <c r="F525" s="7"/>
      <c r="K525" s="3" t="e">
        <f>Tabla12[[#This Row],[Precio '[$CLP'] IVA Inc]]/Tabla12[[#This Row],[N° Noches]]</f>
        <v>#DIV/0!</v>
      </c>
      <c r="N525" s="3">
        <f>IF(Tabla12[[#This Row],[Canal de Venta]]="Booking",800*Tabla12[[#This Row],[Precio USD]],Tabla12[[#This Row],[Precio CLP]])</f>
        <v>0</v>
      </c>
      <c r="O525" s="3">
        <f>IF(Tabla12[[#This Row],[Canal de Venta]]="Venta Directa",0,IF(Tabla12[[#This Row],[Canal de Venta]]="Airbnb",Tabla12[[#This Row],[Precio '[$CLP'] IVA Inc]]*3.57%,(Tabla12[[#This Row],[Precio USD]]/1.19)*14%*950))</f>
        <v>0</v>
      </c>
      <c r="P525" s="3">
        <f>IF(Tabla12[[#This Row],[Año]]=2022,25000,0)</f>
        <v>0</v>
      </c>
      <c r="Q525" s="3">
        <f>Tabla12[[#This Row],[Precio '[$CLP'] Neto]]*19%</f>
        <v>0</v>
      </c>
      <c r="R525" s="3">
        <f>Tabla12[[#This Row],[Precio '[$CLP'] IVA Inc]]/1.19</f>
        <v>0</v>
      </c>
      <c r="S525" s="1">
        <f>YEAR(Tabla12[[#This Row],[Fecha Entrada]])</f>
        <v>1900</v>
      </c>
      <c r="U525" s="1"/>
    </row>
    <row r="526" spans="5:21" hidden="1" x14ac:dyDescent="0.35">
      <c r="E526" s="7"/>
      <c r="F526" s="7"/>
      <c r="K526" s="3" t="e">
        <f>Tabla12[[#This Row],[Precio '[$CLP'] IVA Inc]]/Tabla12[[#This Row],[N° Noches]]</f>
        <v>#DIV/0!</v>
      </c>
      <c r="N526" s="3">
        <f>IF(Tabla12[[#This Row],[Canal de Venta]]="Booking",800*Tabla12[[#This Row],[Precio USD]],Tabla12[[#This Row],[Precio CLP]])</f>
        <v>0</v>
      </c>
      <c r="O526" s="3">
        <f>IF(Tabla12[[#This Row],[Canal de Venta]]="Venta Directa",0,IF(Tabla12[[#This Row],[Canal de Venta]]="Airbnb",Tabla12[[#This Row],[Precio '[$CLP'] IVA Inc]]*3.57%,(Tabla12[[#This Row],[Precio USD]]/1.19)*14%*950))</f>
        <v>0</v>
      </c>
      <c r="P526" s="3">
        <f>IF(Tabla12[[#This Row],[Año]]=2022,25000,0)</f>
        <v>0</v>
      </c>
      <c r="Q526" s="3">
        <f>Tabla12[[#This Row],[Precio '[$CLP'] Neto]]*19%</f>
        <v>0</v>
      </c>
      <c r="R526" s="3">
        <f>Tabla12[[#This Row],[Precio '[$CLP'] IVA Inc]]/1.19</f>
        <v>0</v>
      </c>
      <c r="S526" s="1">
        <f>YEAR(Tabla12[[#This Row],[Fecha Entrada]])</f>
        <v>1900</v>
      </c>
      <c r="U526" s="1"/>
    </row>
    <row r="527" spans="5:21" hidden="1" x14ac:dyDescent="0.35">
      <c r="E527" s="7"/>
      <c r="F527" s="7"/>
      <c r="K527" s="3" t="e">
        <f>Tabla12[[#This Row],[Precio '[$CLP'] IVA Inc]]/Tabla12[[#This Row],[N° Noches]]</f>
        <v>#DIV/0!</v>
      </c>
      <c r="N527" s="3">
        <f>IF(Tabla12[[#This Row],[Canal de Venta]]="Booking",800*Tabla12[[#This Row],[Precio USD]],Tabla12[[#This Row],[Precio CLP]])</f>
        <v>0</v>
      </c>
      <c r="O527" s="3">
        <f>IF(Tabla12[[#This Row],[Canal de Venta]]="Venta Directa",0,IF(Tabla12[[#This Row],[Canal de Venta]]="Airbnb",Tabla12[[#This Row],[Precio '[$CLP'] IVA Inc]]*3.57%,(Tabla12[[#This Row],[Precio USD]]/1.19)*14%*950))</f>
        <v>0</v>
      </c>
      <c r="P527" s="3">
        <f>IF(Tabla12[[#This Row],[Año]]=2022,25000,0)</f>
        <v>0</v>
      </c>
      <c r="Q527" s="3">
        <f>Tabla12[[#This Row],[Precio '[$CLP'] Neto]]*19%</f>
        <v>0</v>
      </c>
      <c r="R527" s="3">
        <f>Tabla12[[#This Row],[Precio '[$CLP'] IVA Inc]]/1.19</f>
        <v>0</v>
      </c>
      <c r="S527" s="1">
        <f>YEAR(Tabla12[[#This Row],[Fecha Entrada]])</f>
        <v>1900</v>
      </c>
      <c r="U527" s="1"/>
    </row>
    <row r="528" spans="5:21" hidden="1" x14ac:dyDescent="0.35">
      <c r="E528" s="7"/>
      <c r="F528" s="7"/>
      <c r="K528" s="3" t="e">
        <f>Tabla12[[#This Row],[Precio '[$CLP'] IVA Inc]]/Tabla12[[#This Row],[N° Noches]]</f>
        <v>#DIV/0!</v>
      </c>
      <c r="N528" s="3">
        <f>IF(Tabla12[[#This Row],[Canal de Venta]]="Booking",800*Tabla12[[#This Row],[Precio USD]],Tabla12[[#This Row],[Precio CLP]])</f>
        <v>0</v>
      </c>
      <c r="O528" s="3">
        <f>IF(Tabla12[[#This Row],[Canal de Venta]]="Venta Directa",0,IF(Tabla12[[#This Row],[Canal de Venta]]="Airbnb",Tabla12[[#This Row],[Precio '[$CLP'] IVA Inc]]*3.57%,(Tabla12[[#This Row],[Precio USD]]/1.19)*14%*950))</f>
        <v>0</v>
      </c>
      <c r="P528" s="3">
        <f>IF(Tabla12[[#This Row],[Año]]=2022,25000,0)</f>
        <v>0</v>
      </c>
      <c r="Q528" s="3">
        <f>Tabla12[[#This Row],[Precio '[$CLP'] Neto]]*19%</f>
        <v>0</v>
      </c>
      <c r="R528" s="3">
        <f>Tabla12[[#This Row],[Precio '[$CLP'] IVA Inc]]/1.19</f>
        <v>0</v>
      </c>
      <c r="S528" s="1">
        <f>YEAR(Tabla12[[#This Row],[Fecha Entrada]])</f>
        <v>1900</v>
      </c>
      <c r="U528" s="1"/>
    </row>
    <row r="529" spans="5:21" hidden="1" x14ac:dyDescent="0.35">
      <c r="E529" s="7"/>
      <c r="F529" s="7"/>
      <c r="K529" s="3" t="e">
        <f>Tabla12[[#This Row],[Precio '[$CLP'] IVA Inc]]/Tabla12[[#This Row],[N° Noches]]</f>
        <v>#DIV/0!</v>
      </c>
      <c r="N529" s="3">
        <f>IF(Tabla12[[#This Row],[Canal de Venta]]="Booking",800*Tabla12[[#This Row],[Precio USD]],Tabla12[[#This Row],[Precio CLP]])</f>
        <v>0</v>
      </c>
      <c r="O529" s="3">
        <f>IF(Tabla12[[#This Row],[Canal de Venta]]="Venta Directa",0,IF(Tabla12[[#This Row],[Canal de Venta]]="Airbnb",Tabla12[[#This Row],[Precio '[$CLP'] IVA Inc]]*3.57%,(Tabla12[[#This Row],[Precio USD]]/1.19)*14%*950))</f>
        <v>0</v>
      </c>
      <c r="P529" s="3">
        <f>IF(Tabla12[[#This Row],[Año]]=2022,25000,0)</f>
        <v>0</v>
      </c>
      <c r="Q529" s="3">
        <f>Tabla12[[#This Row],[Precio '[$CLP'] Neto]]*19%</f>
        <v>0</v>
      </c>
      <c r="R529" s="3">
        <f>Tabla12[[#This Row],[Precio '[$CLP'] IVA Inc]]/1.19</f>
        <v>0</v>
      </c>
      <c r="S529" s="1">
        <f>YEAR(Tabla12[[#This Row],[Fecha Entrada]])</f>
        <v>1900</v>
      </c>
      <c r="U529" s="1"/>
    </row>
    <row r="530" spans="5:21" hidden="1" x14ac:dyDescent="0.35">
      <c r="E530" s="7"/>
      <c r="F530" s="7"/>
      <c r="K530" s="3" t="e">
        <f>Tabla12[[#This Row],[Precio '[$CLP'] IVA Inc]]/Tabla12[[#This Row],[N° Noches]]</f>
        <v>#DIV/0!</v>
      </c>
      <c r="N530" s="3">
        <f>IF(Tabla12[[#This Row],[Canal de Venta]]="Booking",800*Tabla12[[#This Row],[Precio USD]],Tabla12[[#This Row],[Precio CLP]])</f>
        <v>0</v>
      </c>
      <c r="O530" s="3">
        <f>IF(Tabla12[[#This Row],[Canal de Venta]]="Venta Directa",0,IF(Tabla12[[#This Row],[Canal de Venta]]="Airbnb",Tabla12[[#This Row],[Precio '[$CLP'] IVA Inc]]*3.57%,(Tabla12[[#This Row],[Precio USD]]/1.19)*14%*950))</f>
        <v>0</v>
      </c>
      <c r="P530" s="3">
        <f>IF(Tabla12[[#This Row],[Año]]=2022,25000,0)</f>
        <v>0</v>
      </c>
      <c r="Q530" s="3">
        <f>Tabla12[[#This Row],[Precio '[$CLP'] Neto]]*19%</f>
        <v>0</v>
      </c>
      <c r="R530" s="3">
        <f>Tabla12[[#This Row],[Precio '[$CLP'] IVA Inc]]/1.19</f>
        <v>0</v>
      </c>
      <c r="S530" s="1">
        <f>YEAR(Tabla12[[#This Row],[Fecha Entrada]])</f>
        <v>1900</v>
      </c>
      <c r="U530" s="1"/>
    </row>
    <row r="531" spans="5:21" hidden="1" x14ac:dyDescent="0.35">
      <c r="E531" s="7"/>
      <c r="F531" s="7"/>
      <c r="K531" s="3" t="e">
        <f>Tabla12[[#This Row],[Precio '[$CLP'] IVA Inc]]/Tabla12[[#This Row],[N° Noches]]</f>
        <v>#DIV/0!</v>
      </c>
      <c r="N531" s="3">
        <f>IF(Tabla12[[#This Row],[Canal de Venta]]="Booking",800*Tabla12[[#This Row],[Precio USD]],Tabla12[[#This Row],[Precio CLP]])</f>
        <v>0</v>
      </c>
      <c r="O531" s="3">
        <f>IF(Tabla12[[#This Row],[Canal de Venta]]="Venta Directa",0,IF(Tabla12[[#This Row],[Canal de Venta]]="Airbnb",Tabla12[[#This Row],[Precio '[$CLP'] IVA Inc]]*3.57%,(Tabla12[[#This Row],[Precio USD]]/1.19)*14%*950))</f>
        <v>0</v>
      </c>
      <c r="P531" s="3">
        <f>IF(Tabla12[[#This Row],[Año]]=2022,25000,0)</f>
        <v>0</v>
      </c>
      <c r="Q531" s="3">
        <f>Tabla12[[#This Row],[Precio '[$CLP'] Neto]]*19%</f>
        <v>0</v>
      </c>
      <c r="R531" s="3">
        <f>Tabla12[[#This Row],[Precio '[$CLP'] IVA Inc]]/1.19</f>
        <v>0</v>
      </c>
      <c r="S531" s="1">
        <f>YEAR(Tabla12[[#This Row],[Fecha Entrada]])</f>
        <v>1900</v>
      </c>
      <c r="U531" s="1"/>
    </row>
    <row r="532" spans="5:21" hidden="1" x14ac:dyDescent="0.35">
      <c r="E532" s="7"/>
      <c r="F532" s="7"/>
      <c r="K532" s="3" t="e">
        <f>Tabla12[[#This Row],[Precio '[$CLP'] IVA Inc]]/Tabla12[[#This Row],[N° Noches]]</f>
        <v>#DIV/0!</v>
      </c>
      <c r="N532" s="3">
        <f>IF(Tabla12[[#This Row],[Canal de Venta]]="Booking",800*Tabla12[[#This Row],[Precio USD]],Tabla12[[#This Row],[Precio CLP]])</f>
        <v>0</v>
      </c>
      <c r="O532" s="3">
        <f>IF(Tabla12[[#This Row],[Canal de Venta]]="Venta Directa",0,IF(Tabla12[[#This Row],[Canal de Venta]]="Airbnb",Tabla12[[#This Row],[Precio '[$CLP'] IVA Inc]]*3.57%,(Tabla12[[#This Row],[Precio USD]]/1.19)*14%*950))</f>
        <v>0</v>
      </c>
      <c r="P532" s="3">
        <f>IF(Tabla12[[#This Row],[Año]]=2022,25000,0)</f>
        <v>0</v>
      </c>
      <c r="Q532" s="3">
        <f>Tabla12[[#This Row],[Precio '[$CLP'] Neto]]*19%</f>
        <v>0</v>
      </c>
      <c r="R532" s="3">
        <f>Tabla12[[#This Row],[Precio '[$CLP'] IVA Inc]]/1.19</f>
        <v>0</v>
      </c>
      <c r="S532" s="1">
        <f>YEAR(Tabla12[[#This Row],[Fecha Entrada]])</f>
        <v>1900</v>
      </c>
      <c r="U532" s="1"/>
    </row>
    <row r="533" spans="5:21" hidden="1" x14ac:dyDescent="0.35">
      <c r="E533" s="7"/>
      <c r="F533" s="7"/>
      <c r="K533" s="3" t="e">
        <f>Tabla12[[#This Row],[Precio '[$CLP'] IVA Inc]]/Tabla12[[#This Row],[N° Noches]]</f>
        <v>#DIV/0!</v>
      </c>
      <c r="N533" s="3">
        <f>IF(Tabla12[[#This Row],[Canal de Venta]]="Booking",800*Tabla12[[#This Row],[Precio USD]],Tabla12[[#This Row],[Precio CLP]])</f>
        <v>0</v>
      </c>
      <c r="O533" s="3">
        <f>IF(Tabla12[[#This Row],[Canal de Venta]]="Venta Directa",0,IF(Tabla12[[#This Row],[Canal de Venta]]="Airbnb",Tabla12[[#This Row],[Precio '[$CLP'] IVA Inc]]*3.57%,(Tabla12[[#This Row],[Precio USD]]/1.19)*14%*950))</f>
        <v>0</v>
      </c>
      <c r="P533" s="3">
        <f>IF(Tabla12[[#This Row],[Año]]=2022,25000,0)</f>
        <v>0</v>
      </c>
      <c r="Q533" s="3">
        <f>Tabla12[[#This Row],[Precio '[$CLP'] Neto]]*19%</f>
        <v>0</v>
      </c>
      <c r="R533" s="3">
        <f>Tabla12[[#This Row],[Precio '[$CLP'] IVA Inc]]/1.19</f>
        <v>0</v>
      </c>
      <c r="S533" s="1">
        <f>YEAR(Tabla12[[#This Row],[Fecha Entrada]])</f>
        <v>1900</v>
      </c>
      <c r="U533" s="1"/>
    </row>
    <row r="534" spans="5:21" hidden="1" x14ac:dyDescent="0.35">
      <c r="E534" s="7"/>
      <c r="F534" s="7"/>
      <c r="K534" s="3" t="e">
        <f>Tabla12[[#This Row],[Precio '[$CLP'] IVA Inc]]/Tabla12[[#This Row],[N° Noches]]</f>
        <v>#DIV/0!</v>
      </c>
      <c r="N534" s="3">
        <f>IF(Tabla12[[#This Row],[Canal de Venta]]="Booking",800*Tabla12[[#This Row],[Precio USD]],Tabla12[[#This Row],[Precio CLP]])</f>
        <v>0</v>
      </c>
      <c r="O534" s="3">
        <f>IF(Tabla12[[#This Row],[Canal de Venta]]="Venta Directa",0,IF(Tabla12[[#This Row],[Canal de Venta]]="Airbnb",Tabla12[[#This Row],[Precio '[$CLP'] IVA Inc]]*3.57%,(Tabla12[[#This Row],[Precio USD]]/1.19)*14%*950))</f>
        <v>0</v>
      </c>
      <c r="P534" s="3">
        <f>IF(Tabla12[[#This Row],[Año]]=2022,25000,0)</f>
        <v>0</v>
      </c>
      <c r="Q534" s="3">
        <f>Tabla12[[#This Row],[Precio '[$CLP'] Neto]]*19%</f>
        <v>0</v>
      </c>
      <c r="R534" s="3">
        <f>Tabla12[[#This Row],[Precio '[$CLP'] IVA Inc]]/1.19</f>
        <v>0</v>
      </c>
      <c r="S534" s="1">
        <f>YEAR(Tabla12[[#This Row],[Fecha Entrada]])</f>
        <v>1900</v>
      </c>
      <c r="U534" s="1"/>
    </row>
    <row r="535" spans="5:21" hidden="1" x14ac:dyDescent="0.35">
      <c r="E535" s="7"/>
      <c r="F535" s="7"/>
      <c r="K535" s="3" t="e">
        <f>Tabla12[[#This Row],[Precio '[$CLP'] IVA Inc]]/Tabla12[[#This Row],[N° Noches]]</f>
        <v>#DIV/0!</v>
      </c>
      <c r="N535" s="3">
        <f>IF(Tabla12[[#This Row],[Canal de Venta]]="Booking",800*Tabla12[[#This Row],[Precio USD]],Tabla12[[#This Row],[Precio CLP]])</f>
        <v>0</v>
      </c>
      <c r="O535" s="3">
        <f>IF(Tabla12[[#This Row],[Canal de Venta]]="Venta Directa",0,IF(Tabla12[[#This Row],[Canal de Venta]]="Airbnb",Tabla12[[#This Row],[Precio '[$CLP'] IVA Inc]]*3.57%,(Tabla12[[#This Row],[Precio USD]]/1.19)*14%*950))</f>
        <v>0</v>
      </c>
      <c r="P535" s="3">
        <f>IF(Tabla12[[#This Row],[Año]]=2022,25000,0)</f>
        <v>0</v>
      </c>
      <c r="Q535" s="3">
        <f>Tabla12[[#This Row],[Precio '[$CLP'] Neto]]*19%</f>
        <v>0</v>
      </c>
      <c r="R535" s="3">
        <f>Tabla12[[#This Row],[Precio '[$CLP'] IVA Inc]]/1.19</f>
        <v>0</v>
      </c>
      <c r="S535" s="1">
        <f>YEAR(Tabla12[[#This Row],[Fecha Entrada]])</f>
        <v>1900</v>
      </c>
      <c r="U535" s="1"/>
    </row>
    <row r="536" spans="5:21" hidden="1" x14ac:dyDescent="0.35">
      <c r="E536" s="7"/>
      <c r="F536" s="7"/>
      <c r="K536" s="3" t="e">
        <f>Tabla12[[#This Row],[Precio '[$CLP'] IVA Inc]]/Tabla12[[#This Row],[N° Noches]]</f>
        <v>#DIV/0!</v>
      </c>
      <c r="N536" s="3">
        <f>IF(Tabla12[[#This Row],[Canal de Venta]]="Booking",800*Tabla12[[#This Row],[Precio USD]],Tabla12[[#This Row],[Precio CLP]])</f>
        <v>0</v>
      </c>
      <c r="O536" s="3">
        <f>IF(Tabla12[[#This Row],[Canal de Venta]]="Venta Directa",0,IF(Tabla12[[#This Row],[Canal de Venta]]="Airbnb",Tabla12[[#This Row],[Precio '[$CLP'] IVA Inc]]*3.57%,(Tabla12[[#This Row],[Precio USD]]/1.19)*14%*950))</f>
        <v>0</v>
      </c>
      <c r="P536" s="3">
        <f>IF(Tabla12[[#This Row],[Año]]=2022,25000,0)</f>
        <v>0</v>
      </c>
      <c r="Q536" s="3">
        <f>Tabla12[[#This Row],[Precio '[$CLP'] Neto]]*19%</f>
        <v>0</v>
      </c>
      <c r="R536" s="3">
        <f>Tabla12[[#This Row],[Precio '[$CLP'] IVA Inc]]/1.19</f>
        <v>0</v>
      </c>
      <c r="S536" s="1">
        <f>YEAR(Tabla12[[#This Row],[Fecha Entrada]])</f>
        <v>1900</v>
      </c>
      <c r="U536" s="1"/>
    </row>
    <row r="537" spans="5:21" hidden="1" x14ac:dyDescent="0.35">
      <c r="E537" s="7"/>
      <c r="F537" s="7"/>
      <c r="K537" s="3" t="e">
        <f>Tabla12[[#This Row],[Precio '[$CLP'] IVA Inc]]/Tabla12[[#This Row],[N° Noches]]</f>
        <v>#DIV/0!</v>
      </c>
      <c r="N537" s="3">
        <f>IF(Tabla12[[#This Row],[Canal de Venta]]="Booking",800*Tabla12[[#This Row],[Precio USD]],Tabla12[[#This Row],[Precio CLP]])</f>
        <v>0</v>
      </c>
      <c r="O537" s="3">
        <f>IF(Tabla12[[#This Row],[Canal de Venta]]="Venta Directa",0,IF(Tabla12[[#This Row],[Canal de Venta]]="Airbnb",Tabla12[[#This Row],[Precio '[$CLP'] IVA Inc]]*3.57%,(Tabla12[[#This Row],[Precio USD]]/1.19)*14%*950))</f>
        <v>0</v>
      </c>
      <c r="P537" s="3">
        <f>IF(Tabla12[[#This Row],[Año]]=2022,25000,0)</f>
        <v>0</v>
      </c>
      <c r="Q537" s="3">
        <f>Tabla12[[#This Row],[Precio '[$CLP'] Neto]]*19%</f>
        <v>0</v>
      </c>
      <c r="R537" s="3">
        <f>Tabla12[[#This Row],[Precio '[$CLP'] IVA Inc]]/1.19</f>
        <v>0</v>
      </c>
      <c r="S537" s="1">
        <f>YEAR(Tabla12[[#This Row],[Fecha Entrada]])</f>
        <v>1900</v>
      </c>
      <c r="U537" s="1"/>
    </row>
    <row r="538" spans="5:21" hidden="1" x14ac:dyDescent="0.35">
      <c r="E538" s="7"/>
      <c r="F538" s="7"/>
      <c r="K538" s="3" t="e">
        <f>Tabla12[[#This Row],[Precio '[$CLP'] IVA Inc]]/Tabla12[[#This Row],[N° Noches]]</f>
        <v>#DIV/0!</v>
      </c>
      <c r="N538" s="3">
        <f>IF(Tabla12[[#This Row],[Canal de Venta]]="Booking",800*Tabla12[[#This Row],[Precio USD]],Tabla12[[#This Row],[Precio CLP]])</f>
        <v>0</v>
      </c>
      <c r="O538" s="3">
        <f>IF(Tabla12[[#This Row],[Canal de Venta]]="Venta Directa",0,IF(Tabla12[[#This Row],[Canal de Venta]]="Airbnb",Tabla12[[#This Row],[Precio '[$CLP'] IVA Inc]]*3.57%,(Tabla12[[#This Row],[Precio USD]]/1.19)*14%*950))</f>
        <v>0</v>
      </c>
      <c r="P538" s="3">
        <f>IF(Tabla12[[#This Row],[Año]]=2022,25000,0)</f>
        <v>0</v>
      </c>
      <c r="Q538" s="3">
        <f>Tabla12[[#This Row],[Precio '[$CLP'] Neto]]*19%</f>
        <v>0</v>
      </c>
      <c r="R538" s="3">
        <f>Tabla12[[#This Row],[Precio '[$CLP'] IVA Inc]]/1.19</f>
        <v>0</v>
      </c>
      <c r="S538" s="1">
        <f>YEAR(Tabla12[[#This Row],[Fecha Entrada]])</f>
        <v>1900</v>
      </c>
      <c r="U538" s="1"/>
    </row>
    <row r="539" spans="5:21" hidden="1" x14ac:dyDescent="0.35">
      <c r="E539" s="7"/>
      <c r="F539" s="7"/>
      <c r="K539" s="3" t="e">
        <f>Tabla12[[#This Row],[Precio '[$CLP'] IVA Inc]]/Tabla12[[#This Row],[N° Noches]]</f>
        <v>#DIV/0!</v>
      </c>
      <c r="N539" s="3">
        <f>IF(Tabla12[[#This Row],[Canal de Venta]]="Booking",800*Tabla12[[#This Row],[Precio USD]],Tabla12[[#This Row],[Precio CLP]])</f>
        <v>0</v>
      </c>
      <c r="O539" s="3">
        <f>IF(Tabla12[[#This Row],[Canal de Venta]]="Venta Directa",0,IF(Tabla12[[#This Row],[Canal de Venta]]="Airbnb",Tabla12[[#This Row],[Precio '[$CLP'] IVA Inc]]*3.57%,(Tabla12[[#This Row],[Precio USD]]/1.19)*14%*950))</f>
        <v>0</v>
      </c>
      <c r="P539" s="3">
        <f>IF(Tabla12[[#This Row],[Año]]=2022,25000,0)</f>
        <v>0</v>
      </c>
      <c r="Q539" s="3">
        <f>Tabla12[[#This Row],[Precio '[$CLP'] Neto]]*19%</f>
        <v>0</v>
      </c>
      <c r="R539" s="3">
        <f>Tabla12[[#This Row],[Precio '[$CLP'] IVA Inc]]/1.19</f>
        <v>0</v>
      </c>
      <c r="S539" s="1">
        <f>YEAR(Tabla12[[#This Row],[Fecha Entrada]])</f>
        <v>1900</v>
      </c>
      <c r="U539" s="1"/>
    </row>
    <row r="540" spans="5:21" hidden="1" x14ac:dyDescent="0.35">
      <c r="E540" s="7"/>
      <c r="F540" s="7"/>
      <c r="K540" s="3" t="e">
        <f>Tabla12[[#This Row],[Precio '[$CLP'] IVA Inc]]/Tabla12[[#This Row],[N° Noches]]</f>
        <v>#DIV/0!</v>
      </c>
      <c r="N540" s="3">
        <f>IF(Tabla12[[#This Row],[Canal de Venta]]="Booking",800*Tabla12[[#This Row],[Precio USD]],Tabla12[[#This Row],[Precio CLP]])</f>
        <v>0</v>
      </c>
      <c r="O540" s="3">
        <f>IF(Tabla12[[#This Row],[Canal de Venta]]="Venta Directa",0,IF(Tabla12[[#This Row],[Canal de Venta]]="Airbnb",Tabla12[[#This Row],[Precio '[$CLP'] IVA Inc]]*3.57%,(Tabla12[[#This Row],[Precio USD]]/1.19)*14%*950))</f>
        <v>0</v>
      </c>
      <c r="P540" s="3">
        <f>IF(Tabla12[[#This Row],[Año]]=2022,25000,0)</f>
        <v>0</v>
      </c>
      <c r="Q540" s="3">
        <f>Tabla12[[#This Row],[Precio '[$CLP'] Neto]]*19%</f>
        <v>0</v>
      </c>
      <c r="R540" s="3">
        <f>Tabla12[[#This Row],[Precio '[$CLP'] IVA Inc]]/1.19</f>
        <v>0</v>
      </c>
      <c r="S540" s="1">
        <f>YEAR(Tabla12[[#This Row],[Fecha Entrada]])</f>
        <v>1900</v>
      </c>
      <c r="U540" s="1"/>
    </row>
    <row r="541" spans="5:21" hidden="1" x14ac:dyDescent="0.35">
      <c r="E541" s="7"/>
      <c r="F541" s="7"/>
      <c r="K541" s="3" t="e">
        <f>Tabla12[[#This Row],[Precio '[$CLP'] IVA Inc]]/Tabla12[[#This Row],[N° Noches]]</f>
        <v>#DIV/0!</v>
      </c>
      <c r="N541" s="3">
        <f>IF(Tabla12[[#This Row],[Canal de Venta]]="Booking",800*Tabla12[[#This Row],[Precio USD]],Tabla12[[#This Row],[Precio CLP]])</f>
        <v>0</v>
      </c>
      <c r="O541" s="3">
        <f>IF(Tabla12[[#This Row],[Canal de Venta]]="Venta Directa",0,IF(Tabla12[[#This Row],[Canal de Venta]]="Airbnb",Tabla12[[#This Row],[Precio '[$CLP'] IVA Inc]]*3.57%,(Tabla12[[#This Row],[Precio USD]]/1.19)*14%*950))</f>
        <v>0</v>
      </c>
      <c r="P541" s="3">
        <f>IF(Tabla12[[#This Row],[Año]]=2022,25000,0)</f>
        <v>0</v>
      </c>
      <c r="Q541" s="3">
        <f>Tabla12[[#This Row],[Precio '[$CLP'] Neto]]*19%</f>
        <v>0</v>
      </c>
      <c r="R541" s="3">
        <f>Tabla12[[#This Row],[Precio '[$CLP'] IVA Inc]]/1.19</f>
        <v>0</v>
      </c>
      <c r="S541" s="1">
        <f>YEAR(Tabla12[[#This Row],[Fecha Entrada]])</f>
        <v>1900</v>
      </c>
      <c r="U541" s="1"/>
    </row>
    <row r="542" spans="5:21" hidden="1" x14ac:dyDescent="0.35">
      <c r="E542" s="7"/>
      <c r="F542" s="7"/>
      <c r="K542" s="3" t="e">
        <f>Tabla12[[#This Row],[Precio '[$CLP'] IVA Inc]]/Tabla12[[#This Row],[N° Noches]]</f>
        <v>#DIV/0!</v>
      </c>
      <c r="N542" s="3">
        <f>IF(Tabla12[[#This Row],[Canal de Venta]]="Booking",800*Tabla12[[#This Row],[Precio USD]],Tabla12[[#This Row],[Precio CLP]])</f>
        <v>0</v>
      </c>
      <c r="O542" s="3">
        <f>IF(Tabla12[[#This Row],[Canal de Venta]]="Venta Directa",0,IF(Tabla12[[#This Row],[Canal de Venta]]="Airbnb",Tabla12[[#This Row],[Precio '[$CLP'] IVA Inc]]*3.57%,(Tabla12[[#This Row],[Precio USD]]/1.19)*14%*950))</f>
        <v>0</v>
      </c>
      <c r="P542" s="3">
        <f>IF(Tabla12[[#This Row],[Año]]=2022,25000,0)</f>
        <v>0</v>
      </c>
      <c r="Q542" s="3">
        <f>Tabla12[[#This Row],[Precio '[$CLP'] Neto]]*19%</f>
        <v>0</v>
      </c>
      <c r="R542" s="3">
        <f>Tabla12[[#This Row],[Precio '[$CLP'] IVA Inc]]/1.19</f>
        <v>0</v>
      </c>
      <c r="S542" s="1">
        <f>YEAR(Tabla12[[#This Row],[Fecha Entrada]])</f>
        <v>1900</v>
      </c>
      <c r="U542" s="1"/>
    </row>
    <row r="543" spans="5:21" hidden="1" x14ac:dyDescent="0.35">
      <c r="E543" s="7"/>
      <c r="F543" s="7"/>
      <c r="K543" s="3" t="e">
        <f>Tabla12[[#This Row],[Precio '[$CLP'] IVA Inc]]/Tabla12[[#This Row],[N° Noches]]</f>
        <v>#DIV/0!</v>
      </c>
      <c r="N543" s="3">
        <f>IF(Tabla12[[#This Row],[Canal de Venta]]="Booking",800*Tabla12[[#This Row],[Precio USD]],Tabla12[[#This Row],[Precio CLP]])</f>
        <v>0</v>
      </c>
      <c r="O543" s="3">
        <f>IF(Tabla12[[#This Row],[Canal de Venta]]="Venta Directa",0,IF(Tabla12[[#This Row],[Canal de Venta]]="Airbnb",Tabla12[[#This Row],[Precio '[$CLP'] IVA Inc]]*3.57%,(Tabla12[[#This Row],[Precio USD]]/1.19)*14%*950))</f>
        <v>0</v>
      </c>
      <c r="P543" s="3">
        <f>IF(Tabla12[[#This Row],[Año]]=2022,25000,0)</f>
        <v>0</v>
      </c>
      <c r="Q543" s="3">
        <f>Tabla12[[#This Row],[Precio '[$CLP'] Neto]]*19%</f>
        <v>0</v>
      </c>
      <c r="R543" s="3">
        <f>Tabla12[[#This Row],[Precio '[$CLP'] IVA Inc]]/1.19</f>
        <v>0</v>
      </c>
      <c r="S543" s="1">
        <f>YEAR(Tabla12[[#This Row],[Fecha Entrada]])</f>
        <v>1900</v>
      </c>
      <c r="U543" s="1"/>
    </row>
    <row r="544" spans="5:21" hidden="1" x14ac:dyDescent="0.35">
      <c r="E544" s="7"/>
      <c r="F544" s="7"/>
      <c r="K544" s="3" t="e">
        <f>Tabla12[[#This Row],[Precio '[$CLP'] IVA Inc]]/Tabla12[[#This Row],[N° Noches]]</f>
        <v>#DIV/0!</v>
      </c>
      <c r="N544" s="3">
        <f>IF(Tabla12[[#This Row],[Canal de Venta]]="Booking",800*Tabla12[[#This Row],[Precio USD]],Tabla12[[#This Row],[Precio CLP]])</f>
        <v>0</v>
      </c>
      <c r="O544" s="3">
        <f>IF(Tabla12[[#This Row],[Canal de Venta]]="Venta Directa",0,IF(Tabla12[[#This Row],[Canal de Venta]]="Airbnb",Tabla12[[#This Row],[Precio '[$CLP'] IVA Inc]]*3.57%,(Tabla12[[#This Row],[Precio USD]]/1.19)*14%*950))</f>
        <v>0</v>
      </c>
      <c r="P544" s="3">
        <f>IF(Tabla12[[#This Row],[Año]]=2022,25000,0)</f>
        <v>0</v>
      </c>
      <c r="Q544" s="3">
        <f>Tabla12[[#This Row],[Precio '[$CLP'] Neto]]*19%</f>
        <v>0</v>
      </c>
      <c r="R544" s="3">
        <f>Tabla12[[#This Row],[Precio '[$CLP'] IVA Inc]]/1.19</f>
        <v>0</v>
      </c>
      <c r="S544" s="1">
        <f>YEAR(Tabla12[[#This Row],[Fecha Entrada]])</f>
        <v>1900</v>
      </c>
      <c r="U544" s="1"/>
    </row>
    <row r="545" spans="5:21" hidden="1" x14ac:dyDescent="0.35">
      <c r="E545" s="7"/>
      <c r="F545" s="7"/>
      <c r="K545" s="3" t="e">
        <f>Tabla12[[#This Row],[Precio '[$CLP'] IVA Inc]]/Tabla12[[#This Row],[N° Noches]]</f>
        <v>#DIV/0!</v>
      </c>
      <c r="N545" s="3">
        <f>IF(Tabla12[[#This Row],[Canal de Venta]]="Booking",800*Tabla12[[#This Row],[Precio USD]],Tabla12[[#This Row],[Precio CLP]])</f>
        <v>0</v>
      </c>
      <c r="O545" s="3">
        <f>IF(Tabla12[[#This Row],[Canal de Venta]]="Venta Directa",0,IF(Tabla12[[#This Row],[Canal de Venta]]="Airbnb",Tabla12[[#This Row],[Precio '[$CLP'] IVA Inc]]*3.57%,(Tabla12[[#This Row],[Precio USD]]/1.19)*14%*950))</f>
        <v>0</v>
      </c>
      <c r="P545" s="3">
        <f>IF(Tabla12[[#This Row],[Año]]=2022,25000,0)</f>
        <v>0</v>
      </c>
      <c r="Q545" s="3">
        <f>Tabla12[[#This Row],[Precio '[$CLP'] Neto]]*19%</f>
        <v>0</v>
      </c>
      <c r="R545" s="3">
        <f>Tabla12[[#This Row],[Precio '[$CLP'] IVA Inc]]/1.19</f>
        <v>0</v>
      </c>
      <c r="S545" s="1">
        <f>YEAR(Tabla12[[#This Row],[Fecha Entrada]])</f>
        <v>1900</v>
      </c>
      <c r="U545" s="1"/>
    </row>
    <row r="546" spans="5:21" hidden="1" x14ac:dyDescent="0.35">
      <c r="E546" s="7"/>
      <c r="F546" s="7"/>
      <c r="K546" s="3" t="e">
        <f>Tabla12[[#This Row],[Precio '[$CLP'] IVA Inc]]/Tabla12[[#This Row],[N° Noches]]</f>
        <v>#DIV/0!</v>
      </c>
      <c r="N546" s="3">
        <f>IF(Tabla12[[#This Row],[Canal de Venta]]="Booking",800*Tabla12[[#This Row],[Precio USD]],Tabla12[[#This Row],[Precio CLP]])</f>
        <v>0</v>
      </c>
      <c r="O546" s="3">
        <f>IF(Tabla12[[#This Row],[Canal de Venta]]="Venta Directa",0,IF(Tabla12[[#This Row],[Canal de Venta]]="Airbnb",Tabla12[[#This Row],[Precio '[$CLP'] IVA Inc]]*3.57%,(Tabla12[[#This Row],[Precio USD]]/1.19)*14%*950))</f>
        <v>0</v>
      </c>
      <c r="P546" s="3">
        <f>IF(Tabla12[[#This Row],[Año]]=2022,25000,0)</f>
        <v>0</v>
      </c>
      <c r="Q546" s="3">
        <f>Tabla12[[#This Row],[Precio '[$CLP'] Neto]]*19%</f>
        <v>0</v>
      </c>
      <c r="R546" s="3">
        <f>Tabla12[[#This Row],[Precio '[$CLP'] IVA Inc]]/1.19</f>
        <v>0</v>
      </c>
      <c r="S546" s="1">
        <f>YEAR(Tabla12[[#This Row],[Fecha Entrada]])</f>
        <v>1900</v>
      </c>
      <c r="U546" s="1"/>
    </row>
    <row r="547" spans="5:21" hidden="1" x14ac:dyDescent="0.35">
      <c r="E547" s="7"/>
      <c r="F547" s="7"/>
      <c r="K547" s="3" t="e">
        <f>Tabla12[[#This Row],[Precio '[$CLP'] IVA Inc]]/Tabla12[[#This Row],[N° Noches]]</f>
        <v>#DIV/0!</v>
      </c>
      <c r="N547" s="3">
        <f>IF(Tabla12[[#This Row],[Canal de Venta]]="Booking",800*Tabla12[[#This Row],[Precio USD]],Tabla12[[#This Row],[Precio CLP]])</f>
        <v>0</v>
      </c>
      <c r="O547" s="3">
        <f>IF(Tabla12[[#This Row],[Canal de Venta]]="Venta Directa",0,IF(Tabla12[[#This Row],[Canal de Venta]]="Airbnb",Tabla12[[#This Row],[Precio '[$CLP'] IVA Inc]]*3.57%,(Tabla12[[#This Row],[Precio USD]]/1.19)*14%*950))</f>
        <v>0</v>
      </c>
      <c r="P547" s="3">
        <f>IF(Tabla12[[#This Row],[Año]]=2022,25000,0)</f>
        <v>0</v>
      </c>
      <c r="Q547" s="3">
        <f>Tabla12[[#This Row],[Precio '[$CLP'] Neto]]*19%</f>
        <v>0</v>
      </c>
      <c r="R547" s="3">
        <f>Tabla12[[#This Row],[Precio '[$CLP'] IVA Inc]]/1.19</f>
        <v>0</v>
      </c>
      <c r="S547" s="1">
        <f>YEAR(Tabla12[[#This Row],[Fecha Entrada]])</f>
        <v>1900</v>
      </c>
      <c r="U547" s="1"/>
    </row>
    <row r="548" spans="5:21" hidden="1" x14ac:dyDescent="0.35">
      <c r="E548" s="7"/>
      <c r="F548" s="7"/>
      <c r="K548" s="3" t="e">
        <f>Tabla12[[#This Row],[Precio '[$CLP'] IVA Inc]]/Tabla12[[#This Row],[N° Noches]]</f>
        <v>#DIV/0!</v>
      </c>
      <c r="N548" s="3">
        <f>IF(Tabla12[[#This Row],[Canal de Venta]]="Booking",800*Tabla12[[#This Row],[Precio USD]],Tabla12[[#This Row],[Precio CLP]])</f>
        <v>0</v>
      </c>
      <c r="O548" s="3">
        <f>IF(Tabla12[[#This Row],[Canal de Venta]]="Venta Directa",0,IF(Tabla12[[#This Row],[Canal de Venta]]="Airbnb",Tabla12[[#This Row],[Precio '[$CLP'] IVA Inc]]*3.57%,(Tabla12[[#This Row],[Precio USD]]/1.19)*14%*950))</f>
        <v>0</v>
      </c>
      <c r="P548" s="3">
        <f>IF(Tabla12[[#This Row],[Año]]=2022,25000,0)</f>
        <v>0</v>
      </c>
      <c r="Q548" s="3">
        <f>Tabla12[[#This Row],[Precio '[$CLP'] Neto]]*19%</f>
        <v>0</v>
      </c>
      <c r="R548" s="3">
        <f>Tabla12[[#This Row],[Precio '[$CLP'] IVA Inc]]/1.19</f>
        <v>0</v>
      </c>
      <c r="S548" s="1">
        <f>YEAR(Tabla12[[#This Row],[Fecha Entrada]])</f>
        <v>1900</v>
      </c>
      <c r="U548" s="1"/>
    </row>
    <row r="549" spans="5:21" hidden="1" x14ac:dyDescent="0.35">
      <c r="E549" s="7"/>
      <c r="F549" s="7"/>
      <c r="K549" s="3" t="e">
        <f>Tabla12[[#This Row],[Precio '[$CLP'] IVA Inc]]/Tabla12[[#This Row],[N° Noches]]</f>
        <v>#DIV/0!</v>
      </c>
      <c r="N549" s="3">
        <f>IF(Tabla12[[#This Row],[Canal de Venta]]="Booking",800*Tabla12[[#This Row],[Precio USD]],Tabla12[[#This Row],[Precio CLP]])</f>
        <v>0</v>
      </c>
      <c r="O549" s="3">
        <f>IF(Tabla12[[#This Row],[Canal de Venta]]="Venta Directa",0,IF(Tabla12[[#This Row],[Canal de Venta]]="Airbnb",Tabla12[[#This Row],[Precio '[$CLP'] IVA Inc]]*3.57%,(Tabla12[[#This Row],[Precio USD]]/1.19)*14%*950))</f>
        <v>0</v>
      </c>
      <c r="P549" s="3">
        <f>IF(Tabla12[[#This Row],[Año]]=2022,25000,0)</f>
        <v>0</v>
      </c>
      <c r="Q549" s="3">
        <f>Tabla12[[#This Row],[Precio '[$CLP'] Neto]]*19%</f>
        <v>0</v>
      </c>
      <c r="R549" s="3">
        <f>Tabla12[[#This Row],[Precio '[$CLP'] IVA Inc]]/1.19</f>
        <v>0</v>
      </c>
      <c r="S549" s="1">
        <f>YEAR(Tabla12[[#This Row],[Fecha Entrada]])</f>
        <v>1900</v>
      </c>
      <c r="U549" s="1"/>
    </row>
    <row r="550" spans="5:21" hidden="1" x14ac:dyDescent="0.35">
      <c r="E550" s="7"/>
      <c r="F550" s="7"/>
      <c r="K550" s="3" t="e">
        <f>Tabla12[[#This Row],[Precio '[$CLP'] IVA Inc]]/Tabla12[[#This Row],[N° Noches]]</f>
        <v>#DIV/0!</v>
      </c>
      <c r="N550" s="3">
        <f>IF(Tabla12[[#This Row],[Canal de Venta]]="Booking",800*Tabla12[[#This Row],[Precio USD]],Tabla12[[#This Row],[Precio CLP]])</f>
        <v>0</v>
      </c>
      <c r="O550" s="3">
        <f>IF(Tabla12[[#This Row],[Canal de Venta]]="Venta Directa",0,IF(Tabla12[[#This Row],[Canal de Venta]]="Airbnb",Tabla12[[#This Row],[Precio '[$CLP'] IVA Inc]]*3.57%,(Tabla12[[#This Row],[Precio USD]]/1.19)*14%*950))</f>
        <v>0</v>
      </c>
      <c r="P550" s="3">
        <f>IF(Tabla12[[#This Row],[Año]]=2022,25000,0)</f>
        <v>0</v>
      </c>
      <c r="Q550" s="3">
        <f>Tabla12[[#This Row],[Precio '[$CLP'] Neto]]*19%</f>
        <v>0</v>
      </c>
      <c r="R550" s="3">
        <f>Tabla12[[#This Row],[Precio '[$CLP'] IVA Inc]]/1.19</f>
        <v>0</v>
      </c>
      <c r="S550" s="1">
        <f>YEAR(Tabla12[[#This Row],[Fecha Entrada]])</f>
        <v>1900</v>
      </c>
      <c r="U550" s="1"/>
    </row>
    <row r="551" spans="5:21" hidden="1" x14ac:dyDescent="0.35">
      <c r="E551" s="7"/>
      <c r="F551" s="7"/>
      <c r="K551" s="3" t="e">
        <f>Tabla12[[#This Row],[Precio '[$CLP'] IVA Inc]]/Tabla12[[#This Row],[N° Noches]]</f>
        <v>#DIV/0!</v>
      </c>
      <c r="N551" s="3">
        <f>IF(Tabla12[[#This Row],[Canal de Venta]]="Booking",800*Tabla12[[#This Row],[Precio USD]],Tabla12[[#This Row],[Precio CLP]])</f>
        <v>0</v>
      </c>
      <c r="O551" s="3">
        <f>IF(Tabla12[[#This Row],[Canal de Venta]]="Venta Directa",0,IF(Tabla12[[#This Row],[Canal de Venta]]="Airbnb",Tabla12[[#This Row],[Precio '[$CLP'] IVA Inc]]*3.57%,(Tabla12[[#This Row],[Precio USD]]/1.19)*14%*950))</f>
        <v>0</v>
      </c>
      <c r="P551" s="3">
        <f>IF(Tabla12[[#This Row],[Año]]=2022,25000,0)</f>
        <v>0</v>
      </c>
      <c r="Q551" s="3">
        <f>Tabla12[[#This Row],[Precio '[$CLP'] Neto]]*19%</f>
        <v>0</v>
      </c>
      <c r="R551" s="3">
        <f>Tabla12[[#This Row],[Precio '[$CLP'] IVA Inc]]/1.19</f>
        <v>0</v>
      </c>
      <c r="S551" s="1">
        <f>YEAR(Tabla12[[#This Row],[Fecha Entrada]])</f>
        <v>1900</v>
      </c>
      <c r="U551" s="1"/>
    </row>
    <row r="552" spans="5:21" hidden="1" x14ac:dyDescent="0.35">
      <c r="E552" s="7"/>
      <c r="F552" s="7"/>
      <c r="K552" s="3" t="e">
        <f>Tabla12[[#This Row],[Precio '[$CLP'] IVA Inc]]/Tabla12[[#This Row],[N° Noches]]</f>
        <v>#DIV/0!</v>
      </c>
      <c r="N552" s="3">
        <f>IF(Tabla12[[#This Row],[Canal de Venta]]="Booking",800*Tabla12[[#This Row],[Precio USD]],Tabla12[[#This Row],[Precio CLP]])</f>
        <v>0</v>
      </c>
      <c r="O552" s="3">
        <f>IF(Tabla12[[#This Row],[Canal de Venta]]="Venta Directa",0,IF(Tabla12[[#This Row],[Canal de Venta]]="Airbnb",Tabla12[[#This Row],[Precio '[$CLP'] IVA Inc]]*3.57%,(Tabla12[[#This Row],[Precio USD]]/1.19)*14%*950))</f>
        <v>0</v>
      </c>
      <c r="P552" s="3">
        <f>IF(Tabla12[[#This Row],[Año]]=2022,25000,0)</f>
        <v>0</v>
      </c>
      <c r="Q552" s="3">
        <f>Tabla12[[#This Row],[Precio '[$CLP'] Neto]]*19%</f>
        <v>0</v>
      </c>
      <c r="R552" s="3">
        <f>Tabla12[[#This Row],[Precio '[$CLP'] IVA Inc]]/1.19</f>
        <v>0</v>
      </c>
      <c r="S552" s="1">
        <f>YEAR(Tabla12[[#This Row],[Fecha Entrada]])</f>
        <v>1900</v>
      </c>
      <c r="U552" s="1"/>
    </row>
    <row r="553" spans="5:21" hidden="1" x14ac:dyDescent="0.35">
      <c r="E553" s="7"/>
      <c r="F553" s="7"/>
      <c r="K553" s="3" t="e">
        <f>Tabla12[[#This Row],[Precio '[$CLP'] IVA Inc]]/Tabla12[[#This Row],[N° Noches]]</f>
        <v>#DIV/0!</v>
      </c>
      <c r="N553" s="3">
        <f>IF(Tabla12[[#This Row],[Canal de Venta]]="Booking",800*Tabla12[[#This Row],[Precio USD]],Tabla12[[#This Row],[Precio CLP]])</f>
        <v>0</v>
      </c>
      <c r="O553" s="3">
        <f>IF(Tabla12[[#This Row],[Canal de Venta]]="Venta Directa",0,IF(Tabla12[[#This Row],[Canal de Venta]]="Airbnb",Tabla12[[#This Row],[Precio '[$CLP'] IVA Inc]]*3.57%,(Tabla12[[#This Row],[Precio USD]]/1.19)*14%*950))</f>
        <v>0</v>
      </c>
      <c r="P553" s="3">
        <f>IF(Tabla12[[#This Row],[Año]]=2022,25000,0)</f>
        <v>0</v>
      </c>
      <c r="Q553" s="3">
        <f>Tabla12[[#This Row],[Precio '[$CLP'] Neto]]*19%</f>
        <v>0</v>
      </c>
      <c r="R553" s="3">
        <f>Tabla12[[#This Row],[Precio '[$CLP'] IVA Inc]]/1.19</f>
        <v>0</v>
      </c>
      <c r="S553" s="1">
        <f>YEAR(Tabla12[[#This Row],[Fecha Entrada]])</f>
        <v>1900</v>
      </c>
      <c r="U553" s="1"/>
    </row>
    <row r="554" spans="5:21" hidden="1" x14ac:dyDescent="0.35">
      <c r="E554" s="7"/>
      <c r="F554" s="7"/>
      <c r="K554" s="3" t="e">
        <f>Tabla12[[#This Row],[Precio '[$CLP'] IVA Inc]]/Tabla12[[#This Row],[N° Noches]]</f>
        <v>#DIV/0!</v>
      </c>
      <c r="N554" s="3">
        <f>IF(Tabla12[[#This Row],[Canal de Venta]]="Booking",800*Tabla12[[#This Row],[Precio USD]],Tabla12[[#This Row],[Precio CLP]])</f>
        <v>0</v>
      </c>
      <c r="O554" s="3">
        <f>IF(Tabla12[[#This Row],[Canal de Venta]]="Venta Directa",0,IF(Tabla12[[#This Row],[Canal de Venta]]="Airbnb",Tabla12[[#This Row],[Precio '[$CLP'] IVA Inc]]*3.57%,(Tabla12[[#This Row],[Precio USD]]/1.19)*14%*950))</f>
        <v>0</v>
      </c>
      <c r="P554" s="3">
        <f>IF(Tabla12[[#This Row],[Año]]=2022,25000,0)</f>
        <v>0</v>
      </c>
      <c r="Q554" s="3">
        <f>Tabla12[[#This Row],[Precio '[$CLP'] Neto]]*19%</f>
        <v>0</v>
      </c>
      <c r="R554" s="3">
        <f>Tabla12[[#This Row],[Precio '[$CLP'] IVA Inc]]/1.19</f>
        <v>0</v>
      </c>
      <c r="S554" s="1">
        <f>YEAR(Tabla12[[#This Row],[Fecha Entrada]])</f>
        <v>1900</v>
      </c>
      <c r="U554" s="1"/>
    </row>
    <row r="555" spans="5:21" hidden="1" x14ac:dyDescent="0.35">
      <c r="E555" s="7"/>
      <c r="F555" s="7"/>
      <c r="K555" s="3" t="e">
        <f>Tabla12[[#This Row],[Precio '[$CLP'] IVA Inc]]/Tabla12[[#This Row],[N° Noches]]</f>
        <v>#DIV/0!</v>
      </c>
      <c r="N555" s="3">
        <f>IF(Tabla12[[#This Row],[Canal de Venta]]="Booking",800*Tabla12[[#This Row],[Precio USD]],Tabla12[[#This Row],[Precio CLP]])</f>
        <v>0</v>
      </c>
      <c r="O555" s="3">
        <f>IF(Tabla12[[#This Row],[Canal de Venta]]="Venta Directa",0,IF(Tabla12[[#This Row],[Canal de Venta]]="Airbnb",Tabla12[[#This Row],[Precio '[$CLP'] IVA Inc]]*3.57%,(Tabla12[[#This Row],[Precio USD]]/1.19)*14%*950))</f>
        <v>0</v>
      </c>
      <c r="P555" s="3">
        <f>IF(Tabla12[[#This Row],[Año]]=2022,25000,0)</f>
        <v>0</v>
      </c>
      <c r="Q555" s="3">
        <f>Tabla12[[#This Row],[Precio '[$CLP'] Neto]]*19%</f>
        <v>0</v>
      </c>
      <c r="R555" s="3">
        <f>Tabla12[[#This Row],[Precio '[$CLP'] IVA Inc]]/1.19</f>
        <v>0</v>
      </c>
      <c r="S555" s="1">
        <f>YEAR(Tabla12[[#This Row],[Fecha Entrada]])</f>
        <v>1900</v>
      </c>
      <c r="U555" s="1"/>
    </row>
    <row r="556" spans="5:21" hidden="1" x14ac:dyDescent="0.35">
      <c r="E556" s="7"/>
      <c r="F556" s="7"/>
      <c r="K556" s="3" t="e">
        <f>Tabla12[[#This Row],[Precio '[$CLP'] IVA Inc]]/Tabla12[[#This Row],[N° Noches]]</f>
        <v>#DIV/0!</v>
      </c>
      <c r="N556" s="3">
        <f>IF(Tabla12[[#This Row],[Canal de Venta]]="Booking",800*Tabla12[[#This Row],[Precio USD]],Tabla12[[#This Row],[Precio CLP]])</f>
        <v>0</v>
      </c>
      <c r="O556" s="3">
        <f>IF(Tabla12[[#This Row],[Canal de Venta]]="Venta Directa",0,IF(Tabla12[[#This Row],[Canal de Venta]]="Airbnb",Tabla12[[#This Row],[Precio '[$CLP'] IVA Inc]]*3.57%,(Tabla12[[#This Row],[Precio USD]]/1.19)*14%*950))</f>
        <v>0</v>
      </c>
      <c r="P556" s="3">
        <f>IF(Tabla12[[#This Row],[Año]]=2022,25000,0)</f>
        <v>0</v>
      </c>
      <c r="Q556" s="3">
        <f>Tabla12[[#This Row],[Precio '[$CLP'] Neto]]*19%</f>
        <v>0</v>
      </c>
      <c r="R556" s="3">
        <f>Tabla12[[#This Row],[Precio '[$CLP'] IVA Inc]]/1.19</f>
        <v>0</v>
      </c>
      <c r="S556" s="1">
        <f>YEAR(Tabla12[[#This Row],[Fecha Entrada]])</f>
        <v>1900</v>
      </c>
      <c r="U556" s="1"/>
    </row>
    <row r="557" spans="5:21" hidden="1" x14ac:dyDescent="0.35">
      <c r="E557" s="7"/>
      <c r="F557" s="7"/>
      <c r="K557" s="3" t="e">
        <f>Tabla12[[#This Row],[Precio '[$CLP'] IVA Inc]]/Tabla12[[#This Row],[N° Noches]]</f>
        <v>#DIV/0!</v>
      </c>
      <c r="N557" s="3">
        <f>IF(Tabla12[[#This Row],[Canal de Venta]]="Booking",800*Tabla12[[#This Row],[Precio USD]],Tabla12[[#This Row],[Precio CLP]])</f>
        <v>0</v>
      </c>
      <c r="O557" s="3">
        <f>IF(Tabla12[[#This Row],[Canal de Venta]]="Venta Directa",0,IF(Tabla12[[#This Row],[Canal de Venta]]="Airbnb",Tabla12[[#This Row],[Precio '[$CLP'] IVA Inc]]*3.57%,(Tabla12[[#This Row],[Precio USD]]/1.19)*14%*950))</f>
        <v>0</v>
      </c>
      <c r="P557" s="3">
        <f>IF(Tabla12[[#This Row],[Año]]=2022,25000,0)</f>
        <v>0</v>
      </c>
      <c r="Q557" s="3">
        <f>Tabla12[[#This Row],[Precio '[$CLP'] Neto]]*19%</f>
        <v>0</v>
      </c>
      <c r="R557" s="3">
        <f>Tabla12[[#This Row],[Precio '[$CLP'] IVA Inc]]/1.19</f>
        <v>0</v>
      </c>
      <c r="S557" s="1">
        <f>YEAR(Tabla12[[#This Row],[Fecha Entrada]])</f>
        <v>1900</v>
      </c>
      <c r="U557" s="1"/>
    </row>
    <row r="558" spans="5:21" hidden="1" x14ac:dyDescent="0.35">
      <c r="E558" s="7"/>
      <c r="F558" s="7"/>
      <c r="K558" s="3" t="e">
        <f>Tabla12[[#This Row],[Precio '[$CLP'] IVA Inc]]/Tabla12[[#This Row],[N° Noches]]</f>
        <v>#DIV/0!</v>
      </c>
      <c r="N558" s="3">
        <f>IF(Tabla12[[#This Row],[Canal de Venta]]="Booking",800*Tabla12[[#This Row],[Precio USD]],Tabla12[[#This Row],[Precio CLP]])</f>
        <v>0</v>
      </c>
      <c r="O558" s="3">
        <f>IF(Tabla12[[#This Row],[Canal de Venta]]="Venta Directa",0,IF(Tabla12[[#This Row],[Canal de Venta]]="Airbnb",Tabla12[[#This Row],[Precio '[$CLP'] IVA Inc]]*3.57%,(Tabla12[[#This Row],[Precio USD]]/1.19)*14%*950))</f>
        <v>0</v>
      </c>
      <c r="P558" s="3">
        <f>IF(Tabla12[[#This Row],[Año]]=2022,25000,0)</f>
        <v>0</v>
      </c>
      <c r="Q558" s="3">
        <f>Tabla12[[#This Row],[Precio '[$CLP'] Neto]]*19%</f>
        <v>0</v>
      </c>
      <c r="R558" s="3">
        <f>Tabla12[[#This Row],[Precio '[$CLP'] IVA Inc]]/1.19</f>
        <v>0</v>
      </c>
      <c r="S558" s="1">
        <f>YEAR(Tabla12[[#This Row],[Fecha Entrada]])</f>
        <v>1900</v>
      </c>
      <c r="U558" s="1"/>
    </row>
    <row r="559" spans="5:21" hidden="1" x14ac:dyDescent="0.35">
      <c r="E559" s="7"/>
      <c r="F559" s="7"/>
      <c r="K559" s="3" t="e">
        <f>Tabla12[[#This Row],[Precio '[$CLP'] IVA Inc]]/Tabla12[[#This Row],[N° Noches]]</f>
        <v>#DIV/0!</v>
      </c>
      <c r="N559" s="3">
        <f>IF(Tabla12[[#This Row],[Canal de Venta]]="Booking",800*Tabla12[[#This Row],[Precio USD]],Tabla12[[#This Row],[Precio CLP]])</f>
        <v>0</v>
      </c>
      <c r="O559" s="3">
        <f>IF(Tabla12[[#This Row],[Canal de Venta]]="Venta Directa",0,IF(Tabla12[[#This Row],[Canal de Venta]]="Airbnb",Tabla12[[#This Row],[Precio '[$CLP'] IVA Inc]]*3.57%,(Tabla12[[#This Row],[Precio USD]]/1.19)*14%*950))</f>
        <v>0</v>
      </c>
      <c r="P559" s="3">
        <f>IF(Tabla12[[#This Row],[Año]]=2022,25000,0)</f>
        <v>0</v>
      </c>
      <c r="Q559" s="3">
        <f>Tabla12[[#This Row],[Precio '[$CLP'] Neto]]*19%</f>
        <v>0</v>
      </c>
      <c r="R559" s="3">
        <f>Tabla12[[#This Row],[Precio '[$CLP'] IVA Inc]]/1.19</f>
        <v>0</v>
      </c>
      <c r="S559" s="1">
        <f>YEAR(Tabla12[[#This Row],[Fecha Entrada]])</f>
        <v>1900</v>
      </c>
      <c r="U559" s="1"/>
    </row>
    <row r="560" spans="5:21" hidden="1" x14ac:dyDescent="0.35">
      <c r="E560" s="7"/>
      <c r="F560" s="7"/>
      <c r="K560" s="3" t="e">
        <f>Tabla12[[#This Row],[Precio '[$CLP'] IVA Inc]]/Tabla12[[#This Row],[N° Noches]]</f>
        <v>#DIV/0!</v>
      </c>
      <c r="N560" s="3">
        <f>IF(Tabla12[[#This Row],[Canal de Venta]]="Booking",800*Tabla12[[#This Row],[Precio USD]],Tabla12[[#This Row],[Precio CLP]])</f>
        <v>0</v>
      </c>
      <c r="O560" s="3">
        <f>IF(Tabla12[[#This Row],[Canal de Venta]]="Venta Directa",0,IF(Tabla12[[#This Row],[Canal de Venta]]="Airbnb",Tabla12[[#This Row],[Precio '[$CLP'] IVA Inc]]*3.57%,(Tabla12[[#This Row],[Precio USD]]/1.19)*14%*950))</f>
        <v>0</v>
      </c>
      <c r="P560" s="3">
        <f>IF(Tabla12[[#This Row],[Año]]=2022,25000,0)</f>
        <v>0</v>
      </c>
      <c r="Q560" s="3">
        <f>Tabla12[[#This Row],[Precio '[$CLP'] Neto]]*19%</f>
        <v>0</v>
      </c>
      <c r="R560" s="3">
        <f>Tabla12[[#This Row],[Precio '[$CLP'] IVA Inc]]/1.19</f>
        <v>0</v>
      </c>
      <c r="S560" s="1">
        <f>YEAR(Tabla12[[#This Row],[Fecha Entrada]])</f>
        <v>1900</v>
      </c>
      <c r="U560" s="1"/>
    </row>
    <row r="561" spans="5:21" hidden="1" x14ac:dyDescent="0.35">
      <c r="E561" s="7"/>
      <c r="F561" s="7"/>
      <c r="K561" s="3" t="e">
        <f>Tabla12[[#This Row],[Precio '[$CLP'] IVA Inc]]/Tabla12[[#This Row],[N° Noches]]</f>
        <v>#DIV/0!</v>
      </c>
      <c r="N561" s="3">
        <f>IF(Tabla12[[#This Row],[Canal de Venta]]="Booking",800*Tabla12[[#This Row],[Precio USD]],Tabla12[[#This Row],[Precio CLP]])</f>
        <v>0</v>
      </c>
      <c r="O561" s="3">
        <f>IF(Tabla12[[#This Row],[Canal de Venta]]="Venta Directa",0,IF(Tabla12[[#This Row],[Canal de Venta]]="Airbnb",Tabla12[[#This Row],[Precio '[$CLP'] IVA Inc]]*3.57%,(Tabla12[[#This Row],[Precio USD]]/1.19)*14%*950))</f>
        <v>0</v>
      </c>
      <c r="P561" s="3">
        <f>IF(Tabla12[[#This Row],[Año]]=2022,25000,0)</f>
        <v>0</v>
      </c>
      <c r="Q561" s="3">
        <f>Tabla12[[#This Row],[Precio '[$CLP'] Neto]]*19%</f>
        <v>0</v>
      </c>
      <c r="R561" s="3">
        <f>Tabla12[[#This Row],[Precio '[$CLP'] IVA Inc]]/1.19</f>
        <v>0</v>
      </c>
      <c r="S561" s="1">
        <f>YEAR(Tabla12[[#This Row],[Fecha Entrada]])</f>
        <v>1900</v>
      </c>
      <c r="U561" s="1"/>
    </row>
    <row r="562" spans="5:21" hidden="1" x14ac:dyDescent="0.35">
      <c r="E562" s="7"/>
      <c r="F562" s="7"/>
      <c r="K562" s="3" t="e">
        <f>Tabla12[[#This Row],[Precio '[$CLP'] IVA Inc]]/Tabla12[[#This Row],[N° Noches]]</f>
        <v>#DIV/0!</v>
      </c>
      <c r="N562" s="3">
        <f>IF(Tabla12[[#This Row],[Canal de Venta]]="Booking",800*Tabla12[[#This Row],[Precio USD]],Tabla12[[#This Row],[Precio CLP]])</f>
        <v>0</v>
      </c>
      <c r="O562" s="3">
        <f>IF(Tabla12[[#This Row],[Canal de Venta]]="Venta Directa",0,IF(Tabla12[[#This Row],[Canal de Venta]]="Airbnb",Tabla12[[#This Row],[Precio '[$CLP'] IVA Inc]]*3.57%,(Tabla12[[#This Row],[Precio USD]]/1.19)*14%*950))</f>
        <v>0</v>
      </c>
      <c r="P562" s="3">
        <f>IF(Tabla12[[#This Row],[Año]]=2022,25000,0)</f>
        <v>0</v>
      </c>
      <c r="Q562" s="3">
        <f>Tabla12[[#This Row],[Precio '[$CLP'] Neto]]*19%</f>
        <v>0</v>
      </c>
      <c r="R562" s="3">
        <f>Tabla12[[#This Row],[Precio '[$CLP'] IVA Inc]]/1.19</f>
        <v>0</v>
      </c>
      <c r="S562" s="1">
        <f>YEAR(Tabla12[[#This Row],[Fecha Entrada]])</f>
        <v>1900</v>
      </c>
      <c r="U562" s="1"/>
    </row>
    <row r="563" spans="5:21" hidden="1" x14ac:dyDescent="0.35">
      <c r="E563" s="7"/>
      <c r="F563" s="7"/>
      <c r="K563" s="3" t="e">
        <f>Tabla12[[#This Row],[Precio '[$CLP'] IVA Inc]]/Tabla12[[#This Row],[N° Noches]]</f>
        <v>#DIV/0!</v>
      </c>
      <c r="N563" s="3">
        <f>IF(Tabla12[[#This Row],[Canal de Venta]]="Booking",800*Tabla12[[#This Row],[Precio USD]],Tabla12[[#This Row],[Precio CLP]])</f>
        <v>0</v>
      </c>
      <c r="O563" s="3">
        <f>IF(Tabla12[[#This Row],[Canal de Venta]]="Venta Directa",0,IF(Tabla12[[#This Row],[Canal de Venta]]="Airbnb",Tabla12[[#This Row],[Precio '[$CLP'] IVA Inc]]*3.57%,(Tabla12[[#This Row],[Precio USD]]/1.19)*14%*950))</f>
        <v>0</v>
      </c>
      <c r="P563" s="3">
        <f>IF(Tabla12[[#This Row],[Año]]=2022,25000,0)</f>
        <v>0</v>
      </c>
      <c r="Q563" s="3">
        <f>Tabla12[[#This Row],[Precio '[$CLP'] Neto]]*19%</f>
        <v>0</v>
      </c>
      <c r="R563" s="3">
        <f>Tabla12[[#This Row],[Precio '[$CLP'] IVA Inc]]/1.19</f>
        <v>0</v>
      </c>
      <c r="S563" s="1">
        <f>YEAR(Tabla12[[#This Row],[Fecha Entrada]])</f>
        <v>1900</v>
      </c>
      <c r="U563" s="1"/>
    </row>
    <row r="564" spans="5:21" hidden="1" x14ac:dyDescent="0.35">
      <c r="E564" s="7"/>
      <c r="F564" s="7"/>
      <c r="K564" s="3" t="e">
        <f>Tabla12[[#This Row],[Precio '[$CLP'] IVA Inc]]/Tabla12[[#This Row],[N° Noches]]</f>
        <v>#DIV/0!</v>
      </c>
      <c r="N564" s="3">
        <f>IF(Tabla12[[#This Row],[Canal de Venta]]="Booking",800*Tabla12[[#This Row],[Precio USD]],Tabla12[[#This Row],[Precio CLP]])</f>
        <v>0</v>
      </c>
      <c r="O564" s="3">
        <f>IF(Tabla12[[#This Row],[Canal de Venta]]="Venta Directa",0,IF(Tabla12[[#This Row],[Canal de Venta]]="Airbnb",Tabla12[[#This Row],[Precio '[$CLP'] IVA Inc]]*3.57%,(Tabla12[[#This Row],[Precio USD]]/1.19)*14%*950))</f>
        <v>0</v>
      </c>
      <c r="P564" s="3">
        <f>IF(Tabla12[[#This Row],[Año]]=2022,25000,0)</f>
        <v>0</v>
      </c>
      <c r="Q564" s="3">
        <f>Tabla12[[#This Row],[Precio '[$CLP'] Neto]]*19%</f>
        <v>0</v>
      </c>
      <c r="R564" s="3">
        <f>Tabla12[[#This Row],[Precio '[$CLP'] IVA Inc]]/1.19</f>
        <v>0</v>
      </c>
      <c r="S564" s="1">
        <f>YEAR(Tabla12[[#This Row],[Fecha Entrada]])</f>
        <v>1900</v>
      </c>
      <c r="U564" s="1"/>
    </row>
    <row r="565" spans="5:21" hidden="1" x14ac:dyDescent="0.35">
      <c r="E565" s="7"/>
      <c r="F565" s="7"/>
      <c r="K565" s="3" t="e">
        <f>Tabla12[[#This Row],[Precio '[$CLP'] IVA Inc]]/Tabla12[[#This Row],[N° Noches]]</f>
        <v>#DIV/0!</v>
      </c>
      <c r="N565" s="3">
        <f>IF(Tabla12[[#This Row],[Canal de Venta]]="Booking",800*Tabla12[[#This Row],[Precio USD]],Tabla12[[#This Row],[Precio CLP]])</f>
        <v>0</v>
      </c>
      <c r="O565" s="3">
        <f>IF(Tabla12[[#This Row],[Canal de Venta]]="Venta Directa",0,IF(Tabla12[[#This Row],[Canal de Venta]]="Airbnb",Tabla12[[#This Row],[Precio '[$CLP'] IVA Inc]]*3.57%,(Tabla12[[#This Row],[Precio USD]]/1.19)*14%*950))</f>
        <v>0</v>
      </c>
      <c r="P565" s="3">
        <f>IF(Tabla12[[#This Row],[Año]]=2022,25000,0)</f>
        <v>0</v>
      </c>
      <c r="Q565" s="3">
        <f>Tabla12[[#This Row],[Precio '[$CLP'] Neto]]*19%</f>
        <v>0</v>
      </c>
      <c r="R565" s="3">
        <f>Tabla12[[#This Row],[Precio '[$CLP'] IVA Inc]]/1.19</f>
        <v>0</v>
      </c>
      <c r="S565" s="1">
        <f>YEAR(Tabla12[[#This Row],[Fecha Entrada]])</f>
        <v>1900</v>
      </c>
      <c r="U565" s="1"/>
    </row>
    <row r="566" spans="5:21" hidden="1" x14ac:dyDescent="0.35">
      <c r="E566" s="7"/>
      <c r="F566" s="7"/>
      <c r="K566" s="3" t="e">
        <f>Tabla12[[#This Row],[Precio '[$CLP'] IVA Inc]]/Tabla12[[#This Row],[N° Noches]]</f>
        <v>#DIV/0!</v>
      </c>
      <c r="N566" s="3">
        <f>IF(Tabla12[[#This Row],[Canal de Venta]]="Booking",800*Tabla12[[#This Row],[Precio USD]],Tabla12[[#This Row],[Precio CLP]])</f>
        <v>0</v>
      </c>
      <c r="O566" s="3">
        <f>IF(Tabla12[[#This Row],[Canal de Venta]]="Venta Directa",0,IF(Tabla12[[#This Row],[Canal de Venta]]="Airbnb",Tabla12[[#This Row],[Precio '[$CLP'] IVA Inc]]*3.57%,(Tabla12[[#This Row],[Precio USD]]/1.19)*14%*950))</f>
        <v>0</v>
      </c>
      <c r="P566" s="3">
        <f>IF(Tabla12[[#This Row],[Año]]=2022,25000,0)</f>
        <v>0</v>
      </c>
      <c r="Q566" s="3">
        <f>Tabla12[[#This Row],[Precio '[$CLP'] Neto]]*19%</f>
        <v>0</v>
      </c>
      <c r="R566" s="3">
        <f>Tabla12[[#This Row],[Precio '[$CLP'] IVA Inc]]/1.19</f>
        <v>0</v>
      </c>
      <c r="S566" s="1">
        <f>YEAR(Tabla12[[#This Row],[Fecha Entrada]])</f>
        <v>1900</v>
      </c>
      <c r="U566" s="1"/>
    </row>
    <row r="567" spans="5:21" hidden="1" x14ac:dyDescent="0.35">
      <c r="E567" s="7"/>
      <c r="F567" s="7"/>
      <c r="K567" s="3" t="e">
        <f>Tabla12[[#This Row],[Precio '[$CLP'] IVA Inc]]/Tabla12[[#This Row],[N° Noches]]</f>
        <v>#DIV/0!</v>
      </c>
      <c r="N567" s="3">
        <f>IF(Tabla12[[#This Row],[Canal de Venta]]="Booking",800*Tabla12[[#This Row],[Precio USD]],Tabla12[[#This Row],[Precio CLP]])</f>
        <v>0</v>
      </c>
      <c r="O567" s="3">
        <f>IF(Tabla12[[#This Row],[Canal de Venta]]="Venta Directa",0,IF(Tabla12[[#This Row],[Canal de Venta]]="Airbnb",Tabla12[[#This Row],[Precio '[$CLP'] IVA Inc]]*3.57%,(Tabla12[[#This Row],[Precio USD]]/1.19)*14%*950))</f>
        <v>0</v>
      </c>
      <c r="P567" s="3">
        <f>IF(Tabla12[[#This Row],[Año]]=2022,25000,0)</f>
        <v>0</v>
      </c>
      <c r="Q567" s="3">
        <f>Tabla12[[#This Row],[Precio '[$CLP'] Neto]]*19%</f>
        <v>0</v>
      </c>
      <c r="R567" s="3">
        <f>Tabla12[[#This Row],[Precio '[$CLP'] IVA Inc]]/1.19</f>
        <v>0</v>
      </c>
      <c r="S567" s="1">
        <f>YEAR(Tabla12[[#This Row],[Fecha Entrada]])</f>
        <v>1900</v>
      </c>
      <c r="U567" s="1"/>
    </row>
    <row r="568" spans="5:21" hidden="1" x14ac:dyDescent="0.35">
      <c r="E568" s="7"/>
      <c r="F568" s="7"/>
      <c r="K568" s="3" t="e">
        <f>Tabla12[[#This Row],[Precio '[$CLP'] IVA Inc]]/Tabla12[[#This Row],[N° Noches]]</f>
        <v>#DIV/0!</v>
      </c>
      <c r="N568" s="3">
        <f>IF(Tabla12[[#This Row],[Canal de Venta]]="Booking",800*Tabla12[[#This Row],[Precio USD]],Tabla12[[#This Row],[Precio CLP]])</f>
        <v>0</v>
      </c>
      <c r="O568" s="3">
        <f>IF(Tabla12[[#This Row],[Canal de Venta]]="Venta Directa",0,IF(Tabla12[[#This Row],[Canal de Venta]]="Airbnb",Tabla12[[#This Row],[Precio '[$CLP'] IVA Inc]]*3.57%,(Tabla12[[#This Row],[Precio USD]]/1.19)*14%*950))</f>
        <v>0</v>
      </c>
      <c r="P568" s="3">
        <f>IF(Tabla12[[#This Row],[Año]]=2022,25000,0)</f>
        <v>0</v>
      </c>
      <c r="Q568" s="3">
        <f>Tabla12[[#This Row],[Precio '[$CLP'] Neto]]*19%</f>
        <v>0</v>
      </c>
      <c r="R568" s="3">
        <f>Tabla12[[#This Row],[Precio '[$CLP'] IVA Inc]]/1.19</f>
        <v>0</v>
      </c>
      <c r="S568" s="1">
        <f>YEAR(Tabla12[[#This Row],[Fecha Entrada]])</f>
        <v>1900</v>
      </c>
      <c r="U568" s="1"/>
    </row>
    <row r="569" spans="5:21" hidden="1" x14ac:dyDescent="0.35">
      <c r="E569" s="7"/>
      <c r="F569" s="7"/>
      <c r="K569" s="3" t="e">
        <f>Tabla12[[#This Row],[Precio '[$CLP'] IVA Inc]]/Tabla12[[#This Row],[N° Noches]]</f>
        <v>#DIV/0!</v>
      </c>
      <c r="N569" s="3">
        <f>IF(Tabla12[[#This Row],[Canal de Venta]]="Booking",800*Tabla12[[#This Row],[Precio USD]],Tabla12[[#This Row],[Precio CLP]])</f>
        <v>0</v>
      </c>
      <c r="O569" s="3">
        <f>IF(Tabla12[[#This Row],[Canal de Venta]]="Venta Directa",0,IF(Tabla12[[#This Row],[Canal de Venta]]="Airbnb",Tabla12[[#This Row],[Precio '[$CLP'] IVA Inc]]*3.57%,(Tabla12[[#This Row],[Precio USD]]/1.19)*14%*950))</f>
        <v>0</v>
      </c>
      <c r="P569" s="3">
        <f>IF(Tabla12[[#This Row],[Año]]=2022,25000,0)</f>
        <v>0</v>
      </c>
      <c r="Q569" s="3">
        <f>Tabla12[[#This Row],[Precio '[$CLP'] Neto]]*19%</f>
        <v>0</v>
      </c>
      <c r="R569" s="3">
        <f>Tabla12[[#This Row],[Precio '[$CLP'] IVA Inc]]/1.19</f>
        <v>0</v>
      </c>
      <c r="S569" s="1">
        <f>YEAR(Tabla12[[#This Row],[Fecha Entrada]])</f>
        <v>1900</v>
      </c>
      <c r="U569" s="1"/>
    </row>
    <row r="570" spans="5:21" hidden="1" x14ac:dyDescent="0.35">
      <c r="E570" s="7"/>
      <c r="F570" s="7"/>
      <c r="K570" s="3" t="e">
        <f>Tabla12[[#This Row],[Precio '[$CLP'] IVA Inc]]/Tabla12[[#This Row],[N° Noches]]</f>
        <v>#DIV/0!</v>
      </c>
      <c r="N570" s="3">
        <f>IF(Tabla12[[#This Row],[Canal de Venta]]="Booking",800*Tabla12[[#This Row],[Precio USD]],Tabla12[[#This Row],[Precio CLP]])</f>
        <v>0</v>
      </c>
      <c r="O570" s="3">
        <f>IF(Tabla12[[#This Row],[Canal de Venta]]="Venta Directa",0,IF(Tabla12[[#This Row],[Canal de Venta]]="Airbnb",Tabla12[[#This Row],[Precio '[$CLP'] IVA Inc]]*3.57%,(Tabla12[[#This Row],[Precio USD]]/1.19)*14%*950))</f>
        <v>0</v>
      </c>
      <c r="P570" s="3">
        <f>IF(Tabla12[[#This Row],[Año]]=2022,25000,0)</f>
        <v>0</v>
      </c>
      <c r="Q570" s="3">
        <f>Tabla12[[#This Row],[Precio '[$CLP'] Neto]]*19%</f>
        <v>0</v>
      </c>
      <c r="R570" s="3">
        <f>Tabla12[[#This Row],[Precio '[$CLP'] IVA Inc]]/1.19</f>
        <v>0</v>
      </c>
      <c r="S570" s="1">
        <f>YEAR(Tabla12[[#This Row],[Fecha Entrada]])</f>
        <v>1900</v>
      </c>
      <c r="U570" s="1"/>
    </row>
    <row r="571" spans="5:21" hidden="1" x14ac:dyDescent="0.35">
      <c r="E571" s="7"/>
      <c r="F571" s="7"/>
      <c r="K571" s="3" t="e">
        <f>Tabla12[[#This Row],[Precio '[$CLP'] IVA Inc]]/Tabla12[[#This Row],[N° Noches]]</f>
        <v>#DIV/0!</v>
      </c>
      <c r="N571" s="3">
        <f>IF(Tabla12[[#This Row],[Canal de Venta]]="Booking",800*Tabla12[[#This Row],[Precio USD]],Tabla12[[#This Row],[Precio CLP]])</f>
        <v>0</v>
      </c>
      <c r="O571" s="3">
        <f>IF(Tabla12[[#This Row],[Canal de Venta]]="Venta Directa",0,IF(Tabla12[[#This Row],[Canal de Venta]]="Airbnb",Tabla12[[#This Row],[Precio '[$CLP'] IVA Inc]]*3.57%,(Tabla12[[#This Row],[Precio USD]]/1.19)*14%*950))</f>
        <v>0</v>
      </c>
      <c r="P571" s="3">
        <f>IF(Tabla12[[#This Row],[Año]]=2022,25000,0)</f>
        <v>0</v>
      </c>
      <c r="Q571" s="3">
        <f>Tabla12[[#This Row],[Precio '[$CLP'] Neto]]*19%</f>
        <v>0</v>
      </c>
      <c r="R571" s="3">
        <f>Tabla12[[#This Row],[Precio '[$CLP'] IVA Inc]]/1.19</f>
        <v>0</v>
      </c>
      <c r="S571" s="1">
        <f>YEAR(Tabla12[[#This Row],[Fecha Entrada]])</f>
        <v>1900</v>
      </c>
      <c r="U571" s="1"/>
    </row>
    <row r="572" spans="5:21" hidden="1" x14ac:dyDescent="0.35">
      <c r="E572" s="7"/>
      <c r="F572" s="7"/>
      <c r="K572" s="3" t="e">
        <f>Tabla12[[#This Row],[Precio '[$CLP'] IVA Inc]]/Tabla12[[#This Row],[N° Noches]]</f>
        <v>#DIV/0!</v>
      </c>
      <c r="N572" s="3">
        <f>IF(Tabla12[[#This Row],[Canal de Venta]]="Booking",800*Tabla12[[#This Row],[Precio USD]],Tabla12[[#This Row],[Precio CLP]])</f>
        <v>0</v>
      </c>
      <c r="O572" s="3">
        <f>IF(Tabla12[[#This Row],[Canal de Venta]]="Venta Directa",0,IF(Tabla12[[#This Row],[Canal de Venta]]="Airbnb",Tabla12[[#This Row],[Precio '[$CLP'] IVA Inc]]*3.57%,(Tabla12[[#This Row],[Precio USD]]/1.19)*14%*950))</f>
        <v>0</v>
      </c>
      <c r="P572" s="3">
        <f>IF(Tabla12[[#This Row],[Año]]=2022,25000,0)</f>
        <v>0</v>
      </c>
      <c r="Q572" s="3">
        <f>Tabla12[[#This Row],[Precio '[$CLP'] Neto]]*19%</f>
        <v>0</v>
      </c>
      <c r="R572" s="3">
        <f>Tabla12[[#This Row],[Precio '[$CLP'] IVA Inc]]/1.19</f>
        <v>0</v>
      </c>
      <c r="S572" s="1">
        <f>YEAR(Tabla12[[#This Row],[Fecha Entrada]])</f>
        <v>1900</v>
      </c>
      <c r="U572" s="1"/>
    </row>
    <row r="573" spans="5:21" hidden="1" x14ac:dyDescent="0.35">
      <c r="E573" s="7"/>
      <c r="F573" s="7"/>
      <c r="K573" s="3" t="e">
        <f>Tabla12[[#This Row],[Precio '[$CLP'] IVA Inc]]/Tabla12[[#This Row],[N° Noches]]</f>
        <v>#DIV/0!</v>
      </c>
      <c r="N573" s="3">
        <f>IF(Tabla12[[#This Row],[Canal de Venta]]="Booking",800*Tabla12[[#This Row],[Precio USD]],Tabla12[[#This Row],[Precio CLP]])</f>
        <v>0</v>
      </c>
      <c r="O573" s="3">
        <f>IF(Tabla12[[#This Row],[Canal de Venta]]="Venta Directa",0,IF(Tabla12[[#This Row],[Canal de Venta]]="Airbnb",Tabla12[[#This Row],[Precio '[$CLP'] IVA Inc]]*3.57%,(Tabla12[[#This Row],[Precio USD]]/1.19)*14%*950))</f>
        <v>0</v>
      </c>
      <c r="P573" s="3">
        <f>IF(Tabla12[[#This Row],[Año]]=2022,25000,0)</f>
        <v>0</v>
      </c>
      <c r="Q573" s="3">
        <f>Tabla12[[#This Row],[Precio '[$CLP'] Neto]]*19%</f>
        <v>0</v>
      </c>
      <c r="R573" s="3">
        <f>Tabla12[[#This Row],[Precio '[$CLP'] IVA Inc]]/1.19</f>
        <v>0</v>
      </c>
      <c r="S573" s="1">
        <f>YEAR(Tabla12[[#This Row],[Fecha Entrada]])</f>
        <v>1900</v>
      </c>
      <c r="U573" s="1"/>
    </row>
    <row r="574" spans="5:21" hidden="1" x14ac:dyDescent="0.35">
      <c r="E574" s="7"/>
      <c r="F574" s="7"/>
      <c r="K574" s="3" t="e">
        <f>Tabla12[[#This Row],[Precio '[$CLP'] IVA Inc]]/Tabla12[[#This Row],[N° Noches]]</f>
        <v>#DIV/0!</v>
      </c>
      <c r="N574" s="3">
        <f>IF(Tabla12[[#This Row],[Canal de Venta]]="Booking",800*Tabla12[[#This Row],[Precio USD]],Tabla12[[#This Row],[Precio CLP]])</f>
        <v>0</v>
      </c>
      <c r="O574" s="3">
        <f>IF(Tabla12[[#This Row],[Canal de Venta]]="Venta Directa",0,IF(Tabla12[[#This Row],[Canal de Venta]]="Airbnb",Tabla12[[#This Row],[Precio '[$CLP'] IVA Inc]]*3.57%,(Tabla12[[#This Row],[Precio USD]]/1.19)*14%*950))</f>
        <v>0</v>
      </c>
      <c r="P574" s="3">
        <f>IF(Tabla12[[#This Row],[Año]]=2022,25000,0)</f>
        <v>0</v>
      </c>
      <c r="Q574" s="3">
        <f>Tabla12[[#This Row],[Precio '[$CLP'] Neto]]*19%</f>
        <v>0</v>
      </c>
      <c r="R574" s="3">
        <f>Tabla12[[#This Row],[Precio '[$CLP'] IVA Inc]]/1.19</f>
        <v>0</v>
      </c>
      <c r="S574" s="1">
        <f>YEAR(Tabla12[[#This Row],[Fecha Entrada]])</f>
        <v>1900</v>
      </c>
      <c r="U574" s="1"/>
    </row>
    <row r="575" spans="5:21" hidden="1" x14ac:dyDescent="0.35">
      <c r="E575" s="7"/>
      <c r="F575" s="7"/>
      <c r="K575" s="3" t="e">
        <f>Tabla12[[#This Row],[Precio '[$CLP'] IVA Inc]]/Tabla12[[#This Row],[N° Noches]]</f>
        <v>#DIV/0!</v>
      </c>
      <c r="N575" s="3">
        <f>IF(Tabla12[[#This Row],[Canal de Venta]]="Booking",800*Tabla12[[#This Row],[Precio USD]],Tabla12[[#This Row],[Precio CLP]])</f>
        <v>0</v>
      </c>
      <c r="O575" s="3">
        <f>IF(Tabla12[[#This Row],[Canal de Venta]]="Venta Directa",0,IF(Tabla12[[#This Row],[Canal de Venta]]="Airbnb",Tabla12[[#This Row],[Precio '[$CLP'] IVA Inc]]*3.57%,(Tabla12[[#This Row],[Precio USD]]/1.19)*14%*950))</f>
        <v>0</v>
      </c>
      <c r="P575" s="3">
        <f>IF(Tabla12[[#This Row],[Año]]=2022,25000,0)</f>
        <v>0</v>
      </c>
      <c r="Q575" s="3">
        <f>Tabla12[[#This Row],[Precio '[$CLP'] Neto]]*19%</f>
        <v>0</v>
      </c>
      <c r="R575" s="3">
        <f>Tabla12[[#This Row],[Precio '[$CLP'] IVA Inc]]/1.19</f>
        <v>0</v>
      </c>
      <c r="S575" s="1">
        <f>YEAR(Tabla12[[#This Row],[Fecha Entrada]])</f>
        <v>1900</v>
      </c>
      <c r="U575" s="1"/>
    </row>
    <row r="576" spans="5:21" hidden="1" x14ac:dyDescent="0.35">
      <c r="E576" s="7"/>
      <c r="F576" s="7"/>
      <c r="K576" s="3" t="e">
        <f>Tabla12[[#This Row],[Precio '[$CLP'] IVA Inc]]/Tabla12[[#This Row],[N° Noches]]</f>
        <v>#DIV/0!</v>
      </c>
      <c r="N576" s="3">
        <f>IF(Tabla12[[#This Row],[Canal de Venta]]="Booking",800*Tabla12[[#This Row],[Precio USD]],Tabla12[[#This Row],[Precio CLP]])</f>
        <v>0</v>
      </c>
      <c r="O576" s="3">
        <f>IF(Tabla12[[#This Row],[Canal de Venta]]="Venta Directa",0,IF(Tabla12[[#This Row],[Canal de Venta]]="Airbnb",Tabla12[[#This Row],[Precio '[$CLP'] IVA Inc]]*3.57%,(Tabla12[[#This Row],[Precio USD]]/1.19)*14%*950))</f>
        <v>0</v>
      </c>
      <c r="P576" s="3">
        <f>IF(Tabla12[[#This Row],[Año]]=2022,25000,0)</f>
        <v>0</v>
      </c>
      <c r="Q576" s="3">
        <f>Tabla12[[#This Row],[Precio '[$CLP'] Neto]]*19%</f>
        <v>0</v>
      </c>
      <c r="R576" s="3">
        <f>Tabla12[[#This Row],[Precio '[$CLP'] IVA Inc]]/1.19</f>
        <v>0</v>
      </c>
      <c r="S576" s="1">
        <f>YEAR(Tabla12[[#This Row],[Fecha Entrada]])</f>
        <v>1900</v>
      </c>
      <c r="U576" s="1"/>
    </row>
    <row r="577" spans="5:21" hidden="1" x14ac:dyDescent="0.35">
      <c r="E577" s="7"/>
      <c r="F577" s="7"/>
      <c r="K577" s="3" t="e">
        <f>Tabla12[[#This Row],[Precio '[$CLP'] IVA Inc]]/Tabla12[[#This Row],[N° Noches]]</f>
        <v>#DIV/0!</v>
      </c>
      <c r="N577" s="3">
        <f>IF(Tabla12[[#This Row],[Canal de Venta]]="Booking",800*Tabla12[[#This Row],[Precio USD]],Tabla12[[#This Row],[Precio CLP]])</f>
        <v>0</v>
      </c>
      <c r="O577" s="3">
        <f>IF(Tabla12[[#This Row],[Canal de Venta]]="Venta Directa",0,IF(Tabla12[[#This Row],[Canal de Venta]]="Airbnb",Tabla12[[#This Row],[Precio '[$CLP'] IVA Inc]]*3.57%,(Tabla12[[#This Row],[Precio USD]]/1.19)*14%*950))</f>
        <v>0</v>
      </c>
      <c r="P577" s="3">
        <f>IF(Tabla12[[#This Row],[Año]]=2022,25000,0)</f>
        <v>0</v>
      </c>
      <c r="Q577" s="3">
        <f>Tabla12[[#This Row],[Precio '[$CLP'] Neto]]*19%</f>
        <v>0</v>
      </c>
      <c r="R577" s="3">
        <f>Tabla12[[#This Row],[Precio '[$CLP'] IVA Inc]]/1.19</f>
        <v>0</v>
      </c>
      <c r="S577" s="1">
        <f>YEAR(Tabla12[[#This Row],[Fecha Entrada]])</f>
        <v>1900</v>
      </c>
      <c r="U577" s="1"/>
    </row>
    <row r="578" spans="5:21" hidden="1" x14ac:dyDescent="0.35">
      <c r="E578" s="7"/>
      <c r="F578" s="7"/>
      <c r="K578" s="3" t="e">
        <f>Tabla12[[#This Row],[Precio '[$CLP'] IVA Inc]]/Tabla12[[#This Row],[N° Noches]]</f>
        <v>#DIV/0!</v>
      </c>
      <c r="N578" s="3">
        <f>IF(Tabla12[[#This Row],[Canal de Venta]]="Booking",800*Tabla12[[#This Row],[Precio USD]],Tabla12[[#This Row],[Precio CLP]])</f>
        <v>0</v>
      </c>
      <c r="O578" s="3">
        <f>IF(Tabla12[[#This Row],[Canal de Venta]]="Venta Directa",0,IF(Tabla12[[#This Row],[Canal de Venta]]="Airbnb",Tabla12[[#This Row],[Precio '[$CLP'] IVA Inc]]*3.57%,(Tabla12[[#This Row],[Precio USD]]/1.19)*14%*950))</f>
        <v>0</v>
      </c>
      <c r="P578" s="3">
        <f>IF(Tabla12[[#This Row],[Año]]=2022,25000,0)</f>
        <v>0</v>
      </c>
      <c r="Q578" s="3">
        <f>Tabla12[[#This Row],[Precio '[$CLP'] Neto]]*19%</f>
        <v>0</v>
      </c>
      <c r="R578" s="3">
        <f>Tabla12[[#This Row],[Precio '[$CLP'] IVA Inc]]/1.19</f>
        <v>0</v>
      </c>
      <c r="S578" s="1">
        <f>YEAR(Tabla12[[#This Row],[Fecha Entrada]])</f>
        <v>1900</v>
      </c>
      <c r="U578" s="1"/>
    </row>
    <row r="579" spans="5:21" hidden="1" x14ac:dyDescent="0.35">
      <c r="E579" s="7"/>
      <c r="F579" s="7"/>
      <c r="K579" s="3" t="e">
        <f>Tabla12[[#This Row],[Precio '[$CLP'] IVA Inc]]/Tabla12[[#This Row],[N° Noches]]</f>
        <v>#DIV/0!</v>
      </c>
      <c r="N579" s="3">
        <f>IF(Tabla12[[#This Row],[Canal de Venta]]="Booking",800*Tabla12[[#This Row],[Precio USD]],Tabla12[[#This Row],[Precio CLP]])</f>
        <v>0</v>
      </c>
      <c r="O579" s="3">
        <f>IF(Tabla12[[#This Row],[Canal de Venta]]="Venta Directa",0,IF(Tabla12[[#This Row],[Canal de Venta]]="Airbnb",Tabla12[[#This Row],[Precio '[$CLP'] IVA Inc]]*3.57%,(Tabla12[[#This Row],[Precio USD]]/1.19)*14%*950))</f>
        <v>0</v>
      </c>
      <c r="P579" s="3">
        <f>IF(Tabla12[[#This Row],[Año]]=2022,25000,0)</f>
        <v>0</v>
      </c>
      <c r="Q579" s="3">
        <f>Tabla12[[#This Row],[Precio '[$CLP'] Neto]]*19%</f>
        <v>0</v>
      </c>
      <c r="R579" s="3">
        <f>Tabla12[[#This Row],[Precio '[$CLP'] IVA Inc]]/1.19</f>
        <v>0</v>
      </c>
      <c r="S579" s="1">
        <f>YEAR(Tabla12[[#This Row],[Fecha Entrada]])</f>
        <v>1900</v>
      </c>
      <c r="U579" s="1"/>
    </row>
    <row r="580" spans="5:21" hidden="1" x14ac:dyDescent="0.35">
      <c r="E580" s="7"/>
      <c r="F580" s="7"/>
      <c r="K580" s="3" t="e">
        <f>Tabla12[[#This Row],[Precio '[$CLP'] IVA Inc]]/Tabla12[[#This Row],[N° Noches]]</f>
        <v>#DIV/0!</v>
      </c>
      <c r="N580" s="3">
        <f>IF(Tabla12[[#This Row],[Canal de Venta]]="Booking",800*Tabla12[[#This Row],[Precio USD]],Tabla12[[#This Row],[Precio CLP]])</f>
        <v>0</v>
      </c>
      <c r="O580" s="3">
        <f>IF(Tabla12[[#This Row],[Canal de Venta]]="Venta Directa",0,IF(Tabla12[[#This Row],[Canal de Venta]]="Airbnb",Tabla12[[#This Row],[Precio '[$CLP'] IVA Inc]]*3.57%,(Tabla12[[#This Row],[Precio USD]]/1.19)*14%*950))</f>
        <v>0</v>
      </c>
      <c r="P580" s="3">
        <f>IF(Tabla12[[#This Row],[Año]]=2022,25000,0)</f>
        <v>0</v>
      </c>
      <c r="Q580" s="3">
        <f>Tabla12[[#This Row],[Precio '[$CLP'] Neto]]*19%</f>
        <v>0</v>
      </c>
      <c r="R580" s="3">
        <f>Tabla12[[#This Row],[Precio '[$CLP'] IVA Inc]]/1.19</f>
        <v>0</v>
      </c>
      <c r="S580" s="1">
        <f>YEAR(Tabla12[[#This Row],[Fecha Entrada]])</f>
        <v>1900</v>
      </c>
      <c r="U580" s="1"/>
    </row>
    <row r="581" spans="5:21" hidden="1" x14ac:dyDescent="0.35">
      <c r="E581" s="7"/>
      <c r="F581" s="7"/>
      <c r="K581" s="3" t="e">
        <f>Tabla12[[#This Row],[Precio '[$CLP'] IVA Inc]]/Tabla12[[#This Row],[N° Noches]]</f>
        <v>#DIV/0!</v>
      </c>
      <c r="N581" s="3">
        <f>IF(Tabla12[[#This Row],[Canal de Venta]]="Booking",800*Tabla12[[#This Row],[Precio USD]],Tabla12[[#This Row],[Precio CLP]])</f>
        <v>0</v>
      </c>
      <c r="O581" s="3">
        <f>IF(Tabla12[[#This Row],[Canal de Venta]]="Venta Directa",0,IF(Tabla12[[#This Row],[Canal de Venta]]="Airbnb",Tabla12[[#This Row],[Precio '[$CLP'] IVA Inc]]*3.57%,(Tabla12[[#This Row],[Precio USD]]/1.19)*14%*950))</f>
        <v>0</v>
      </c>
      <c r="P581" s="3">
        <f>IF(Tabla12[[#This Row],[Año]]=2022,25000,0)</f>
        <v>0</v>
      </c>
      <c r="Q581" s="3">
        <f>Tabla12[[#This Row],[Precio '[$CLP'] Neto]]*19%</f>
        <v>0</v>
      </c>
      <c r="R581" s="3">
        <f>Tabla12[[#This Row],[Precio '[$CLP'] IVA Inc]]/1.19</f>
        <v>0</v>
      </c>
      <c r="S581" s="1">
        <f>YEAR(Tabla12[[#This Row],[Fecha Entrada]])</f>
        <v>1900</v>
      </c>
      <c r="U581" s="1"/>
    </row>
    <row r="582" spans="5:21" hidden="1" x14ac:dyDescent="0.35">
      <c r="E582" s="7"/>
      <c r="F582" s="7"/>
      <c r="K582" s="3" t="e">
        <f>Tabla12[[#This Row],[Precio '[$CLP'] IVA Inc]]/Tabla12[[#This Row],[N° Noches]]</f>
        <v>#DIV/0!</v>
      </c>
      <c r="N582" s="3">
        <f>IF(Tabla12[[#This Row],[Canal de Venta]]="Booking",800*Tabla12[[#This Row],[Precio USD]],Tabla12[[#This Row],[Precio CLP]])</f>
        <v>0</v>
      </c>
      <c r="O582" s="3">
        <f>IF(Tabla12[[#This Row],[Canal de Venta]]="Venta Directa",0,IF(Tabla12[[#This Row],[Canal de Venta]]="Airbnb",Tabla12[[#This Row],[Precio '[$CLP'] IVA Inc]]*3.57%,(Tabla12[[#This Row],[Precio USD]]/1.19)*14%*950))</f>
        <v>0</v>
      </c>
      <c r="P582" s="3">
        <f>IF(Tabla12[[#This Row],[Año]]=2022,25000,0)</f>
        <v>0</v>
      </c>
      <c r="Q582" s="3">
        <f>Tabla12[[#This Row],[Precio '[$CLP'] Neto]]*19%</f>
        <v>0</v>
      </c>
      <c r="R582" s="3">
        <f>Tabla12[[#This Row],[Precio '[$CLP'] IVA Inc]]/1.19</f>
        <v>0</v>
      </c>
      <c r="S582" s="1">
        <f>YEAR(Tabla12[[#This Row],[Fecha Entrada]])</f>
        <v>1900</v>
      </c>
      <c r="U582" s="1"/>
    </row>
    <row r="583" spans="5:21" hidden="1" x14ac:dyDescent="0.35">
      <c r="E583" s="7"/>
      <c r="F583" s="7"/>
      <c r="K583" s="3" t="e">
        <f>Tabla12[[#This Row],[Precio '[$CLP'] IVA Inc]]/Tabla12[[#This Row],[N° Noches]]</f>
        <v>#DIV/0!</v>
      </c>
      <c r="N583" s="3">
        <f>IF(Tabla12[[#This Row],[Canal de Venta]]="Booking",800*Tabla12[[#This Row],[Precio USD]],Tabla12[[#This Row],[Precio CLP]])</f>
        <v>0</v>
      </c>
      <c r="O583" s="3">
        <f>IF(Tabla12[[#This Row],[Canal de Venta]]="Venta Directa",0,IF(Tabla12[[#This Row],[Canal de Venta]]="Airbnb",Tabla12[[#This Row],[Precio '[$CLP'] IVA Inc]]*3.57%,(Tabla12[[#This Row],[Precio USD]]/1.19)*14%*950))</f>
        <v>0</v>
      </c>
      <c r="P583" s="3">
        <f>IF(Tabla12[[#This Row],[Año]]=2022,25000,0)</f>
        <v>0</v>
      </c>
      <c r="Q583" s="3">
        <f>Tabla12[[#This Row],[Precio '[$CLP'] Neto]]*19%</f>
        <v>0</v>
      </c>
      <c r="R583" s="3">
        <f>Tabla12[[#This Row],[Precio '[$CLP'] IVA Inc]]/1.19</f>
        <v>0</v>
      </c>
      <c r="S583" s="1">
        <f>YEAR(Tabla12[[#This Row],[Fecha Entrada]])</f>
        <v>1900</v>
      </c>
      <c r="U583" s="1"/>
    </row>
    <row r="584" spans="5:21" hidden="1" x14ac:dyDescent="0.35">
      <c r="E584" s="7"/>
      <c r="F584" s="7"/>
      <c r="K584" s="3" t="e">
        <f>Tabla12[[#This Row],[Precio '[$CLP'] IVA Inc]]/Tabla12[[#This Row],[N° Noches]]</f>
        <v>#DIV/0!</v>
      </c>
      <c r="N584" s="3">
        <f>IF(Tabla12[[#This Row],[Canal de Venta]]="Booking",800*Tabla12[[#This Row],[Precio USD]],Tabla12[[#This Row],[Precio CLP]])</f>
        <v>0</v>
      </c>
      <c r="O584" s="3">
        <f>IF(Tabla12[[#This Row],[Canal de Venta]]="Venta Directa",0,IF(Tabla12[[#This Row],[Canal de Venta]]="Airbnb",Tabla12[[#This Row],[Precio '[$CLP'] IVA Inc]]*3.57%,(Tabla12[[#This Row],[Precio USD]]/1.19)*14%*950))</f>
        <v>0</v>
      </c>
      <c r="P584" s="3">
        <f>IF(Tabla12[[#This Row],[Año]]=2022,25000,0)</f>
        <v>0</v>
      </c>
      <c r="Q584" s="3">
        <f>Tabla12[[#This Row],[Precio '[$CLP'] Neto]]*19%</f>
        <v>0</v>
      </c>
      <c r="R584" s="3">
        <f>Tabla12[[#This Row],[Precio '[$CLP'] IVA Inc]]/1.19</f>
        <v>0</v>
      </c>
      <c r="S584" s="1">
        <f>YEAR(Tabla12[[#This Row],[Fecha Entrada]])</f>
        <v>1900</v>
      </c>
      <c r="U584" s="1"/>
    </row>
    <row r="585" spans="5:21" hidden="1" x14ac:dyDescent="0.35">
      <c r="E585" s="7"/>
      <c r="F585" s="7"/>
      <c r="K585" s="3" t="e">
        <f>Tabla12[[#This Row],[Precio '[$CLP'] IVA Inc]]/Tabla12[[#This Row],[N° Noches]]</f>
        <v>#DIV/0!</v>
      </c>
      <c r="N585" s="3">
        <f>IF(Tabla12[[#This Row],[Canal de Venta]]="Booking",800*Tabla12[[#This Row],[Precio USD]],Tabla12[[#This Row],[Precio CLP]])</f>
        <v>0</v>
      </c>
      <c r="O585" s="3">
        <f>IF(Tabla12[[#This Row],[Canal de Venta]]="Venta Directa",0,IF(Tabla12[[#This Row],[Canal de Venta]]="Airbnb",Tabla12[[#This Row],[Precio '[$CLP'] IVA Inc]]*3.57%,(Tabla12[[#This Row],[Precio USD]]/1.19)*14%*950))</f>
        <v>0</v>
      </c>
      <c r="P585" s="3">
        <f>IF(Tabla12[[#This Row],[Año]]=2022,25000,0)</f>
        <v>0</v>
      </c>
      <c r="Q585" s="3">
        <f>Tabla12[[#This Row],[Precio '[$CLP'] Neto]]*19%</f>
        <v>0</v>
      </c>
      <c r="R585" s="3">
        <f>Tabla12[[#This Row],[Precio '[$CLP'] IVA Inc]]/1.19</f>
        <v>0</v>
      </c>
      <c r="S585" s="1">
        <f>YEAR(Tabla12[[#This Row],[Fecha Entrada]])</f>
        <v>1900</v>
      </c>
      <c r="U585" s="1"/>
    </row>
    <row r="586" spans="5:21" hidden="1" x14ac:dyDescent="0.35">
      <c r="E586" s="7"/>
      <c r="F586" s="7"/>
      <c r="K586" s="3" t="e">
        <f>Tabla12[[#This Row],[Precio '[$CLP'] IVA Inc]]/Tabla12[[#This Row],[N° Noches]]</f>
        <v>#DIV/0!</v>
      </c>
      <c r="N586" s="3">
        <f>IF(Tabla12[[#This Row],[Canal de Venta]]="Booking",800*Tabla12[[#This Row],[Precio USD]],Tabla12[[#This Row],[Precio CLP]])</f>
        <v>0</v>
      </c>
      <c r="O586" s="3">
        <f>IF(Tabla12[[#This Row],[Canal de Venta]]="Venta Directa",0,IF(Tabla12[[#This Row],[Canal de Venta]]="Airbnb",Tabla12[[#This Row],[Precio '[$CLP'] IVA Inc]]*3.57%,(Tabla12[[#This Row],[Precio USD]]/1.19)*14%*950))</f>
        <v>0</v>
      </c>
      <c r="P586" s="3">
        <f>IF(Tabla12[[#This Row],[Año]]=2022,25000,0)</f>
        <v>0</v>
      </c>
      <c r="Q586" s="3">
        <f>Tabla12[[#This Row],[Precio '[$CLP'] Neto]]*19%</f>
        <v>0</v>
      </c>
      <c r="R586" s="3">
        <f>Tabla12[[#This Row],[Precio '[$CLP'] IVA Inc]]/1.19</f>
        <v>0</v>
      </c>
      <c r="S586" s="1">
        <f>YEAR(Tabla12[[#This Row],[Fecha Entrada]])</f>
        <v>1900</v>
      </c>
      <c r="U586" s="1"/>
    </row>
    <row r="587" spans="5:21" hidden="1" x14ac:dyDescent="0.35">
      <c r="E587" s="7"/>
      <c r="F587" s="7"/>
      <c r="K587" s="3" t="e">
        <f>Tabla12[[#This Row],[Precio '[$CLP'] IVA Inc]]/Tabla12[[#This Row],[N° Noches]]</f>
        <v>#DIV/0!</v>
      </c>
      <c r="N587" s="3">
        <f>IF(Tabla12[[#This Row],[Canal de Venta]]="Booking",800*Tabla12[[#This Row],[Precio USD]],Tabla12[[#This Row],[Precio CLP]])</f>
        <v>0</v>
      </c>
      <c r="O587" s="3">
        <f>IF(Tabla12[[#This Row],[Canal de Venta]]="Venta Directa",0,IF(Tabla12[[#This Row],[Canal de Venta]]="Airbnb",Tabla12[[#This Row],[Precio '[$CLP'] IVA Inc]]*3.57%,(Tabla12[[#This Row],[Precio USD]]/1.19)*14%*950))</f>
        <v>0</v>
      </c>
      <c r="P587" s="3">
        <f>IF(Tabla12[[#This Row],[Año]]=2022,25000,0)</f>
        <v>0</v>
      </c>
      <c r="Q587" s="3">
        <f>Tabla12[[#This Row],[Precio '[$CLP'] Neto]]*19%</f>
        <v>0</v>
      </c>
      <c r="R587" s="3">
        <f>Tabla12[[#This Row],[Precio '[$CLP'] IVA Inc]]/1.19</f>
        <v>0</v>
      </c>
      <c r="S587" s="1">
        <f>YEAR(Tabla12[[#This Row],[Fecha Entrada]])</f>
        <v>1900</v>
      </c>
      <c r="U587" s="1"/>
    </row>
    <row r="588" spans="5:21" hidden="1" x14ac:dyDescent="0.35">
      <c r="E588" s="7"/>
      <c r="F588" s="7"/>
      <c r="K588" s="3" t="e">
        <f>Tabla12[[#This Row],[Precio '[$CLP'] IVA Inc]]/Tabla12[[#This Row],[N° Noches]]</f>
        <v>#DIV/0!</v>
      </c>
      <c r="N588" s="3">
        <f>IF(Tabla12[[#This Row],[Canal de Venta]]="Booking",800*Tabla12[[#This Row],[Precio USD]],Tabla12[[#This Row],[Precio CLP]])</f>
        <v>0</v>
      </c>
      <c r="O588" s="3">
        <f>IF(Tabla12[[#This Row],[Canal de Venta]]="Venta Directa",0,IF(Tabla12[[#This Row],[Canal de Venta]]="Airbnb",Tabla12[[#This Row],[Precio '[$CLP'] IVA Inc]]*3.57%,(Tabla12[[#This Row],[Precio USD]]/1.19)*14%*950))</f>
        <v>0</v>
      </c>
      <c r="P588" s="3">
        <f>IF(Tabla12[[#This Row],[Año]]=2022,25000,0)</f>
        <v>0</v>
      </c>
      <c r="Q588" s="3">
        <f>Tabla12[[#This Row],[Precio '[$CLP'] Neto]]*19%</f>
        <v>0</v>
      </c>
      <c r="R588" s="3">
        <f>Tabla12[[#This Row],[Precio '[$CLP'] IVA Inc]]/1.19</f>
        <v>0</v>
      </c>
      <c r="S588" s="1">
        <f>YEAR(Tabla12[[#This Row],[Fecha Entrada]])</f>
        <v>1900</v>
      </c>
      <c r="U588" s="1"/>
    </row>
    <row r="589" spans="5:21" hidden="1" x14ac:dyDescent="0.35">
      <c r="E589" s="7"/>
      <c r="F589" s="7"/>
      <c r="K589" s="3" t="e">
        <f>Tabla12[[#This Row],[Precio '[$CLP'] IVA Inc]]/Tabla12[[#This Row],[N° Noches]]</f>
        <v>#DIV/0!</v>
      </c>
      <c r="N589" s="3">
        <f>IF(Tabla12[[#This Row],[Canal de Venta]]="Booking",800*Tabla12[[#This Row],[Precio USD]],Tabla12[[#This Row],[Precio CLP]])</f>
        <v>0</v>
      </c>
      <c r="O589" s="3">
        <f>IF(Tabla12[[#This Row],[Canal de Venta]]="Venta Directa",0,IF(Tabla12[[#This Row],[Canal de Venta]]="Airbnb",Tabla12[[#This Row],[Precio '[$CLP'] IVA Inc]]*3.57%,(Tabla12[[#This Row],[Precio USD]]/1.19)*14%*950))</f>
        <v>0</v>
      </c>
      <c r="P589" s="3">
        <f>IF(Tabla12[[#This Row],[Año]]=2022,25000,0)</f>
        <v>0</v>
      </c>
      <c r="Q589" s="3">
        <f>Tabla12[[#This Row],[Precio '[$CLP'] Neto]]*19%</f>
        <v>0</v>
      </c>
      <c r="R589" s="3">
        <f>Tabla12[[#This Row],[Precio '[$CLP'] IVA Inc]]/1.19</f>
        <v>0</v>
      </c>
      <c r="S589" s="1">
        <f>YEAR(Tabla12[[#This Row],[Fecha Entrada]])</f>
        <v>1900</v>
      </c>
      <c r="U589" s="1"/>
    </row>
    <row r="590" spans="5:21" hidden="1" x14ac:dyDescent="0.35">
      <c r="E590" s="7"/>
      <c r="F590" s="7"/>
      <c r="K590" s="3" t="e">
        <f>Tabla12[[#This Row],[Precio '[$CLP'] IVA Inc]]/Tabla12[[#This Row],[N° Noches]]</f>
        <v>#DIV/0!</v>
      </c>
      <c r="N590" s="3">
        <f>IF(Tabla12[[#This Row],[Canal de Venta]]="Booking",800*Tabla12[[#This Row],[Precio USD]],Tabla12[[#This Row],[Precio CLP]])</f>
        <v>0</v>
      </c>
      <c r="O590" s="3">
        <f>IF(Tabla12[[#This Row],[Canal de Venta]]="Venta Directa",0,IF(Tabla12[[#This Row],[Canal de Venta]]="Airbnb",Tabla12[[#This Row],[Precio '[$CLP'] IVA Inc]]*3.57%,(Tabla12[[#This Row],[Precio USD]]/1.19)*14%*950))</f>
        <v>0</v>
      </c>
      <c r="P590" s="3">
        <f>IF(Tabla12[[#This Row],[Año]]=2022,25000,0)</f>
        <v>0</v>
      </c>
      <c r="Q590" s="3">
        <f>Tabla12[[#This Row],[Precio '[$CLP'] Neto]]*19%</f>
        <v>0</v>
      </c>
      <c r="R590" s="3">
        <f>Tabla12[[#This Row],[Precio '[$CLP'] IVA Inc]]/1.19</f>
        <v>0</v>
      </c>
      <c r="S590" s="1">
        <f>YEAR(Tabla12[[#This Row],[Fecha Entrada]])</f>
        <v>1900</v>
      </c>
      <c r="U590" s="1"/>
    </row>
    <row r="591" spans="5:21" hidden="1" x14ac:dyDescent="0.35">
      <c r="E591" s="7"/>
      <c r="F591" s="7"/>
      <c r="K591" s="3" t="e">
        <f>Tabla12[[#This Row],[Precio '[$CLP'] IVA Inc]]/Tabla12[[#This Row],[N° Noches]]</f>
        <v>#DIV/0!</v>
      </c>
      <c r="N591" s="3">
        <f>IF(Tabla12[[#This Row],[Canal de Venta]]="Booking",800*Tabla12[[#This Row],[Precio USD]],Tabla12[[#This Row],[Precio CLP]])</f>
        <v>0</v>
      </c>
      <c r="O591" s="3">
        <f>IF(Tabla12[[#This Row],[Canal de Venta]]="Venta Directa",0,IF(Tabla12[[#This Row],[Canal de Venta]]="Airbnb",Tabla12[[#This Row],[Precio '[$CLP'] IVA Inc]]*3.57%,(Tabla12[[#This Row],[Precio USD]]/1.19)*14%*950))</f>
        <v>0</v>
      </c>
      <c r="P591" s="3">
        <f>IF(Tabla12[[#This Row],[Año]]=2022,25000,0)</f>
        <v>0</v>
      </c>
      <c r="Q591" s="3">
        <f>Tabla12[[#This Row],[Precio '[$CLP'] Neto]]*19%</f>
        <v>0</v>
      </c>
      <c r="R591" s="3">
        <f>Tabla12[[#This Row],[Precio '[$CLP'] IVA Inc]]/1.19</f>
        <v>0</v>
      </c>
      <c r="S591" s="1">
        <f>YEAR(Tabla12[[#This Row],[Fecha Entrada]])</f>
        <v>1900</v>
      </c>
      <c r="U591" s="1"/>
    </row>
    <row r="592" spans="5:21" hidden="1" x14ac:dyDescent="0.35">
      <c r="E592" s="7"/>
      <c r="F592" s="7"/>
      <c r="K592" s="3" t="e">
        <f>Tabla12[[#This Row],[Precio '[$CLP'] IVA Inc]]/Tabla12[[#This Row],[N° Noches]]</f>
        <v>#DIV/0!</v>
      </c>
      <c r="N592" s="3">
        <f>IF(Tabla12[[#This Row],[Canal de Venta]]="Booking",800*Tabla12[[#This Row],[Precio USD]],Tabla12[[#This Row],[Precio CLP]])</f>
        <v>0</v>
      </c>
      <c r="O592" s="3">
        <f>IF(Tabla12[[#This Row],[Canal de Venta]]="Venta Directa",0,IF(Tabla12[[#This Row],[Canal de Venta]]="Airbnb",Tabla12[[#This Row],[Precio '[$CLP'] IVA Inc]]*3.57%,(Tabla12[[#This Row],[Precio USD]]/1.19)*14%*950))</f>
        <v>0</v>
      </c>
      <c r="P592" s="3">
        <f>IF(Tabla12[[#This Row],[Año]]=2022,25000,0)</f>
        <v>0</v>
      </c>
      <c r="Q592" s="3">
        <f>Tabla12[[#This Row],[Precio '[$CLP'] Neto]]*19%</f>
        <v>0</v>
      </c>
      <c r="R592" s="3">
        <f>Tabla12[[#This Row],[Precio '[$CLP'] IVA Inc]]/1.19</f>
        <v>0</v>
      </c>
      <c r="S592" s="1">
        <f>YEAR(Tabla12[[#This Row],[Fecha Entrada]])</f>
        <v>1900</v>
      </c>
      <c r="U592" s="1"/>
    </row>
    <row r="593" spans="5:21" hidden="1" x14ac:dyDescent="0.35">
      <c r="E593" s="7"/>
      <c r="F593" s="7"/>
      <c r="K593" s="3" t="e">
        <f>Tabla12[[#This Row],[Precio '[$CLP'] IVA Inc]]/Tabla12[[#This Row],[N° Noches]]</f>
        <v>#DIV/0!</v>
      </c>
      <c r="N593" s="3">
        <f>IF(Tabla12[[#This Row],[Canal de Venta]]="Booking",800*Tabla12[[#This Row],[Precio USD]],Tabla12[[#This Row],[Precio CLP]])</f>
        <v>0</v>
      </c>
      <c r="O593" s="3">
        <f>IF(Tabla12[[#This Row],[Canal de Venta]]="Venta Directa",0,IF(Tabla12[[#This Row],[Canal de Venta]]="Airbnb",Tabla12[[#This Row],[Precio '[$CLP'] IVA Inc]]*3.57%,(Tabla12[[#This Row],[Precio USD]]/1.19)*14%*950))</f>
        <v>0</v>
      </c>
      <c r="P593" s="3">
        <f>IF(Tabla12[[#This Row],[Año]]=2022,25000,0)</f>
        <v>0</v>
      </c>
      <c r="Q593" s="3">
        <f>Tabla12[[#This Row],[Precio '[$CLP'] Neto]]*19%</f>
        <v>0</v>
      </c>
      <c r="R593" s="3">
        <f>Tabla12[[#This Row],[Precio '[$CLP'] IVA Inc]]/1.19</f>
        <v>0</v>
      </c>
      <c r="S593" s="1">
        <f>YEAR(Tabla12[[#This Row],[Fecha Entrada]])</f>
        <v>1900</v>
      </c>
      <c r="U593" s="1"/>
    </row>
    <row r="594" spans="5:21" hidden="1" x14ac:dyDescent="0.35">
      <c r="E594" s="7"/>
      <c r="F594" s="7"/>
      <c r="K594" s="3" t="e">
        <f>Tabla12[[#This Row],[Precio '[$CLP'] IVA Inc]]/Tabla12[[#This Row],[N° Noches]]</f>
        <v>#DIV/0!</v>
      </c>
      <c r="N594" s="3">
        <f>IF(Tabla12[[#This Row],[Canal de Venta]]="Booking",800*Tabla12[[#This Row],[Precio USD]],Tabla12[[#This Row],[Precio CLP]])</f>
        <v>0</v>
      </c>
      <c r="O594" s="3">
        <f>IF(Tabla12[[#This Row],[Canal de Venta]]="Venta Directa",0,IF(Tabla12[[#This Row],[Canal de Venta]]="Airbnb",Tabla12[[#This Row],[Precio '[$CLP'] IVA Inc]]*3.57%,(Tabla12[[#This Row],[Precio USD]]/1.19)*14%*950))</f>
        <v>0</v>
      </c>
      <c r="P594" s="3">
        <f>IF(Tabla12[[#This Row],[Año]]=2022,25000,0)</f>
        <v>0</v>
      </c>
      <c r="Q594" s="3">
        <f>Tabla12[[#This Row],[Precio '[$CLP'] Neto]]*19%</f>
        <v>0</v>
      </c>
      <c r="R594" s="3">
        <f>Tabla12[[#This Row],[Precio '[$CLP'] IVA Inc]]/1.19</f>
        <v>0</v>
      </c>
      <c r="S594" s="1">
        <f>YEAR(Tabla12[[#This Row],[Fecha Entrada]])</f>
        <v>1900</v>
      </c>
      <c r="U594" s="1"/>
    </row>
    <row r="595" spans="5:21" hidden="1" x14ac:dyDescent="0.35">
      <c r="E595" s="7"/>
      <c r="F595" s="7"/>
      <c r="K595" s="3" t="e">
        <f>Tabla12[[#This Row],[Precio '[$CLP'] IVA Inc]]/Tabla12[[#This Row],[N° Noches]]</f>
        <v>#DIV/0!</v>
      </c>
      <c r="N595" s="3">
        <f>IF(Tabla12[[#This Row],[Canal de Venta]]="Booking",800*Tabla12[[#This Row],[Precio USD]],Tabla12[[#This Row],[Precio CLP]])</f>
        <v>0</v>
      </c>
      <c r="O595" s="3">
        <f>IF(Tabla12[[#This Row],[Canal de Venta]]="Venta Directa",0,IF(Tabla12[[#This Row],[Canal de Venta]]="Airbnb",Tabla12[[#This Row],[Precio '[$CLP'] IVA Inc]]*3.57%,(Tabla12[[#This Row],[Precio USD]]/1.19)*14%*950))</f>
        <v>0</v>
      </c>
      <c r="P595" s="3">
        <f>IF(Tabla12[[#This Row],[Año]]=2022,25000,0)</f>
        <v>0</v>
      </c>
      <c r="Q595" s="3">
        <f>Tabla12[[#This Row],[Precio '[$CLP'] Neto]]*19%</f>
        <v>0</v>
      </c>
      <c r="R595" s="3">
        <f>Tabla12[[#This Row],[Precio '[$CLP'] IVA Inc]]/1.19</f>
        <v>0</v>
      </c>
      <c r="S595" s="1">
        <f>YEAR(Tabla12[[#This Row],[Fecha Entrada]])</f>
        <v>1900</v>
      </c>
      <c r="U595" s="1"/>
    </row>
    <row r="596" spans="5:21" hidden="1" x14ac:dyDescent="0.35">
      <c r="E596" s="7"/>
      <c r="F596" s="7"/>
      <c r="K596" s="3" t="e">
        <f>Tabla12[[#This Row],[Precio '[$CLP'] IVA Inc]]/Tabla12[[#This Row],[N° Noches]]</f>
        <v>#DIV/0!</v>
      </c>
      <c r="N596" s="3">
        <f>IF(Tabla12[[#This Row],[Canal de Venta]]="Booking",800*Tabla12[[#This Row],[Precio USD]],Tabla12[[#This Row],[Precio CLP]])</f>
        <v>0</v>
      </c>
      <c r="O596" s="3">
        <f>IF(Tabla12[[#This Row],[Canal de Venta]]="Venta Directa",0,IF(Tabla12[[#This Row],[Canal de Venta]]="Airbnb",Tabla12[[#This Row],[Precio '[$CLP'] IVA Inc]]*3.57%,(Tabla12[[#This Row],[Precio USD]]/1.19)*14%*950))</f>
        <v>0</v>
      </c>
      <c r="P596" s="3">
        <f>IF(Tabla12[[#This Row],[Año]]=2022,25000,0)</f>
        <v>0</v>
      </c>
      <c r="Q596" s="3">
        <f>Tabla12[[#This Row],[Precio '[$CLP'] Neto]]*19%</f>
        <v>0</v>
      </c>
      <c r="R596" s="3">
        <f>Tabla12[[#This Row],[Precio '[$CLP'] IVA Inc]]/1.19</f>
        <v>0</v>
      </c>
      <c r="S596" s="1">
        <f>YEAR(Tabla12[[#This Row],[Fecha Entrada]])</f>
        <v>1900</v>
      </c>
      <c r="U596" s="1"/>
    </row>
    <row r="597" spans="5:21" hidden="1" x14ac:dyDescent="0.35">
      <c r="E597" s="7"/>
      <c r="F597" s="7"/>
      <c r="K597" s="3" t="e">
        <f>Tabla12[[#This Row],[Precio '[$CLP'] IVA Inc]]/Tabla12[[#This Row],[N° Noches]]</f>
        <v>#DIV/0!</v>
      </c>
      <c r="N597" s="3">
        <f>IF(Tabla12[[#This Row],[Canal de Venta]]="Booking",800*Tabla12[[#This Row],[Precio USD]],Tabla12[[#This Row],[Precio CLP]])</f>
        <v>0</v>
      </c>
      <c r="O597" s="3">
        <f>IF(Tabla12[[#This Row],[Canal de Venta]]="Venta Directa",0,IF(Tabla12[[#This Row],[Canal de Venta]]="Airbnb",Tabla12[[#This Row],[Precio '[$CLP'] IVA Inc]]*3.57%,(Tabla12[[#This Row],[Precio USD]]/1.19)*14%*950))</f>
        <v>0</v>
      </c>
      <c r="P597" s="3">
        <f>IF(Tabla12[[#This Row],[Año]]=2022,25000,0)</f>
        <v>0</v>
      </c>
      <c r="Q597" s="3">
        <f>Tabla12[[#This Row],[Precio '[$CLP'] Neto]]*19%</f>
        <v>0</v>
      </c>
      <c r="R597" s="3">
        <f>Tabla12[[#This Row],[Precio '[$CLP'] IVA Inc]]/1.19</f>
        <v>0</v>
      </c>
      <c r="S597" s="1">
        <f>YEAR(Tabla12[[#This Row],[Fecha Entrada]])</f>
        <v>1900</v>
      </c>
      <c r="U597" s="1"/>
    </row>
    <row r="598" spans="5:21" hidden="1" x14ac:dyDescent="0.35">
      <c r="E598" s="7"/>
      <c r="F598" s="7"/>
      <c r="K598" s="3" t="e">
        <f>Tabla12[[#This Row],[Precio '[$CLP'] IVA Inc]]/Tabla12[[#This Row],[N° Noches]]</f>
        <v>#DIV/0!</v>
      </c>
      <c r="N598" s="3">
        <f>IF(Tabla12[[#This Row],[Canal de Venta]]="Booking",800*Tabla12[[#This Row],[Precio USD]],Tabla12[[#This Row],[Precio CLP]])</f>
        <v>0</v>
      </c>
      <c r="O598" s="3">
        <f>IF(Tabla12[[#This Row],[Canal de Venta]]="Venta Directa",0,IF(Tabla12[[#This Row],[Canal de Venta]]="Airbnb",Tabla12[[#This Row],[Precio '[$CLP'] IVA Inc]]*3.57%,(Tabla12[[#This Row],[Precio USD]]/1.19)*14%*950))</f>
        <v>0</v>
      </c>
      <c r="P598" s="3">
        <f>IF(Tabla12[[#This Row],[Año]]=2022,25000,0)</f>
        <v>0</v>
      </c>
      <c r="Q598" s="3">
        <f>Tabla12[[#This Row],[Precio '[$CLP'] Neto]]*19%</f>
        <v>0</v>
      </c>
      <c r="R598" s="3">
        <f>Tabla12[[#This Row],[Precio '[$CLP'] IVA Inc]]/1.19</f>
        <v>0</v>
      </c>
      <c r="S598" s="1">
        <f>YEAR(Tabla12[[#This Row],[Fecha Entrada]])</f>
        <v>1900</v>
      </c>
      <c r="U598" s="1"/>
    </row>
    <row r="599" spans="5:21" hidden="1" x14ac:dyDescent="0.35">
      <c r="E599" s="7"/>
      <c r="F599" s="7"/>
      <c r="K599" s="3" t="e">
        <f>Tabla12[[#This Row],[Precio '[$CLP'] IVA Inc]]/Tabla12[[#This Row],[N° Noches]]</f>
        <v>#DIV/0!</v>
      </c>
      <c r="N599" s="3">
        <f>IF(Tabla12[[#This Row],[Canal de Venta]]="Booking",800*Tabla12[[#This Row],[Precio USD]],Tabla12[[#This Row],[Precio CLP]])</f>
        <v>0</v>
      </c>
      <c r="O599" s="3">
        <f>IF(Tabla12[[#This Row],[Canal de Venta]]="Venta Directa",0,IF(Tabla12[[#This Row],[Canal de Venta]]="Airbnb",Tabla12[[#This Row],[Precio '[$CLP'] IVA Inc]]*3.57%,(Tabla12[[#This Row],[Precio USD]]/1.19)*14%*950))</f>
        <v>0</v>
      </c>
      <c r="P599" s="3">
        <f>IF(Tabla12[[#This Row],[Año]]=2022,25000,0)</f>
        <v>0</v>
      </c>
      <c r="Q599" s="3">
        <f>Tabla12[[#This Row],[Precio '[$CLP'] Neto]]*19%</f>
        <v>0</v>
      </c>
      <c r="R599" s="3">
        <f>Tabla12[[#This Row],[Precio '[$CLP'] IVA Inc]]/1.19</f>
        <v>0</v>
      </c>
      <c r="S599" s="1">
        <f>YEAR(Tabla12[[#This Row],[Fecha Entrada]])</f>
        <v>1900</v>
      </c>
      <c r="U599" s="1"/>
    </row>
    <row r="600" spans="5:21" hidden="1" x14ac:dyDescent="0.35">
      <c r="E600" s="7"/>
      <c r="F600" s="7"/>
      <c r="K600" s="3" t="e">
        <f>Tabla12[[#This Row],[Precio '[$CLP'] IVA Inc]]/Tabla12[[#This Row],[N° Noches]]</f>
        <v>#DIV/0!</v>
      </c>
      <c r="N600" s="3">
        <f>IF(Tabla12[[#This Row],[Canal de Venta]]="Booking",800*Tabla12[[#This Row],[Precio USD]],Tabla12[[#This Row],[Precio CLP]])</f>
        <v>0</v>
      </c>
      <c r="O600" s="3">
        <f>IF(Tabla12[[#This Row],[Canal de Venta]]="Venta Directa",0,IF(Tabla12[[#This Row],[Canal de Venta]]="Airbnb",Tabla12[[#This Row],[Precio '[$CLP'] IVA Inc]]*3.57%,(Tabla12[[#This Row],[Precio USD]]/1.19)*14%*950))</f>
        <v>0</v>
      </c>
      <c r="P600" s="3">
        <f>IF(Tabla12[[#This Row],[Año]]=2022,25000,0)</f>
        <v>0</v>
      </c>
      <c r="Q600" s="3">
        <f>Tabla12[[#This Row],[Precio '[$CLP'] Neto]]*19%</f>
        <v>0</v>
      </c>
      <c r="R600" s="3">
        <f>Tabla12[[#This Row],[Precio '[$CLP'] IVA Inc]]/1.19</f>
        <v>0</v>
      </c>
      <c r="S600" s="1">
        <f>YEAR(Tabla12[[#This Row],[Fecha Entrada]])</f>
        <v>1900</v>
      </c>
      <c r="U600" s="1"/>
    </row>
    <row r="601" spans="5:21" hidden="1" x14ac:dyDescent="0.35">
      <c r="E601" s="7"/>
      <c r="F601" s="7"/>
      <c r="K601" s="3" t="e">
        <f>Tabla12[[#This Row],[Precio '[$CLP'] IVA Inc]]/Tabla12[[#This Row],[N° Noches]]</f>
        <v>#DIV/0!</v>
      </c>
      <c r="N601" s="3">
        <f>IF(Tabla12[[#This Row],[Canal de Venta]]="Booking",800*Tabla12[[#This Row],[Precio USD]],Tabla12[[#This Row],[Precio CLP]])</f>
        <v>0</v>
      </c>
      <c r="O601" s="3">
        <f>IF(Tabla12[[#This Row],[Canal de Venta]]="Venta Directa",0,IF(Tabla12[[#This Row],[Canal de Venta]]="Airbnb",Tabla12[[#This Row],[Precio '[$CLP'] IVA Inc]]*3.57%,(Tabla12[[#This Row],[Precio USD]]/1.19)*14%*950))</f>
        <v>0</v>
      </c>
      <c r="P601" s="3">
        <f>IF(Tabla12[[#This Row],[Año]]=2022,25000,0)</f>
        <v>0</v>
      </c>
      <c r="Q601" s="3">
        <f>Tabla12[[#This Row],[Precio '[$CLP'] Neto]]*19%</f>
        <v>0</v>
      </c>
      <c r="R601" s="3">
        <f>Tabla12[[#This Row],[Precio '[$CLP'] IVA Inc]]/1.19</f>
        <v>0</v>
      </c>
      <c r="S601" s="1">
        <f>YEAR(Tabla12[[#This Row],[Fecha Entrada]])</f>
        <v>1900</v>
      </c>
      <c r="U601" s="1"/>
    </row>
    <row r="602" spans="5:21" hidden="1" x14ac:dyDescent="0.35">
      <c r="E602" s="7"/>
      <c r="F602" s="7"/>
      <c r="K602" s="3" t="e">
        <f>Tabla12[[#This Row],[Precio '[$CLP'] IVA Inc]]/Tabla12[[#This Row],[N° Noches]]</f>
        <v>#DIV/0!</v>
      </c>
      <c r="N602" s="3">
        <f>IF(Tabla12[[#This Row],[Canal de Venta]]="Booking",800*Tabla12[[#This Row],[Precio USD]],Tabla12[[#This Row],[Precio CLP]])</f>
        <v>0</v>
      </c>
      <c r="O602" s="3">
        <f>IF(Tabla12[[#This Row],[Canal de Venta]]="Venta Directa",0,IF(Tabla12[[#This Row],[Canal de Venta]]="Airbnb",Tabla12[[#This Row],[Precio '[$CLP'] IVA Inc]]*3.57%,(Tabla12[[#This Row],[Precio USD]]/1.19)*14%*950))</f>
        <v>0</v>
      </c>
      <c r="P602" s="3">
        <f>IF(Tabla12[[#This Row],[Año]]=2022,25000,0)</f>
        <v>0</v>
      </c>
      <c r="Q602" s="3">
        <f>Tabla12[[#This Row],[Precio '[$CLP'] Neto]]*19%</f>
        <v>0</v>
      </c>
      <c r="R602" s="3">
        <f>Tabla12[[#This Row],[Precio '[$CLP'] IVA Inc]]/1.19</f>
        <v>0</v>
      </c>
      <c r="S602" s="1">
        <f>YEAR(Tabla12[[#This Row],[Fecha Entrada]])</f>
        <v>1900</v>
      </c>
      <c r="U602" s="1"/>
    </row>
    <row r="603" spans="5:21" hidden="1" x14ac:dyDescent="0.35">
      <c r="E603" s="7"/>
      <c r="F603" s="7"/>
      <c r="K603" s="3" t="e">
        <f>Tabla12[[#This Row],[Precio '[$CLP'] IVA Inc]]/Tabla12[[#This Row],[N° Noches]]</f>
        <v>#DIV/0!</v>
      </c>
      <c r="N603" s="3">
        <f>IF(Tabla12[[#This Row],[Canal de Venta]]="Booking",800*Tabla12[[#This Row],[Precio USD]],Tabla12[[#This Row],[Precio CLP]])</f>
        <v>0</v>
      </c>
      <c r="O603" s="3">
        <f>IF(Tabla12[[#This Row],[Canal de Venta]]="Venta Directa",0,IF(Tabla12[[#This Row],[Canal de Venta]]="Airbnb",Tabla12[[#This Row],[Precio '[$CLP'] IVA Inc]]*3.57%,(Tabla12[[#This Row],[Precio USD]]/1.19)*14%*950))</f>
        <v>0</v>
      </c>
      <c r="P603" s="3">
        <f>IF(Tabla12[[#This Row],[Año]]=2022,25000,0)</f>
        <v>0</v>
      </c>
      <c r="Q603" s="3">
        <f>Tabla12[[#This Row],[Precio '[$CLP'] Neto]]*19%</f>
        <v>0</v>
      </c>
      <c r="R603" s="3">
        <f>Tabla12[[#This Row],[Precio '[$CLP'] IVA Inc]]/1.19</f>
        <v>0</v>
      </c>
      <c r="S603" s="1">
        <f>YEAR(Tabla12[[#This Row],[Fecha Entrada]])</f>
        <v>1900</v>
      </c>
      <c r="U603" s="1"/>
    </row>
    <row r="604" spans="5:21" hidden="1" x14ac:dyDescent="0.35">
      <c r="E604" s="7"/>
      <c r="F604" s="7"/>
      <c r="K604" s="3" t="e">
        <f>Tabla12[[#This Row],[Precio '[$CLP'] IVA Inc]]/Tabla12[[#This Row],[N° Noches]]</f>
        <v>#DIV/0!</v>
      </c>
      <c r="N604" s="3">
        <f>IF(Tabla12[[#This Row],[Canal de Venta]]="Booking",800*Tabla12[[#This Row],[Precio USD]],Tabla12[[#This Row],[Precio CLP]])</f>
        <v>0</v>
      </c>
      <c r="O604" s="3">
        <f>IF(Tabla12[[#This Row],[Canal de Venta]]="Venta Directa",0,IF(Tabla12[[#This Row],[Canal de Venta]]="Airbnb",Tabla12[[#This Row],[Precio '[$CLP'] IVA Inc]]*3.57%,(Tabla12[[#This Row],[Precio USD]]/1.19)*14%*950))</f>
        <v>0</v>
      </c>
      <c r="P604" s="3">
        <f>IF(Tabla12[[#This Row],[Año]]=2022,25000,0)</f>
        <v>0</v>
      </c>
      <c r="Q604" s="3">
        <f>Tabla12[[#This Row],[Precio '[$CLP'] Neto]]*19%</f>
        <v>0</v>
      </c>
      <c r="R604" s="3">
        <f>Tabla12[[#This Row],[Precio '[$CLP'] IVA Inc]]/1.19</f>
        <v>0</v>
      </c>
      <c r="S604" s="1">
        <f>YEAR(Tabla12[[#This Row],[Fecha Entrada]])</f>
        <v>1900</v>
      </c>
      <c r="U604" s="1"/>
    </row>
    <row r="605" spans="5:21" hidden="1" x14ac:dyDescent="0.35">
      <c r="E605" s="7"/>
      <c r="F605" s="7"/>
      <c r="K605" s="3" t="e">
        <f>Tabla12[[#This Row],[Precio '[$CLP'] IVA Inc]]/Tabla12[[#This Row],[N° Noches]]</f>
        <v>#DIV/0!</v>
      </c>
      <c r="N605" s="3">
        <f>IF(Tabla12[[#This Row],[Canal de Venta]]="Booking",800*Tabla12[[#This Row],[Precio USD]],Tabla12[[#This Row],[Precio CLP]])</f>
        <v>0</v>
      </c>
      <c r="O605" s="3">
        <f>IF(Tabla12[[#This Row],[Canal de Venta]]="Venta Directa",0,IF(Tabla12[[#This Row],[Canal de Venta]]="Airbnb",Tabla12[[#This Row],[Precio '[$CLP'] IVA Inc]]*3.57%,(Tabla12[[#This Row],[Precio USD]]/1.19)*14%*950))</f>
        <v>0</v>
      </c>
      <c r="P605" s="3">
        <f>IF(Tabla12[[#This Row],[Año]]=2022,25000,0)</f>
        <v>0</v>
      </c>
      <c r="Q605" s="3">
        <f>Tabla12[[#This Row],[Precio '[$CLP'] Neto]]*19%</f>
        <v>0</v>
      </c>
      <c r="R605" s="3">
        <f>Tabla12[[#This Row],[Precio '[$CLP'] IVA Inc]]/1.19</f>
        <v>0</v>
      </c>
      <c r="S605" s="1">
        <f>YEAR(Tabla12[[#This Row],[Fecha Entrada]])</f>
        <v>1900</v>
      </c>
      <c r="U605" s="1"/>
    </row>
    <row r="606" spans="5:21" hidden="1" x14ac:dyDescent="0.35">
      <c r="E606" s="7"/>
      <c r="F606" s="7"/>
      <c r="K606" s="3" t="e">
        <f>Tabla12[[#This Row],[Precio '[$CLP'] IVA Inc]]/Tabla12[[#This Row],[N° Noches]]</f>
        <v>#DIV/0!</v>
      </c>
      <c r="N606" s="3">
        <f>IF(Tabla12[[#This Row],[Canal de Venta]]="Booking",800*Tabla12[[#This Row],[Precio USD]],Tabla12[[#This Row],[Precio CLP]])</f>
        <v>0</v>
      </c>
      <c r="O606" s="3">
        <f>IF(Tabla12[[#This Row],[Canal de Venta]]="Venta Directa",0,IF(Tabla12[[#This Row],[Canal de Venta]]="Airbnb",Tabla12[[#This Row],[Precio '[$CLP'] IVA Inc]]*3.57%,(Tabla12[[#This Row],[Precio USD]]/1.19)*14%*950))</f>
        <v>0</v>
      </c>
      <c r="P606" s="3">
        <f>IF(Tabla12[[#This Row],[Año]]=2022,25000,0)</f>
        <v>0</v>
      </c>
      <c r="Q606" s="3">
        <f>Tabla12[[#This Row],[Precio '[$CLP'] Neto]]*19%</f>
        <v>0</v>
      </c>
      <c r="R606" s="3">
        <f>Tabla12[[#This Row],[Precio '[$CLP'] IVA Inc]]/1.19</f>
        <v>0</v>
      </c>
      <c r="S606" s="1">
        <f>YEAR(Tabla12[[#This Row],[Fecha Entrada]])</f>
        <v>1900</v>
      </c>
      <c r="U606" s="1"/>
    </row>
    <row r="607" spans="5:21" hidden="1" x14ac:dyDescent="0.35">
      <c r="E607" s="7"/>
      <c r="F607" s="7"/>
      <c r="K607" s="3" t="e">
        <f>Tabla12[[#This Row],[Precio '[$CLP'] IVA Inc]]/Tabla12[[#This Row],[N° Noches]]</f>
        <v>#DIV/0!</v>
      </c>
      <c r="N607" s="3">
        <f>IF(Tabla12[[#This Row],[Canal de Venta]]="Booking",800*Tabla12[[#This Row],[Precio USD]],Tabla12[[#This Row],[Precio CLP]])</f>
        <v>0</v>
      </c>
      <c r="O607" s="3">
        <f>IF(Tabla12[[#This Row],[Canal de Venta]]="Venta Directa",0,IF(Tabla12[[#This Row],[Canal de Venta]]="Airbnb",Tabla12[[#This Row],[Precio '[$CLP'] IVA Inc]]*3.57%,(Tabla12[[#This Row],[Precio USD]]/1.19)*14%*950))</f>
        <v>0</v>
      </c>
      <c r="P607" s="3">
        <f>IF(Tabla12[[#This Row],[Año]]=2022,25000,0)</f>
        <v>0</v>
      </c>
      <c r="Q607" s="3">
        <f>Tabla12[[#This Row],[Precio '[$CLP'] Neto]]*19%</f>
        <v>0</v>
      </c>
      <c r="R607" s="3">
        <f>Tabla12[[#This Row],[Precio '[$CLP'] IVA Inc]]/1.19</f>
        <v>0</v>
      </c>
      <c r="S607" s="1">
        <f>YEAR(Tabla12[[#This Row],[Fecha Entrada]])</f>
        <v>1900</v>
      </c>
      <c r="U607" s="1"/>
    </row>
    <row r="608" spans="5:21" hidden="1" x14ac:dyDescent="0.35">
      <c r="E608" s="7"/>
      <c r="F608" s="7"/>
      <c r="K608" s="3" t="e">
        <f>Tabla12[[#This Row],[Precio '[$CLP'] IVA Inc]]/Tabla12[[#This Row],[N° Noches]]</f>
        <v>#DIV/0!</v>
      </c>
      <c r="N608" s="3">
        <f>IF(Tabla12[[#This Row],[Canal de Venta]]="Booking",800*Tabla12[[#This Row],[Precio USD]],Tabla12[[#This Row],[Precio CLP]])</f>
        <v>0</v>
      </c>
      <c r="O608" s="3">
        <f>IF(Tabla12[[#This Row],[Canal de Venta]]="Venta Directa",0,IF(Tabla12[[#This Row],[Canal de Venta]]="Airbnb",Tabla12[[#This Row],[Precio '[$CLP'] IVA Inc]]*3.57%,(Tabla12[[#This Row],[Precio USD]]/1.19)*14%*950))</f>
        <v>0</v>
      </c>
      <c r="P608" s="3">
        <f>IF(Tabla12[[#This Row],[Año]]=2022,25000,0)</f>
        <v>0</v>
      </c>
      <c r="Q608" s="3">
        <f>Tabla12[[#This Row],[Precio '[$CLP'] Neto]]*19%</f>
        <v>0</v>
      </c>
      <c r="R608" s="3">
        <f>Tabla12[[#This Row],[Precio '[$CLP'] IVA Inc]]/1.19</f>
        <v>0</v>
      </c>
      <c r="S608" s="1">
        <f>YEAR(Tabla12[[#This Row],[Fecha Entrada]])</f>
        <v>1900</v>
      </c>
      <c r="U608" s="1"/>
    </row>
    <row r="609" spans="5:21" hidden="1" x14ac:dyDescent="0.35">
      <c r="E609" s="7"/>
      <c r="F609" s="7"/>
      <c r="K609" s="3" t="e">
        <f>Tabla12[[#This Row],[Precio '[$CLP'] IVA Inc]]/Tabla12[[#This Row],[N° Noches]]</f>
        <v>#DIV/0!</v>
      </c>
      <c r="N609" s="3">
        <f>IF(Tabla12[[#This Row],[Canal de Venta]]="Booking",800*Tabla12[[#This Row],[Precio USD]],Tabla12[[#This Row],[Precio CLP]])</f>
        <v>0</v>
      </c>
      <c r="O609" s="3">
        <f>IF(Tabla12[[#This Row],[Canal de Venta]]="Venta Directa",0,IF(Tabla12[[#This Row],[Canal de Venta]]="Airbnb",Tabla12[[#This Row],[Precio '[$CLP'] IVA Inc]]*3.57%,(Tabla12[[#This Row],[Precio USD]]/1.19)*14%*950))</f>
        <v>0</v>
      </c>
      <c r="P609" s="3">
        <f>IF(Tabla12[[#This Row],[Año]]=2022,25000,0)</f>
        <v>0</v>
      </c>
      <c r="Q609" s="3">
        <f>Tabla12[[#This Row],[Precio '[$CLP'] Neto]]*19%</f>
        <v>0</v>
      </c>
      <c r="R609" s="3">
        <f>Tabla12[[#This Row],[Precio '[$CLP'] IVA Inc]]/1.19</f>
        <v>0</v>
      </c>
      <c r="S609" s="1">
        <f>YEAR(Tabla12[[#This Row],[Fecha Entrada]])</f>
        <v>1900</v>
      </c>
      <c r="U609" s="1"/>
    </row>
    <row r="610" spans="5:21" hidden="1" x14ac:dyDescent="0.35">
      <c r="E610" s="7"/>
      <c r="F610" s="7"/>
      <c r="K610" s="3" t="e">
        <f>Tabla12[[#This Row],[Precio '[$CLP'] IVA Inc]]/Tabla12[[#This Row],[N° Noches]]</f>
        <v>#DIV/0!</v>
      </c>
      <c r="N610" s="3">
        <f>IF(Tabla12[[#This Row],[Canal de Venta]]="Booking",800*Tabla12[[#This Row],[Precio USD]],Tabla12[[#This Row],[Precio CLP]])</f>
        <v>0</v>
      </c>
      <c r="O610" s="3">
        <f>IF(Tabla12[[#This Row],[Canal de Venta]]="Venta Directa",0,IF(Tabla12[[#This Row],[Canal de Venta]]="Airbnb",Tabla12[[#This Row],[Precio '[$CLP'] IVA Inc]]*3.57%,(Tabla12[[#This Row],[Precio USD]]/1.19)*14%*950))</f>
        <v>0</v>
      </c>
      <c r="P610" s="3">
        <f>IF(Tabla12[[#This Row],[Año]]=2022,25000,0)</f>
        <v>0</v>
      </c>
      <c r="Q610" s="3">
        <f>Tabla12[[#This Row],[Precio '[$CLP'] Neto]]*19%</f>
        <v>0</v>
      </c>
      <c r="R610" s="3">
        <f>Tabla12[[#This Row],[Precio '[$CLP'] IVA Inc]]/1.19</f>
        <v>0</v>
      </c>
      <c r="S610" s="1">
        <f>YEAR(Tabla12[[#This Row],[Fecha Entrada]])</f>
        <v>1900</v>
      </c>
      <c r="U610" s="1"/>
    </row>
    <row r="611" spans="5:21" hidden="1" x14ac:dyDescent="0.35">
      <c r="E611" s="7"/>
      <c r="F611" s="7"/>
      <c r="K611" s="3" t="e">
        <f>Tabla12[[#This Row],[Precio '[$CLP'] IVA Inc]]/Tabla12[[#This Row],[N° Noches]]</f>
        <v>#DIV/0!</v>
      </c>
      <c r="N611" s="3">
        <f>IF(Tabla12[[#This Row],[Canal de Venta]]="Booking",800*Tabla12[[#This Row],[Precio USD]],Tabla12[[#This Row],[Precio CLP]])</f>
        <v>0</v>
      </c>
      <c r="O611" s="3">
        <f>IF(Tabla12[[#This Row],[Canal de Venta]]="Venta Directa",0,IF(Tabla12[[#This Row],[Canal de Venta]]="Airbnb",Tabla12[[#This Row],[Precio '[$CLP'] IVA Inc]]*3.57%,(Tabla12[[#This Row],[Precio USD]]/1.19)*14%*950))</f>
        <v>0</v>
      </c>
      <c r="P611" s="3">
        <f>IF(Tabla12[[#This Row],[Año]]=2022,25000,0)</f>
        <v>0</v>
      </c>
      <c r="Q611" s="3">
        <f>Tabla12[[#This Row],[Precio '[$CLP'] Neto]]*19%</f>
        <v>0</v>
      </c>
      <c r="R611" s="3">
        <f>Tabla12[[#This Row],[Precio '[$CLP'] IVA Inc]]/1.19</f>
        <v>0</v>
      </c>
      <c r="S611" s="1">
        <f>YEAR(Tabla12[[#This Row],[Fecha Entrada]])</f>
        <v>1900</v>
      </c>
      <c r="U611" s="1"/>
    </row>
    <row r="612" spans="5:21" hidden="1" x14ac:dyDescent="0.35">
      <c r="E612" s="7"/>
      <c r="F612" s="7"/>
      <c r="K612" s="3" t="e">
        <f>Tabla12[[#This Row],[Precio '[$CLP'] IVA Inc]]/Tabla12[[#This Row],[N° Noches]]</f>
        <v>#DIV/0!</v>
      </c>
      <c r="N612" s="3">
        <f>IF(Tabla12[[#This Row],[Canal de Venta]]="Booking",800*Tabla12[[#This Row],[Precio USD]],Tabla12[[#This Row],[Precio CLP]])</f>
        <v>0</v>
      </c>
      <c r="O612" s="3">
        <f>IF(Tabla12[[#This Row],[Canal de Venta]]="Venta Directa",0,IF(Tabla12[[#This Row],[Canal de Venta]]="Airbnb",Tabla12[[#This Row],[Precio '[$CLP'] IVA Inc]]*3.57%,(Tabla12[[#This Row],[Precio USD]]/1.19)*14%*950))</f>
        <v>0</v>
      </c>
      <c r="P612" s="3">
        <f>IF(Tabla12[[#This Row],[Año]]=2022,25000,0)</f>
        <v>0</v>
      </c>
      <c r="Q612" s="3">
        <f>Tabla12[[#This Row],[Precio '[$CLP'] Neto]]*19%</f>
        <v>0</v>
      </c>
      <c r="R612" s="3">
        <f>Tabla12[[#This Row],[Precio '[$CLP'] IVA Inc]]/1.19</f>
        <v>0</v>
      </c>
      <c r="S612" s="1">
        <f>YEAR(Tabla12[[#This Row],[Fecha Entrada]])</f>
        <v>1900</v>
      </c>
      <c r="U612" s="1"/>
    </row>
    <row r="613" spans="5:21" hidden="1" x14ac:dyDescent="0.35">
      <c r="E613" s="7"/>
      <c r="F613" s="7"/>
      <c r="K613" s="3" t="e">
        <f>Tabla12[[#This Row],[Precio '[$CLP'] IVA Inc]]/Tabla12[[#This Row],[N° Noches]]</f>
        <v>#DIV/0!</v>
      </c>
      <c r="N613" s="3">
        <f>IF(Tabla12[[#This Row],[Canal de Venta]]="Booking",800*Tabla12[[#This Row],[Precio USD]],Tabla12[[#This Row],[Precio CLP]])</f>
        <v>0</v>
      </c>
      <c r="O613" s="3">
        <f>IF(Tabla12[[#This Row],[Canal de Venta]]="Venta Directa",0,IF(Tabla12[[#This Row],[Canal de Venta]]="Airbnb",Tabla12[[#This Row],[Precio '[$CLP'] IVA Inc]]*3.57%,(Tabla12[[#This Row],[Precio USD]]/1.19)*14%*950))</f>
        <v>0</v>
      </c>
      <c r="P613" s="3">
        <f>IF(Tabla12[[#This Row],[Año]]=2022,25000,0)</f>
        <v>0</v>
      </c>
      <c r="Q613" s="3">
        <f>Tabla12[[#This Row],[Precio '[$CLP'] Neto]]*19%</f>
        <v>0</v>
      </c>
      <c r="R613" s="3">
        <f>Tabla12[[#This Row],[Precio '[$CLP'] IVA Inc]]/1.19</f>
        <v>0</v>
      </c>
      <c r="S613" s="1">
        <f>YEAR(Tabla12[[#This Row],[Fecha Entrada]])</f>
        <v>1900</v>
      </c>
      <c r="U613" s="1"/>
    </row>
    <row r="614" spans="5:21" hidden="1" x14ac:dyDescent="0.35">
      <c r="E614" s="7"/>
      <c r="F614" s="7"/>
      <c r="K614" s="3" t="e">
        <f>Tabla12[[#This Row],[Precio '[$CLP'] IVA Inc]]/Tabla12[[#This Row],[N° Noches]]</f>
        <v>#DIV/0!</v>
      </c>
      <c r="N614" s="3">
        <f>IF(Tabla12[[#This Row],[Canal de Venta]]="Booking",800*Tabla12[[#This Row],[Precio USD]],Tabla12[[#This Row],[Precio CLP]])</f>
        <v>0</v>
      </c>
      <c r="O614" s="3">
        <f>IF(Tabla12[[#This Row],[Canal de Venta]]="Venta Directa",0,IF(Tabla12[[#This Row],[Canal de Venta]]="Airbnb",Tabla12[[#This Row],[Precio '[$CLP'] IVA Inc]]*3.57%,(Tabla12[[#This Row],[Precio USD]]/1.19)*14%*950))</f>
        <v>0</v>
      </c>
      <c r="P614" s="3">
        <f>IF(Tabla12[[#This Row],[Año]]=2022,25000,0)</f>
        <v>0</v>
      </c>
      <c r="Q614" s="3">
        <f>Tabla12[[#This Row],[Precio '[$CLP'] Neto]]*19%</f>
        <v>0</v>
      </c>
      <c r="R614" s="3">
        <f>Tabla12[[#This Row],[Precio '[$CLP'] IVA Inc]]/1.19</f>
        <v>0</v>
      </c>
      <c r="S614" s="1">
        <f>YEAR(Tabla12[[#This Row],[Fecha Entrada]])</f>
        <v>1900</v>
      </c>
      <c r="U614" s="1"/>
    </row>
    <row r="615" spans="5:21" hidden="1" x14ac:dyDescent="0.35">
      <c r="E615" s="7"/>
      <c r="F615" s="7"/>
      <c r="K615" s="3" t="e">
        <f>Tabla12[[#This Row],[Precio '[$CLP'] IVA Inc]]/Tabla12[[#This Row],[N° Noches]]</f>
        <v>#DIV/0!</v>
      </c>
      <c r="N615" s="3">
        <f>IF(Tabla12[[#This Row],[Canal de Venta]]="Booking",800*Tabla12[[#This Row],[Precio USD]],Tabla12[[#This Row],[Precio CLP]])</f>
        <v>0</v>
      </c>
      <c r="O615" s="3">
        <f>IF(Tabla12[[#This Row],[Canal de Venta]]="Venta Directa",0,IF(Tabla12[[#This Row],[Canal de Venta]]="Airbnb",Tabla12[[#This Row],[Precio '[$CLP'] IVA Inc]]*3.57%,(Tabla12[[#This Row],[Precio USD]]/1.19)*14%*950))</f>
        <v>0</v>
      </c>
      <c r="P615" s="3">
        <f>IF(Tabla12[[#This Row],[Año]]=2022,25000,0)</f>
        <v>0</v>
      </c>
      <c r="Q615" s="3">
        <f>Tabla12[[#This Row],[Precio '[$CLP'] Neto]]*19%</f>
        <v>0</v>
      </c>
      <c r="R615" s="3">
        <f>Tabla12[[#This Row],[Precio '[$CLP'] IVA Inc]]/1.19</f>
        <v>0</v>
      </c>
      <c r="S615" s="1">
        <f>YEAR(Tabla12[[#This Row],[Fecha Entrada]])</f>
        <v>1900</v>
      </c>
      <c r="U615" s="1"/>
    </row>
    <row r="616" spans="5:21" hidden="1" x14ac:dyDescent="0.35">
      <c r="E616" s="7"/>
      <c r="F616" s="7"/>
      <c r="K616" s="3" t="e">
        <f>Tabla12[[#This Row],[Precio '[$CLP'] IVA Inc]]/Tabla12[[#This Row],[N° Noches]]</f>
        <v>#DIV/0!</v>
      </c>
      <c r="N616" s="3">
        <f>IF(Tabla12[[#This Row],[Canal de Venta]]="Booking",800*Tabla12[[#This Row],[Precio USD]],Tabla12[[#This Row],[Precio CLP]])</f>
        <v>0</v>
      </c>
      <c r="O616" s="3">
        <f>IF(Tabla12[[#This Row],[Canal de Venta]]="Venta Directa",0,IF(Tabla12[[#This Row],[Canal de Venta]]="Airbnb",Tabla12[[#This Row],[Precio '[$CLP'] IVA Inc]]*3.57%,(Tabla12[[#This Row],[Precio USD]]/1.19)*14%*950))</f>
        <v>0</v>
      </c>
      <c r="P616" s="3">
        <f>IF(Tabla12[[#This Row],[Año]]=2022,25000,0)</f>
        <v>0</v>
      </c>
      <c r="Q616" s="3">
        <f>Tabla12[[#This Row],[Precio '[$CLP'] Neto]]*19%</f>
        <v>0</v>
      </c>
      <c r="R616" s="3">
        <f>Tabla12[[#This Row],[Precio '[$CLP'] IVA Inc]]/1.19</f>
        <v>0</v>
      </c>
      <c r="S616" s="1">
        <f>YEAR(Tabla12[[#This Row],[Fecha Entrada]])</f>
        <v>1900</v>
      </c>
      <c r="U616" s="1"/>
    </row>
    <row r="617" spans="5:21" hidden="1" x14ac:dyDescent="0.35">
      <c r="E617" s="7"/>
      <c r="F617" s="7"/>
      <c r="K617" s="3" t="e">
        <f>Tabla12[[#This Row],[Precio '[$CLP'] IVA Inc]]/Tabla12[[#This Row],[N° Noches]]</f>
        <v>#DIV/0!</v>
      </c>
      <c r="N617" s="3">
        <f>IF(Tabla12[[#This Row],[Canal de Venta]]="Booking",800*Tabla12[[#This Row],[Precio USD]],Tabla12[[#This Row],[Precio CLP]])</f>
        <v>0</v>
      </c>
      <c r="O617" s="3">
        <f>IF(Tabla12[[#This Row],[Canal de Venta]]="Venta Directa",0,IF(Tabla12[[#This Row],[Canal de Venta]]="Airbnb",Tabla12[[#This Row],[Precio '[$CLP'] IVA Inc]]*3.57%,(Tabla12[[#This Row],[Precio USD]]/1.19)*14%*950))</f>
        <v>0</v>
      </c>
      <c r="P617" s="3">
        <f>IF(Tabla12[[#This Row],[Año]]=2022,25000,0)</f>
        <v>0</v>
      </c>
      <c r="Q617" s="3">
        <f>Tabla12[[#This Row],[Precio '[$CLP'] Neto]]*19%</f>
        <v>0</v>
      </c>
      <c r="R617" s="3">
        <f>Tabla12[[#This Row],[Precio '[$CLP'] IVA Inc]]/1.19</f>
        <v>0</v>
      </c>
      <c r="S617" s="1">
        <f>YEAR(Tabla12[[#This Row],[Fecha Entrada]])</f>
        <v>1900</v>
      </c>
      <c r="U617" s="1"/>
    </row>
    <row r="618" spans="5:21" hidden="1" x14ac:dyDescent="0.35">
      <c r="E618" s="7"/>
      <c r="F618" s="7"/>
      <c r="K618" s="3" t="e">
        <f>Tabla12[[#This Row],[Precio '[$CLP'] IVA Inc]]/Tabla12[[#This Row],[N° Noches]]</f>
        <v>#DIV/0!</v>
      </c>
      <c r="N618" s="3">
        <f>IF(Tabla12[[#This Row],[Canal de Venta]]="Booking",800*Tabla12[[#This Row],[Precio USD]],Tabla12[[#This Row],[Precio CLP]])</f>
        <v>0</v>
      </c>
      <c r="O618" s="3">
        <f>IF(Tabla12[[#This Row],[Canal de Venta]]="Venta Directa",0,IF(Tabla12[[#This Row],[Canal de Venta]]="Airbnb",Tabla12[[#This Row],[Precio '[$CLP'] IVA Inc]]*3.57%,(Tabla12[[#This Row],[Precio USD]]/1.19)*14%*950))</f>
        <v>0</v>
      </c>
      <c r="P618" s="3">
        <f>IF(Tabla12[[#This Row],[Año]]=2022,25000,0)</f>
        <v>0</v>
      </c>
      <c r="Q618" s="3">
        <f>Tabla12[[#This Row],[Precio '[$CLP'] Neto]]*19%</f>
        <v>0</v>
      </c>
      <c r="R618" s="3">
        <f>Tabla12[[#This Row],[Precio '[$CLP'] IVA Inc]]/1.19</f>
        <v>0</v>
      </c>
      <c r="S618" s="1">
        <f>YEAR(Tabla12[[#This Row],[Fecha Entrada]])</f>
        <v>1900</v>
      </c>
      <c r="U618" s="1"/>
    </row>
    <row r="619" spans="5:21" hidden="1" x14ac:dyDescent="0.35">
      <c r="E619" s="7"/>
      <c r="F619" s="7"/>
      <c r="K619" s="3" t="e">
        <f>Tabla12[[#This Row],[Precio '[$CLP'] IVA Inc]]/Tabla12[[#This Row],[N° Noches]]</f>
        <v>#DIV/0!</v>
      </c>
      <c r="N619" s="3">
        <f>IF(Tabla12[[#This Row],[Canal de Venta]]="Booking",800*Tabla12[[#This Row],[Precio USD]],Tabla12[[#This Row],[Precio CLP]])</f>
        <v>0</v>
      </c>
      <c r="O619" s="3">
        <f>IF(Tabla12[[#This Row],[Canal de Venta]]="Venta Directa",0,IF(Tabla12[[#This Row],[Canal de Venta]]="Airbnb",Tabla12[[#This Row],[Precio '[$CLP'] IVA Inc]]*3.57%,(Tabla12[[#This Row],[Precio USD]]/1.19)*14%*950))</f>
        <v>0</v>
      </c>
      <c r="P619" s="3">
        <f>IF(Tabla12[[#This Row],[Año]]=2022,25000,0)</f>
        <v>0</v>
      </c>
      <c r="Q619" s="3">
        <f>Tabla12[[#This Row],[Precio '[$CLP'] Neto]]*19%</f>
        <v>0</v>
      </c>
      <c r="R619" s="3">
        <f>Tabla12[[#This Row],[Precio '[$CLP'] IVA Inc]]/1.19</f>
        <v>0</v>
      </c>
      <c r="S619" s="1">
        <f>YEAR(Tabla12[[#This Row],[Fecha Entrada]])</f>
        <v>1900</v>
      </c>
      <c r="U619" s="1"/>
    </row>
    <row r="620" spans="5:21" hidden="1" x14ac:dyDescent="0.35">
      <c r="E620" s="7"/>
      <c r="F620" s="7"/>
      <c r="K620" s="3" t="e">
        <f>Tabla12[[#This Row],[Precio '[$CLP'] IVA Inc]]/Tabla12[[#This Row],[N° Noches]]</f>
        <v>#DIV/0!</v>
      </c>
      <c r="N620" s="3">
        <f>IF(Tabla12[[#This Row],[Canal de Venta]]="Booking",800*Tabla12[[#This Row],[Precio USD]],Tabla12[[#This Row],[Precio CLP]])</f>
        <v>0</v>
      </c>
      <c r="O620" s="3">
        <f>IF(Tabla12[[#This Row],[Canal de Venta]]="Venta Directa",0,IF(Tabla12[[#This Row],[Canal de Venta]]="Airbnb",Tabla12[[#This Row],[Precio '[$CLP'] IVA Inc]]*3.57%,(Tabla12[[#This Row],[Precio USD]]/1.19)*14%*950))</f>
        <v>0</v>
      </c>
      <c r="P620" s="3">
        <f>IF(Tabla12[[#This Row],[Año]]=2022,25000,0)</f>
        <v>0</v>
      </c>
      <c r="Q620" s="3">
        <f>Tabla12[[#This Row],[Precio '[$CLP'] Neto]]*19%</f>
        <v>0</v>
      </c>
      <c r="R620" s="3">
        <f>Tabla12[[#This Row],[Precio '[$CLP'] IVA Inc]]/1.19</f>
        <v>0</v>
      </c>
      <c r="S620" s="1">
        <f>YEAR(Tabla12[[#This Row],[Fecha Entrada]])</f>
        <v>1900</v>
      </c>
      <c r="U620" s="1"/>
    </row>
    <row r="621" spans="5:21" hidden="1" x14ac:dyDescent="0.35">
      <c r="E621" s="7"/>
      <c r="F621" s="7"/>
      <c r="K621" s="3" t="e">
        <f>Tabla12[[#This Row],[Precio '[$CLP'] IVA Inc]]/Tabla12[[#This Row],[N° Noches]]</f>
        <v>#DIV/0!</v>
      </c>
      <c r="N621" s="3">
        <f>IF(Tabla12[[#This Row],[Canal de Venta]]="Booking",800*Tabla12[[#This Row],[Precio USD]],Tabla12[[#This Row],[Precio CLP]])</f>
        <v>0</v>
      </c>
      <c r="O621" s="3">
        <f>IF(Tabla12[[#This Row],[Canal de Venta]]="Venta Directa",0,IF(Tabla12[[#This Row],[Canal de Venta]]="Airbnb",Tabla12[[#This Row],[Precio '[$CLP'] IVA Inc]]*3.57%,(Tabla12[[#This Row],[Precio USD]]/1.19)*14%*950))</f>
        <v>0</v>
      </c>
      <c r="P621" s="3">
        <f>IF(Tabla12[[#This Row],[Año]]=2022,25000,0)</f>
        <v>0</v>
      </c>
      <c r="Q621" s="3">
        <f>Tabla12[[#This Row],[Precio '[$CLP'] Neto]]*19%</f>
        <v>0</v>
      </c>
      <c r="R621" s="3">
        <f>Tabla12[[#This Row],[Precio '[$CLP'] IVA Inc]]/1.19</f>
        <v>0</v>
      </c>
      <c r="S621" s="1">
        <f>YEAR(Tabla12[[#This Row],[Fecha Entrada]])</f>
        <v>1900</v>
      </c>
      <c r="U621" s="1"/>
    </row>
    <row r="622" spans="5:21" hidden="1" x14ac:dyDescent="0.35">
      <c r="E622" s="7"/>
      <c r="F622" s="7"/>
      <c r="K622" s="3" t="e">
        <f>Tabla12[[#This Row],[Precio '[$CLP'] IVA Inc]]/Tabla12[[#This Row],[N° Noches]]</f>
        <v>#DIV/0!</v>
      </c>
      <c r="N622" s="3">
        <f>IF(Tabla12[[#This Row],[Canal de Venta]]="Booking",800*Tabla12[[#This Row],[Precio USD]],Tabla12[[#This Row],[Precio CLP]])</f>
        <v>0</v>
      </c>
      <c r="O622" s="3">
        <f>IF(Tabla12[[#This Row],[Canal de Venta]]="Venta Directa",0,IF(Tabla12[[#This Row],[Canal de Venta]]="Airbnb",Tabla12[[#This Row],[Precio '[$CLP'] IVA Inc]]*3.57%,(Tabla12[[#This Row],[Precio USD]]/1.19)*14%*950))</f>
        <v>0</v>
      </c>
      <c r="P622" s="3">
        <f>IF(Tabla12[[#This Row],[Año]]=2022,25000,0)</f>
        <v>0</v>
      </c>
      <c r="Q622" s="3">
        <f>Tabla12[[#This Row],[Precio '[$CLP'] Neto]]*19%</f>
        <v>0</v>
      </c>
      <c r="R622" s="3">
        <f>Tabla12[[#This Row],[Precio '[$CLP'] IVA Inc]]/1.19</f>
        <v>0</v>
      </c>
      <c r="S622" s="1">
        <f>YEAR(Tabla12[[#This Row],[Fecha Entrada]])</f>
        <v>1900</v>
      </c>
      <c r="U622" s="1"/>
    </row>
    <row r="623" spans="5:21" hidden="1" x14ac:dyDescent="0.35">
      <c r="E623" s="7"/>
      <c r="F623" s="7"/>
      <c r="K623" s="3" t="e">
        <f>Tabla12[[#This Row],[Precio '[$CLP'] IVA Inc]]/Tabla12[[#This Row],[N° Noches]]</f>
        <v>#DIV/0!</v>
      </c>
      <c r="N623" s="3">
        <f>IF(Tabla12[[#This Row],[Canal de Venta]]="Booking",800*Tabla12[[#This Row],[Precio USD]],Tabla12[[#This Row],[Precio CLP]])</f>
        <v>0</v>
      </c>
      <c r="O623" s="3">
        <f>IF(Tabla12[[#This Row],[Canal de Venta]]="Venta Directa",0,IF(Tabla12[[#This Row],[Canal de Venta]]="Airbnb",Tabla12[[#This Row],[Precio '[$CLP'] IVA Inc]]*3.57%,(Tabla12[[#This Row],[Precio USD]]/1.19)*14%*950))</f>
        <v>0</v>
      </c>
      <c r="P623" s="3">
        <f>IF(Tabla12[[#This Row],[Año]]=2022,25000,0)</f>
        <v>0</v>
      </c>
      <c r="Q623" s="3">
        <f>Tabla12[[#This Row],[Precio '[$CLP'] Neto]]*19%</f>
        <v>0</v>
      </c>
      <c r="R623" s="3">
        <f>Tabla12[[#This Row],[Precio '[$CLP'] IVA Inc]]/1.19</f>
        <v>0</v>
      </c>
      <c r="S623" s="1">
        <f>YEAR(Tabla12[[#This Row],[Fecha Entrada]])</f>
        <v>1900</v>
      </c>
      <c r="U623" s="1"/>
    </row>
    <row r="624" spans="5:21" hidden="1" x14ac:dyDescent="0.35">
      <c r="E624" s="7"/>
      <c r="F624" s="7"/>
      <c r="K624" s="3" t="e">
        <f>Tabla12[[#This Row],[Precio '[$CLP'] IVA Inc]]/Tabla12[[#This Row],[N° Noches]]</f>
        <v>#DIV/0!</v>
      </c>
      <c r="N624" s="3">
        <f>IF(Tabla12[[#This Row],[Canal de Venta]]="Booking",800*Tabla12[[#This Row],[Precio USD]],Tabla12[[#This Row],[Precio CLP]])</f>
        <v>0</v>
      </c>
      <c r="O624" s="3">
        <f>IF(Tabla12[[#This Row],[Canal de Venta]]="Venta Directa",0,IF(Tabla12[[#This Row],[Canal de Venta]]="Airbnb",Tabla12[[#This Row],[Precio '[$CLP'] IVA Inc]]*3.57%,(Tabla12[[#This Row],[Precio USD]]/1.19)*14%*950))</f>
        <v>0</v>
      </c>
      <c r="P624" s="3">
        <f>IF(Tabla12[[#This Row],[Año]]=2022,25000,0)</f>
        <v>0</v>
      </c>
      <c r="Q624" s="3">
        <f>Tabla12[[#This Row],[Precio '[$CLP'] Neto]]*19%</f>
        <v>0</v>
      </c>
      <c r="R624" s="3">
        <f>Tabla12[[#This Row],[Precio '[$CLP'] IVA Inc]]/1.19</f>
        <v>0</v>
      </c>
      <c r="S624" s="1">
        <f>YEAR(Tabla12[[#This Row],[Fecha Entrada]])</f>
        <v>1900</v>
      </c>
      <c r="U624" s="1"/>
    </row>
    <row r="625" spans="5:21" hidden="1" x14ac:dyDescent="0.35">
      <c r="E625" s="7"/>
      <c r="F625" s="7"/>
      <c r="K625" s="3" t="e">
        <f>Tabla12[[#This Row],[Precio '[$CLP'] IVA Inc]]/Tabla12[[#This Row],[N° Noches]]</f>
        <v>#DIV/0!</v>
      </c>
      <c r="N625" s="3">
        <f>IF(Tabla12[[#This Row],[Canal de Venta]]="Booking",800*Tabla12[[#This Row],[Precio USD]],Tabla12[[#This Row],[Precio CLP]])</f>
        <v>0</v>
      </c>
      <c r="O625" s="3">
        <f>IF(Tabla12[[#This Row],[Canal de Venta]]="Venta Directa",0,IF(Tabla12[[#This Row],[Canal de Venta]]="Airbnb",Tabla12[[#This Row],[Precio '[$CLP'] IVA Inc]]*3.57%,(Tabla12[[#This Row],[Precio USD]]/1.19)*14%*950))</f>
        <v>0</v>
      </c>
      <c r="P625" s="3">
        <f>IF(Tabla12[[#This Row],[Año]]=2022,25000,0)</f>
        <v>0</v>
      </c>
      <c r="Q625" s="3">
        <f>Tabla12[[#This Row],[Precio '[$CLP'] Neto]]*19%</f>
        <v>0</v>
      </c>
      <c r="R625" s="3">
        <f>Tabla12[[#This Row],[Precio '[$CLP'] IVA Inc]]/1.19</f>
        <v>0</v>
      </c>
      <c r="S625" s="1">
        <f>YEAR(Tabla12[[#This Row],[Fecha Entrada]])</f>
        <v>1900</v>
      </c>
      <c r="U625" s="1"/>
    </row>
    <row r="626" spans="5:21" hidden="1" x14ac:dyDescent="0.35">
      <c r="E626" s="7"/>
      <c r="F626" s="7"/>
      <c r="K626" s="3" t="e">
        <f>Tabla12[[#This Row],[Precio '[$CLP'] IVA Inc]]/Tabla12[[#This Row],[N° Noches]]</f>
        <v>#DIV/0!</v>
      </c>
      <c r="N626" s="3">
        <f>IF(Tabla12[[#This Row],[Canal de Venta]]="Booking",800*Tabla12[[#This Row],[Precio USD]],Tabla12[[#This Row],[Precio CLP]])</f>
        <v>0</v>
      </c>
      <c r="O626" s="3">
        <f>IF(Tabla12[[#This Row],[Canal de Venta]]="Venta Directa",0,IF(Tabla12[[#This Row],[Canal de Venta]]="Airbnb",Tabla12[[#This Row],[Precio '[$CLP'] IVA Inc]]*3.57%,(Tabla12[[#This Row],[Precio USD]]/1.19)*14%*950))</f>
        <v>0</v>
      </c>
      <c r="P626" s="3">
        <f>IF(Tabla12[[#This Row],[Año]]=2022,25000,0)</f>
        <v>0</v>
      </c>
      <c r="Q626" s="3">
        <f>Tabla12[[#This Row],[Precio '[$CLP'] Neto]]*19%</f>
        <v>0</v>
      </c>
      <c r="R626" s="3">
        <f>Tabla12[[#This Row],[Precio '[$CLP'] IVA Inc]]/1.19</f>
        <v>0</v>
      </c>
      <c r="S626" s="1">
        <f>YEAR(Tabla12[[#This Row],[Fecha Entrada]])</f>
        <v>1900</v>
      </c>
      <c r="U626" s="1"/>
    </row>
    <row r="627" spans="5:21" hidden="1" x14ac:dyDescent="0.35">
      <c r="E627" s="7"/>
      <c r="F627" s="7"/>
      <c r="K627" s="3" t="e">
        <f>Tabla12[[#This Row],[Precio '[$CLP'] IVA Inc]]/Tabla12[[#This Row],[N° Noches]]</f>
        <v>#DIV/0!</v>
      </c>
      <c r="N627" s="3">
        <f>IF(Tabla12[[#This Row],[Canal de Venta]]="Booking",800*Tabla12[[#This Row],[Precio USD]],Tabla12[[#This Row],[Precio CLP]])</f>
        <v>0</v>
      </c>
      <c r="O627" s="3">
        <f>IF(Tabla12[[#This Row],[Canal de Venta]]="Venta Directa",0,IF(Tabla12[[#This Row],[Canal de Venta]]="Airbnb",Tabla12[[#This Row],[Precio '[$CLP'] IVA Inc]]*3.57%,(Tabla12[[#This Row],[Precio USD]]/1.19)*14%*950))</f>
        <v>0</v>
      </c>
      <c r="P627" s="3">
        <f>IF(Tabla12[[#This Row],[Año]]=2022,25000,0)</f>
        <v>0</v>
      </c>
      <c r="Q627" s="3">
        <f>Tabla12[[#This Row],[Precio '[$CLP'] Neto]]*19%</f>
        <v>0</v>
      </c>
      <c r="R627" s="3">
        <f>Tabla12[[#This Row],[Precio '[$CLP'] IVA Inc]]/1.19</f>
        <v>0</v>
      </c>
      <c r="S627" s="1">
        <f>YEAR(Tabla12[[#This Row],[Fecha Entrada]])</f>
        <v>1900</v>
      </c>
      <c r="U627" s="1"/>
    </row>
    <row r="628" spans="5:21" hidden="1" x14ac:dyDescent="0.35">
      <c r="E628" s="7"/>
      <c r="F628" s="7"/>
      <c r="K628" s="3" t="e">
        <f>Tabla12[[#This Row],[Precio '[$CLP'] IVA Inc]]/Tabla12[[#This Row],[N° Noches]]</f>
        <v>#DIV/0!</v>
      </c>
      <c r="N628" s="3">
        <f>IF(Tabla12[[#This Row],[Canal de Venta]]="Booking",800*Tabla12[[#This Row],[Precio USD]],Tabla12[[#This Row],[Precio CLP]])</f>
        <v>0</v>
      </c>
      <c r="O628" s="3">
        <f>IF(Tabla12[[#This Row],[Canal de Venta]]="Venta Directa",0,IF(Tabla12[[#This Row],[Canal de Venta]]="Airbnb",Tabla12[[#This Row],[Precio '[$CLP'] IVA Inc]]*3.57%,(Tabla12[[#This Row],[Precio USD]]/1.19)*14%*950))</f>
        <v>0</v>
      </c>
      <c r="P628" s="3">
        <f>IF(Tabla12[[#This Row],[Año]]=2022,25000,0)</f>
        <v>0</v>
      </c>
      <c r="Q628" s="3">
        <f>Tabla12[[#This Row],[Precio '[$CLP'] Neto]]*19%</f>
        <v>0</v>
      </c>
      <c r="R628" s="3">
        <f>Tabla12[[#This Row],[Precio '[$CLP'] IVA Inc]]/1.19</f>
        <v>0</v>
      </c>
      <c r="S628" s="1">
        <f>YEAR(Tabla12[[#This Row],[Fecha Entrada]])</f>
        <v>1900</v>
      </c>
      <c r="U628" s="1"/>
    </row>
    <row r="629" spans="5:21" hidden="1" x14ac:dyDescent="0.35">
      <c r="E629" s="7"/>
      <c r="F629" s="7"/>
      <c r="K629" s="3" t="e">
        <f>Tabla12[[#This Row],[Precio '[$CLP'] IVA Inc]]/Tabla12[[#This Row],[N° Noches]]</f>
        <v>#DIV/0!</v>
      </c>
      <c r="N629" s="3">
        <f>IF(Tabla12[[#This Row],[Canal de Venta]]="Booking",800*Tabla12[[#This Row],[Precio USD]],Tabla12[[#This Row],[Precio CLP]])</f>
        <v>0</v>
      </c>
      <c r="O629" s="3">
        <f>IF(Tabla12[[#This Row],[Canal de Venta]]="Venta Directa",0,IF(Tabla12[[#This Row],[Canal de Venta]]="Airbnb",Tabla12[[#This Row],[Precio '[$CLP'] IVA Inc]]*3.57%,(Tabla12[[#This Row],[Precio USD]]/1.19)*14%*950))</f>
        <v>0</v>
      </c>
      <c r="P629" s="3">
        <f>IF(Tabla12[[#This Row],[Año]]=2022,25000,0)</f>
        <v>0</v>
      </c>
      <c r="Q629" s="3">
        <f>Tabla12[[#This Row],[Precio '[$CLP'] Neto]]*19%</f>
        <v>0</v>
      </c>
      <c r="R629" s="3">
        <f>Tabla12[[#This Row],[Precio '[$CLP'] IVA Inc]]/1.19</f>
        <v>0</v>
      </c>
      <c r="S629" s="1">
        <f>YEAR(Tabla12[[#This Row],[Fecha Entrada]])</f>
        <v>1900</v>
      </c>
      <c r="U629" s="1"/>
    </row>
    <row r="630" spans="5:21" hidden="1" x14ac:dyDescent="0.35">
      <c r="E630" s="7"/>
      <c r="F630" s="7"/>
      <c r="K630" s="3" t="e">
        <f>Tabla12[[#This Row],[Precio '[$CLP'] IVA Inc]]/Tabla12[[#This Row],[N° Noches]]</f>
        <v>#DIV/0!</v>
      </c>
      <c r="N630" s="3">
        <f>IF(Tabla12[[#This Row],[Canal de Venta]]="Booking",800*Tabla12[[#This Row],[Precio USD]],Tabla12[[#This Row],[Precio CLP]])</f>
        <v>0</v>
      </c>
      <c r="O630" s="3">
        <f>IF(Tabla12[[#This Row],[Canal de Venta]]="Venta Directa",0,IF(Tabla12[[#This Row],[Canal de Venta]]="Airbnb",Tabla12[[#This Row],[Precio '[$CLP'] IVA Inc]]*3.57%,(Tabla12[[#This Row],[Precio USD]]/1.19)*14%*950))</f>
        <v>0</v>
      </c>
      <c r="P630" s="3">
        <f>IF(Tabla12[[#This Row],[Año]]=2022,25000,0)</f>
        <v>0</v>
      </c>
      <c r="Q630" s="3">
        <f>Tabla12[[#This Row],[Precio '[$CLP'] Neto]]*19%</f>
        <v>0</v>
      </c>
      <c r="R630" s="3">
        <f>Tabla12[[#This Row],[Precio '[$CLP'] IVA Inc]]/1.19</f>
        <v>0</v>
      </c>
      <c r="S630" s="1">
        <f>YEAR(Tabla12[[#This Row],[Fecha Entrada]])</f>
        <v>1900</v>
      </c>
      <c r="U630" s="1"/>
    </row>
    <row r="631" spans="5:21" hidden="1" x14ac:dyDescent="0.35">
      <c r="E631" s="7"/>
      <c r="F631" s="7"/>
      <c r="K631" s="3" t="e">
        <f>Tabla12[[#This Row],[Precio '[$CLP'] IVA Inc]]/Tabla12[[#This Row],[N° Noches]]</f>
        <v>#DIV/0!</v>
      </c>
      <c r="N631" s="3">
        <f>IF(Tabla12[[#This Row],[Canal de Venta]]="Booking",800*Tabla12[[#This Row],[Precio USD]],Tabla12[[#This Row],[Precio CLP]])</f>
        <v>0</v>
      </c>
      <c r="O631" s="3">
        <f>IF(Tabla12[[#This Row],[Canal de Venta]]="Venta Directa",0,IF(Tabla12[[#This Row],[Canal de Venta]]="Airbnb",Tabla12[[#This Row],[Precio '[$CLP'] IVA Inc]]*3.57%,(Tabla12[[#This Row],[Precio USD]]/1.19)*14%*950))</f>
        <v>0</v>
      </c>
      <c r="P631" s="3">
        <f>IF(Tabla12[[#This Row],[Año]]=2022,25000,0)</f>
        <v>0</v>
      </c>
      <c r="Q631" s="3">
        <f>Tabla12[[#This Row],[Precio '[$CLP'] Neto]]*19%</f>
        <v>0</v>
      </c>
      <c r="R631" s="3">
        <f>Tabla12[[#This Row],[Precio '[$CLP'] IVA Inc]]/1.19</f>
        <v>0</v>
      </c>
      <c r="S631" s="1">
        <f>YEAR(Tabla12[[#This Row],[Fecha Entrada]])</f>
        <v>1900</v>
      </c>
      <c r="U631" s="1"/>
    </row>
    <row r="632" spans="5:21" hidden="1" x14ac:dyDescent="0.35">
      <c r="E632" s="7"/>
      <c r="F632" s="7"/>
      <c r="K632" s="3" t="e">
        <f>Tabla12[[#This Row],[Precio '[$CLP'] IVA Inc]]/Tabla12[[#This Row],[N° Noches]]</f>
        <v>#DIV/0!</v>
      </c>
      <c r="N632" s="3">
        <f>IF(Tabla12[[#This Row],[Canal de Venta]]="Booking",800*Tabla12[[#This Row],[Precio USD]],Tabla12[[#This Row],[Precio CLP]])</f>
        <v>0</v>
      </c>
      <c r="O632" s="3">
        <f>IF(Tabla12[[#This Row],[Canal de Venta]]="Venta Directa",0,IF(Tabla12[[#This Row],[Canal de Venta]]="Airbnb",Tabla12[[#This Row],[Precio '[$CLP'] IVA Inc]]*3.57%,(Tabla12[[#This Row],[Precio USD]]/1.19)*14%*950))</f>
        <v>0</v>
      </c>
      <c r="P632" s="3">
        <f>IF(Tabla12[[#This Row],[Año]]=2022,25000,0)</f>
        <v>0</v>
      </c>
      <c r="Q632" s="3">
        <f>Tabla12[[#This Row],[Precio '[$CLP'] Neto]]*19%</f>
        <v>0</v>
      </c>
      <c r="R632" s="3">
        <f>Tabla12[[#This Row],[Precio '[$CLP'] IVA Inc]]/1.19</f>
        <v>0</v>
      </c>
      <c r="S632" s="1">
        <f>YEAR(Tabla12[[#This Row],[Fecha Entrada]])</f>
        <v>1900</v>
      </c>
      <c r="U632" s="1"/>
    </row>
    <row r="633" spans="5:21" hidden="1" x14ac:dyDescent="0.35">
      <c r="E633" s="7"/>
      <c r="F633" s="7"/>
      <c r="K633" s="3" t="e">
        <f>Tabla12[[#This Row],[Precio '[$CLP'] IVA Inc]]/Tabla12[[#This Row],[N° Noches]]</f>
        <v>#DIV/0!</v>
      </c>
      <c r="N633" s="3">
        <f>IF(Tabla12[[#This Row],[Canal de Venta]]="Booking",800*Tabla12[[#This Row],[Precio USD]],Tabla12[[#This Row],[Precio CLP]])</f>
        <v>0</v>
      </c>
      <c r="O633" s="3">
        <f>IF(Tabla12[[#This Row],[Canal de Venta]]="Venta Directa",0,IF(Tabla12[[#This Row],[Canal de Venta]]="Airbnb",Tabla12[[#This Row],[Precio '[$CLP'] IVA Inc]]*3.57%,(Tabla12[[#This Row],[Precio USD]]/1.19)*14%*950))</f>
        <v>0</v>
      </c>
      <c r="P633" s="3">
        <f>IF(Tabla12[[#This Row],[Año]]=2022,25000,0)</f>
        <v>0</v>
      </c>
      <c r="Q633" s="3">
        <f>Tabla12[[#This Row],[Precio '[$CLP'] Neto]]*19%</f>
        <v>0</v>
      </c>
      <c r="R633" s="3">
        <f>Tabla12[[#This Row],[Precio '[$CLP'] IVA Inc]]/1.19</f>
        <v>0</v>
      </c>
      <c r="S633" s="1">
        <f>YEAR(Tabla12[[#This Row],[Fecha Entrada]])</f>
        <v>1900</v>
      </c>
      <c r="U633" s="1"/>
    </row>
    <row r="634" spans="5:21" hidden="1" x14ac:dyDescent="0.35">
      <c r="E634" s="7"/>
      <c r="F634" s="7"/>
      <c r="K634" s="3" t="e">
        <f>Tabla12[[#This Row],[Precio '[$CLP'] IVA Inc]]/Tabla12[[#This Row],[N° Noches]]</f>
        <v>#DIV/0!</v>
      </c>
      <c r="N634" s="3">
        <f>IF(Tabla12[[#This Row],[Canal de Venta]]="Booking",800*Tabla12[[#This Row],[Precio USD]],Tabla12[[#This Row],[Precio CLP]])</f>
        <v>0</v>
      </c>
      <c r="O634" s="3">
        <f>IF(Tabla12[[#This Row],[Canal de Venta]]="Venta Directa",0,IF(Tabla12[[#This Row],[Canal de Venta]]="Airbnb",Tabla12[[#This Row],[Precio '[$CLP'] IVA Inc]]*3.57%,(Tabla12[[#This Row],[Precio USD]]/1.19)*14%*950))</f>
        <v>0</v>
      </c>
      <c r="P634" s="3">
        <f>IF(Tabla12[[#This Row],[Año]]=2022,25000,0)</f>
        <v>0</v>
      </c>
      <c r="Q634" s="3">
        <f>Tabla12[[#This Row],[Precio '[$CLP'] Neto]]*19%</f>
        <v>0</v>
      </c>
      <c r="R634" s="3">
        <f>Tabla12[[#This Row],[Precio '[$CLP'] IVA Inc]]/1.19</f>
        <v>0</v>
      </c>
      <c r="S634" s="1">
        <f>YEAR(Tabla12[[#This Row],[Fecha Entrada]])</f>
        <v>1900</v>
      </c>
      <c r="U634" s="1"/>
    </row>
    <row r="635" spans="5:21" hidden="1" x14ac:dyDescent="0.35">
      <c r="E635" s="7"/>
      <c r="F635" s="7"/>
      <c r="K635" s="3" t="e">
        <f>Tabla12[[#This Row],[Precio '[$CLP'] IVA Inc]]/Tabla12[[#This Row],[N° Noches]]</f>
        <v>#DIV/0!</v>
      </c>
      <c r="N635" s="3">
        <f>IF(Tabla12[[#This Row],[Canal de Venta]]="Booking",800*Tabla12[[#This Row],[Precio USD]],Tabla12[[#This Row],[Precio CLP]])</f>
        <v>0</v>
      </c>
      <c r="O635" s="3">
        <f>IF(Tabla12[[#This Row],[Canal de Venta]]="Venta Directa",0,IF(Tabla12[[#This Row],[Canal de Venta]]="Airbnb",Tabla12[[#This Row],[Precio '[$CLP'] IVA Inc]]*3.57%,(Tabla12[[#This Row],[Precio USD]]/1.19)*14%*950))</f>
        <v>0</v>
      </c>
      <c r="P635" s="3">
        <f>IF(Tabla12[[#This Row],[Año]]=2022,25000,0)</f>
        <v>0</v>
      </c>
      <c r="Q635" s="3">
        <f>Tabla12[[#This Row],[Precio '[$CLP'] Neto]]*19%</f>
        <v>0</v>
      </c>
      <c r="R635" s="3">
        <f>Tabla12[[#This Row],[Precio '[$CLP'] IVA Inc]]/1.19</f>
        <v>0</v>
      </c>
      <c r="S635" s="1">
        <f>YEAR(Tabla12[[#This Row],[Fecha Entrada]])</f>
        <v>1900</v>
      </c>
      <c r="U635" s="1"/>
    </row>
    <row r="636" spans="5:21" hidden="1" x14ac:dyDescent="0.35">
      <c r="E636" s="7"/>
      <c r="F636" s="7"/>
      <c r="K636" s="3" t="e">
        <f>Tabla12[[#This Row],[Precio '[$CLP'] IVA Inc]]/Tabla12[[#This Row],[N° Noches]]</f>
        <v>#DIV/0!</v>
      </c>
      <c r="N636" s="3">
        <f>IF(Tabla12[[#This Row],[Canal de Venta]]="Booking",800*Tabla12[[#This Row],[Precio USD]],Tabla12[[#This Row],[Precio CLP]])</f>
        <v>0</v>
      </c>
      <c r="O636" s="3">
        <f>IF(Tabla12[[#This Row],[Canal de Venta]]="Venta Directa",0,IF(Tabla12[[#This Row],[Canal de Venta]]="Airbnb",Tabla12[[#This Row],[Precio '[$CLP'] IVA Inc]]*3.57%,(Tabla12[[#This Row],[Precio USD]]/1.19)*14%*950))</f>
        <v>0</v>
      </c>
      <c r="P636" s="3">
        <f>IF(Tabla12[[#This Row],[Año]]=2022,25000,0)</f>
        <v>0</v>
      </c>
      <c r="Q636" s="3">
        <f>Tabla12[[#This Row],[Precio '[$CLP'] Neto]]*19%</f>
        <v>0</v>
      </c>
      <c r="R636" s="3">
        <f>Tabla12[[#This Row],[Precio '[$CLP'] IVA Inc]]/1.19</f>
        <v>0</v>
      </c>
      <c r="S636" s="1">
        <f>YEAR(Tabla12[[#This Row],[Fecha Entrada]])</f>
        <v>1900</v>
      </c>
      <c r="U636" s="1"/>
    </row>
    <row r="637" spans="5:21" hidden="1" x14ac:dyDescent="0.35">
      <c r="E637" s="7"/>
      <c r="F637" s="7"/>
      <c r="K637" s="3" t="e">
        <f>Tabla12[[#This Row],[Precio '[$CLP'] IVA Inc]]/Tabla12[[#This Row],[N° Noches]]</f>
        <v>#DIV/0!</v>
      </c>
      <c r="N637" s="3">
        <f>IF(Tabla12[[#This Row],[Canal de Venta]]="Booking",800*Tabla12[[#This Row],[Precio USD]],Tabla12[[#This Row],[Precio CLP]])</f>
        <v>0</v>
      </c>
      <c r="O637" s="3">
        <f>IF(Tabla12[[#This Row],[Canal de Venta]]="Venta Directa",0,IF(Tabla12[[#This Row],[Canal de Venta]]="Airbnb",Tabla12[[#This Row],[Precio '[$CLP'] IVA Inc]]*3.57%,(Tabla12[[#This Row],[Precio USD]]/1.19)*14%*950))</f>
        <v>0</v>
      </c>
      <c r="P637" s="3">
        <f>IF(Tabla12[[#This Row],[Año]]=2022,25000,0)</f>
        <v>0</v>
      </c>
      <c r="Q637" s="3">
        <f>Tabla12[[#This Row],[Precio '[$CLP'] Neto]]*19%</f>
        <v>0</v>
      </c>
      <c r="R637" s="3">
        <f>Tabla12[[#This Row],[Precio '[$CLP'] IVA Inc]]/1.19</f>
        <v>0</v>
      </c>
      <c r="S637" s="1">
        <f>YEAR(Tabla12[[#This Row],[Fecha Entrada]])</f>
        <v>1900</v>
      </c>
      <c r="U637" s="1"/>
    </row>
    <row r="638" spans="5:21" hidden="1" x14ac:dyDescent="0.35">
      <c r="E638" s="7"/>
      <c r="F638" s="7"/>
      <c r="K638" s="3" t="e">
        <f>Tabla12[[#This Row],[Precio '[$CLP'] IVA Inc]]/Tabla12[[#This Row],[N° Noches]]</f>
        <v>#DIV/0!</v>
      </c>
      <c r="N638" s="3">
        <f>IF(Tabla12[[#This Row],[Canal de Venta]]="Booking",800*Tabla12[[#This Row],[Precio USD]],Tabla12[[#This Row],[Precio CLP]])</f>
        <v>0</v>
      </c>
      <c r="O638" s="3">
        <f>IF(Tabla12[[#This Row],[Canal de Venta]]="Venta Directa",0,IF(Tabla12[[#This Row],[Canal de Venta]]="Airbnb",Tabla12[[#This Row],[Precio '[$CLP'] IVA Inc]]*3.57%,(Tabla12[[#This Row],[Precio USD]]/1.19)*14%*950))</f>
        <v>0</v>
      </c>
      <c r="P638" s="3">
        <f>IF(Tabla12[[#This Row],[Año]]=2022,25000,0)</f>
        <v>0</v>
      </c>
      <c r="Q638" s="3">
        <f>Tabla12[[#This Row],[Precio '[$CLP'] Neto]]*19%</f>
        <v>0</v>
      </c>
      <c r="R638" s="3">
        <f>Tabla12[[#This Row],[Precio '[$CLP'] IVA Inc]]/1.19</f>
        <v>0</v>
      </c>
      <c r="S638" s="1">
        <f>YEAR(Tabla12[[#This Row],[Fecha Entrada]])</f>
        <v>1900</v>
      </c>
      <c r="U638" s="1"/>
    </row>
    <row r="639" spans="5:21" hidden="1" x14ac:dyDescent="0.35">
      <c r="E639" s="7"/>
      <c r="F639" s="7"/>
      <c r="K639" s="3" t="e">
        <f>Tabla12[[#This Row],[Precio '[$CLP'] IVA Inc]]/Tabla12[[#This Row],[N° Noches]]</f>
        <v>#DIV/0!</v>
      </c>
      <c r="N639" s="3">
        <f>IF(Tabla12[[#This Row],[Canal de Venta]]="Booking",800*Tabla12[[#This Row],[Precio USD]],Tabla12[[#This Row],[Precio CLP]])</f>
        <v>0</v>
      </c>
      <c r="O639" s="3">
        <f>IF(Tabla12[[#This Row],[Canal de Venta]]="Venta Directa",0,IF(Tabla12[[#This Row],[Canal de Venta]]="Airbnb",Tabla12[[#This Row],[Precio '[$CLP'] IVA Inc]]*3.57%,(Tabla12[[#This Row],[Precio USD]]/1.19)*14%*950))</f>
        <v>0</v>
      </c>
      <c r="P639" s="3">
        <f>IF(Tabla12[[#This Row],[Año]]=2022,25000,0)</f>
        <v>0</v>
      </c>
      <c r="Q639" s="3">
        <f>Tabla12[[#This Row],[Precio '[$CLP'] Neto]]*19%</f>
        <v>0</v>
      </c>
      <c r="R639" s="3">
        <f>Tabla12[[#This Row],[Precio '[$CLP'] IVA Inc]]/1.19</f>
        <v>0</v>
      </c>
      <c r="S639" s="1">
        <f>YEAR(Tabla12[[#This Row],[Fecha Entrada]])</f>
        <v>1900</v>
      </c>
      <c r="U639" s="1"/>
    </row>
    <row r="640" spans="5:21" hidden="1" x14ac:dyDescent="0.35">
      <c r="E640" s="7"/>
      <c r="F640" s="7"/>
      <c r="K640" s="3" t="e">
        <f>Tabla12[[#This Row],[Precio '[$CLP'] IVA Inc]]/Tabla12[[#This Row],[N° Noches]]</f>
        <v>#DIV/0!</v>
      </c>
      <c r="N640" s="3">
        <f>IF(Tabla12[[#This Row],[Canal de Venta]]="Booking",800*Tabla12[[#This Row],[Precio USD]],Tabla12[[#This Row],[Precio CLP]])</f>
        <v>0</v>
      </c>
      <c r="O640" s="3">
        <f>IF(Tabla12[[#This Row],[Canal de Venta]]="Venta Directa",0,IF(Tabla12[[#This Row],[Canal de Venta]]="Airbnb",Tabla12[[#This Row],[Precio '[$CLP'] IVA Inc]]*3.57%,(Tabla12[[#This Row],[Precio USD]]/1.19)*14%*950))</f>
        <v>0</v>
      </c>
      <c r="P640" s="3">
        <f>IF(Tabla12[[#This Row],[Año]]=2022,25000,0)</f>
        <v>0</v>
      </c>
      <c r="Q640" s="3">
        <f>Tabla12[[#This Row],[Precio '[$CLP'] Neto]]*19%</f>
        <v>0</v>
      </c>
      <c r="R640" s="3">
        <f>Tabla12[[#This Row],[Precio '[$CLP'] IVA Inc]]/1.19</f>
        <v>0</v>
      </c>
      <c r="S640" s="1">
        <f>YEAR(Tabla12[[#This Row],[Fecha Entrada]])</f>
        <v>1900</v>
      </c>
      <c r="U640" s="1"/>
    </row>
    <row r="641" spans="5:21" hidden="1" x14ac:dyDescent="0.35">
      <c r="E641" s="7"/>
      <c r="F641" s="7"/>
      <c r="K641" s="3" t="e">
        <f>Tabla12[[#This Row],[Precio '[$CLP'] IVA Inc]]/Tabla12[[#This Row],[N° Noches]]</f>
        <v>#DIV/0!</v>
      </c>
      <c r="N641" s="3">
        <f>IF(Tabla12[[#This Row],[Canal de Venta]]="Booking",800*Tabla12[[#This Row],[Precio USD]],Tabla12[[#This Row],[Precio CLP]])</f>
        <v>0</v>
      </c>
      <c r="O641" s="3">
        <f>IF(Tabla12[[#This Row],[Canal de Venta]]="Venta Directa",0,IF(Tabla12[[#This Row],[Canal de Venta]]="Airbnb",Tabla12[[#This Row],[Precio '[$CLP'] IVA Inc]]*3.57%,(Tabla12[[#This Row],[Precio USD]]/1.19)*14%*950))</f>
        <v>0</v>
      </c>
      <c r="P641" s="3">
        <f>IF(Tabla12[[#This Row],[Año]]=2022,25000,0)</f>
        <v>0</v>
      </c>
      <c r="Q641" s="3">
        <f>Tabla12[[#This Row],[Precio '[$CLP'] Neto]]*19%</f>
        <v>0</v>
      </c>
      <c r="R641" s="3">
        <f>Tabla12[[#This Row],[Precio '[$CLP'] IVA Inc]]/1.19</f>
        <v>0</v>
      </c>
      <c r="S641" s="1">
        <f>YEAR(Tabla12[[#This Row],[Fecha Entrada]])</f>
        <v>1900</v>
      </c>
      <c r="U641" s="1"/>
    </row>
    <row r="642" spans="5:21" hidden="1" x14ac:dyDescent="0.35">
      <c r="E642" s="7"/>
      <c r="F642" s="7"/>
      <c r="K642" s="3" t="e">
        <f>Tabla12[[#This Row],[Precio '[$CLP'] IVA Inc]]/Tabla12[[#This Row],[N° Noches]]</f>
        <v>#DIV/0!</v>
      </c>
      <c r="N642" s="3">
        <f>IF(Tabla12[[#This Row],[Canal de Venta]]="Booking",800*Tabla12[[#This Row],[Precio USD]],Tabla12[[#This Row],[Precio CLP]])</f>
        <v>0</v>
      </c>
      <c r="O642" s="3">
        <f>IF(Tabla12[[#This Row],[Canal de Venta]]="Venta Directa",0,IF(Tabla12[[#This Row],[Canal de Venta]]="Airbnb",Tabla12[[#This Row],[Precio '[$CLP'] IVA Inc]]*3.57%,(Tabla12[[#This Row],[Precio USD]]/1.19)*14%*950))</f>
        <v>0</v>
      </c>
      <c r="P642" s="3">
        <f>IF(Tabla12[[#This Row],[Año]]=2022,25000,0)</f>
        <v>0</v>
      </c>
      <c r="Q642" s="3">
        <f>Tabla12[[#This Row],[Precio '[$CLP'] Neto]]*19%</f>
        <v>0</v>
      </c>
      <c r="R642" s="3">
        <f>Tabla12[[#This Row],[Precio '[$CLP'] IVA Inc]]/1.19</f>
        <v>0</v>
      </c>
      <c r="S642" s="1">
        <f>YEAR(Tabla12[[#This Row],[Fecha Entrada]])</f>
        <v>1900</v>
      </c>
      <c r="U642" s="1"/>
    </row>
    <row r="643" spans="5:21" hidden="1" x14ac:dyDescent="0.35">
      <c r="E643" s="7"/>
      <c r="F643" s="7"/>
      <c r="K643" s="3" t="e">
        <f>Tabla12[[#This Row],[Precio '[$CLP'] IVA Inc]]/Tabla12[[#This Row],[N° Noches]]</f>
        <v>#DIV/0!</v>
      </c>
      <c r="N643" s="3">
        <f>IF(Tabla12[[#This Row],[Canal de Venta]]="Booking",800*Tabla12[[#This Row],[Precio USD]],Tabla12[[#This Row],[Precio CLP]])</f>
        <v>0</v>
      </c>
      <c r="O643" s="3">
        <f>IF(Tabla12[[#This Row],[Canal de Venta]]="Venta Directa",0,IF(Tabla12[[#This Row],[Canal de Venta]]="Airbnb",Tabla12[[#This Row],[Precio '[$CLP'] IVA Inc]]*3.57%,(Tabla12[[#This Row],[Precio USD]]/1.19)*14%*950))</f>
        <v>0</v>
      </c>
      <c r="P643" s="3">
        <f>IF(Tabla12[[#This Row],[Año]]=2022,25000,0)</f>
        <v>0</v>
      </c>
      <c r="Q643" s="3">
        <f>Tabla12[[#This Row],[Precio '[$CLP'] Neto]]*19%</f>
        <v>0</v>
      </c>
      <c r="R643" s="3">
        <f>Tabla12[[#This Row],[Precio '[$CLP'] IVA Inc]]/1.19</f>
        <v>0</v>
      </c>
      <c r="S643" s="1">
        <f>YEAR(Tabla12[[#This Row],[Fecha Entrada]])</f>
        <v>1900</v>
      </c>
      <c r="U643" s="1"/>
    </row>
    <row r="644" spans="5:21" hidden="1" x14ac:dyDescent="0.35">
      <c r="E644" s="7"/>
      <c r="F644" s="7"/>
      <c r="K644" s="3" t="e">
        <f>Tabla12[[#This Row],[Precio '[$CLP'] IVA Inc]]/Tabla12[[#This Row],[N° Noches]]</f>
        <v>#DIV/0!</v>
      </c>
      <c r="N644" s="3">
        <f>IF(Tabla12[[#This Row],[Canal de Venta]]="Booking",800*Tabla12[[#This Row],[Precio USD]],Tabla12[[#This Row],[Precio CLP]])</f>
        <v>0</v>
      </c>
      <c r="O644" s="3">
        <f>IF(Tabla12[[#This Row],[Canal de Venta]]="Venta Directa",0,IF(Tabla12[[#This Row],[Canal de Venta]]="Airbnb",Tabla12[[#This Row],[Precio '[$CLP'] IVA Inc]]*3.57%,(Tabla12[[#This Row],[Precio USD]]/1.19)*14%*950))</f>
        <v>0</v>
      </c>
      <c r="P644" s="3">
        <f>IF(Tabla12[[#This Row],[Año]]=2022,25000,0)</f>
        <v>0</v>
      </c>
      <c r="Q644" s="3">
        <f>Tabla12[[#This Row],[Precio '[$CLP'] Neto]]*19%</f>
        <v>0</v>
      </c>
      <c r="R644" s="3">
        <f>Tabla12[[#This Row],[Precio '[$CLP'] IVA Inc]]/1.19</f>
        <v>0</v>
      </c>
      <c r="S644" s="1">
        <f>YEAR(Tabla12[[#This Row],[Fecha Entrada]])</f>
        <v>1900</v>
      </c>
      <c r="U644" s="1"/>
    </row>
    <row r="645" spans="5:21" hidden="1" x14ac:dyDescent="0.35">
      <c r="E645" s="7"/>
      <c r="F645" s="7"/>
      <c r="K645" s="3" t="e">
        <f>Tabla12[[#This Row],[Precio '[$CLP'] IVA Inc]]/Tabla12[[#This Row],[N° Noches]]</f>
        <v>#DIV/0!</v>
      </c>
      <c r="N645" s="3">
        <f>IF(Tabla12[[#This Row],[Canal de Venta]]="Booking",800*Tabla12[[#This Row],[Precio USD]],Tabla12[[#This Row],[Precio CLP]])</f>
        <v>0</v>
      </c>
      <c r="O645" s="3">
        <f>IF(Tabla12[[#This Row],[Canal de Venta]]="Venta Directa",0,IF(Tabla12[[#This Row],[Canal de Venta]]="Airbnb",Tabla12[[#This Row],[Precio '[$CLP'] IVA Inc]]*3.57%,(Tabla12[[#This Row],[Precio USD]]/1.19)*14%*950))</f>
        <v>0</v>
      </c>
      <c r="P645" s="3">
        <f>IF(Tabla12[[#This Row],[Año]]=2022,25000,0)</f>
        <v>0</v>
      </c>
      <c r="Q645" s="3">
        <f>Tabla12[[#This Row],[Precio '[$CLP'] Neto]]*19%</f>
        <v>0</v>
      </c>
      <c r="R645" s="3">
        <f>Tabla12[[#This Row],[Precio '[$CLP'] IVA Inc]]/1.19</f>
        <v>0</v>
      </c>
      <c r="S645" s="1">
        <f>YEAR(Tabla12[[#This Row],[Fecha Entrada]])</f>
        <v>1900</v>
      </c>
      <c r="U645" s="1"/>
    </row>
    <row r="646" spans="5:21" hidden="1" x14ac:dyDescent="0.35">
      <c r="E646" s="7"/>
      <c r="F646" s="7"/>
      <c r="K646" s="3" t="e">
        <f>Tabla12[[#This Row],[Precio '[$CLP'] IVA Inc]]/Tabla12[[#This Row],[N° Noches]]</f>
        <v>#DIV/0!</v>
      </c>
      <c r="N646" s="3">
        <f>IF(Tabla12[[#This Row],[Canal de Venta]]="Booking",800*Tabla12[[#This Row],[Precio USD]],Tabla12[[#This Row],[Precio CLP]])</f>
        <v>0</v>
      </c>
      <c r="O646" s="3">
        <f>IF(Tabla12[[#This Row],[Canal de Venta]]="Venta Directa",0,IF(Tabla12[[#This Row],[Canal de Venta]]="Airbnb",Tabla12[[#This Row],[Precio '[$CLP'] IVA Inc]]*3.57%,(Tabla12[[#This Row],[Precio USD]]/1.19)*14%*950))</f>
        <v>0</v>
      </c>
      <c r="P646" s="3">
        <f>IF(Tabla12[[#This Row],[Año]]=2022,25000,0)</f>
        <v>0</v>
      </c>
      <c r="Q646" s="3">
        <f>Tabla12[[#This Row],[Precio '[$CLP'] Neto]]*19%</f>
        <v>0</v>
      </c>
      <c r="R646" s="3">
        <f>Tabla12[[#This Row],[Precio '[$CLP'] IVA Inc]]/1.19</f>
        <v>0</v>
      </c>
      <c r="S646" s="1">
        <f>YEAR(Tabla12[[#This Row],[Fecha Entrada]])</f>
        <v>1900</v>
      </c>
      <c r="U646" s="1"/>
    </row>
    <row r="647" spans="5:21" hidden="1" x14ac:dyDescent="0.35">
      <c r="E647" s="7"/>
      <c r="F647" s="7"/>
      <c r="K647" s="3" t="e">
        <f>Tabla12[[#This Row],[Precio '[$CLP'] IVA Inc]]/Tabla12[[#This Row],[N° Noches]]</f>
        <v>#DIV/0!</v>
      </c>
      <c r="N647" s="3">
        <f>IF(Tabla12[[#This Row],[Canal de Venta]]="Booking",800*Tabla12[[#This Row],[Precio USD]],Tabla12[[#This Row],[Precio CLP]])</f>
        <v>0</v>
      </c>
      <c r="O647" s="3">
        <f>IF(Tabla12[[#This Row],[Canal de Venta]]="Venta Directa",0,IF(Tabla12[[#This Row],[Canal de Venta]]="Airbnb",Tabla12[[#This Row],[Precio '[$CLP'] IVA Inc]]*3.57%,(Tabla12[[#This Row],[Precio USD]]/1.19)*14%*950))</f>
        <v>0</v>
      </c>
      <c r="P647" s="3">
        <f>IF(Tabla12[[#This Row],[Año]]=2022,25000,0)</f>
        <v>0</v>
      </c>
      <c r="Q647" s="3">
        <f>Tabla12[[#This Row],[Precio '[$CLP'] Neto]]*19%</f>
        <v>0</v>
      </c>
      <c r="R647" s="3">
        <f>Tabla12[[#This Row],[Precio '[$CLP'] IVA Inc]]/1.19</f>
        <v>0</v>
      </c>
      <c r="S647" s="1">
        <f>YEAR(Tabla12[[#This Row],[Fecha Entrada]])</f>
        <v>1900</v>
      </c>
      <c r="U647" s="1"/>
    </row>
    <row r="648" spans="5:21" hidden="1" x14ac:dyDescent="0.35">
      <c r="E648" s="7"/>
      <c r="F648" s="7"/>
      <c r="K648" s="3" t="e">
        <f>Tabla12[[#This Row],[Precio '[$CLP'] IVA Inc]]/Tabla12[[#This Row],[N° Noches]]</f>
        <v>#DIV/0!</v>
      </c>
      <c r="N648" s="3">
        <f>IF(Tabla12[[#This Row],[Canal de Venta]]="Booking",800*Tabla12[[#This Row],[Precio USD]],Tabla12[[#This Row],[Precio CLP]])</f>
        <v>0</v>
      </c>
      <c r="O648" s="3">
        <f>IF(Tabla12[[#This Row],[Canal de Venta]]="Venta Directa",0,IF(Tabla12[[#This Row],[Canal de Venta]]="Airbnb",Tabla12[[#This Row],[Precio '[$CLP'] IVA Inc]]*3.57%,(Tabla12[[#This Row],[Precio USD]]/1.19)*14%*950))</f>
        <v>0</v>
      </c>
      <c r="P648" s="3">
        <f>IF(Tabla12[[#This Row],[Año]]=2022,25000,0)</f>
        <v>0</v>
      </c>
      <c r="Q648" s="3">
        <f>Tabla12[[#This Row],[Precio '[$CLP'] Neto]]*19%</f>
        <v>0</v>
      </c>
      <c r="R648" s="3">
        <f>Tabla12[[#This Row],[Precio '[$CLP'] IVA Inc]]/1.19</f>
        <v>0</v>
      </c>
      <c r="S648" s="1">
        <f>YEAR(Tabla12[[#This Row],[Fecha Entrada]])</f>
        <v>1900</v>
      </c>
      <c r="U648" s="1"/>
    </row>
    <row r="649" spans="5:21" hidden="1" x14ac:dyDescent="0.35">
      <c r="E649" s="7"/>
      <c r="F649" s="7"/>
      <c r="K649" s="3" t="e">
        <f>Tabla12[[#This Row],[Precio '[$CLP'] IVA Inc]]/Tabla12[[#This Row],[N° Noches]]</f>
        <v>#DIV/0!</v>
      </c>
      <c r="N649" s="3">
        <f>IF(Tabla12[[#This Row],[Canal de Venta]]="Booking",800*Tabla12[[#This Row],[Precio USD]],Tabla12[[#This Row],[Precio CLP]])</f>
        <v>0</v>
      </c>
      <c r="O649" s="3">
        <f>IF(Tabla12[[#This Row],[Canal de Venta]]="Venta Directa",0,IF(Tabla12[[#This Row],[Canal de Venta]]="Airbnb",Tabla12[[#This Row],[Precio '[$CLP'] IVA Inc]]*3.57%,(Tabla12[[#This Row],[Precio USD]]/1.19)*14%*950))</f>
        <v>0</v>
      </c>
      <c r="P649" s="3">
        <f>IF(Tabla12[[#This Row],[Año]]=2022,25000,0)</f>
        <v>0</v>
      </c>
      <c r="Q649" s="3">
        <f>Tabla12[[#This Row],[Precio '[$CLP'] Neto]]*19%</f>
        <v>0</v>
      </c>
      <c r="R649" s="3">
        <f>Tabla12[[#This Row],[Precio '[$CLP'] IVA Inc]]/1.19</f>
        <v>0</v>
      </c>
      <c r="S649" s="1">
        <f>YEAR(Tabla12[[#This Row],[Fecha Entrada]])</f>
        <v>1900</v>
      </c>
      <c r="U649" s="1"/>
    </row>
    <row r="650" spans="5:21" hidden="1" x14ac:dyDescent="0.35">
      <c r="E650" s="7"/>
      <c r="F650" s="7"/>
      <c r="K650" s="3" t="e">
        <f>Tabla12[[#This Row],[Precio '[$CLP'] IVA Inc]]/Tabla12[[#This Row],[N° Noches]]</f>
        <v>#DIV/0!</v>
      </c>
      <c r="N650" s="3">
        <f>IF(Tabla12[[#This Row],[Canal de Venta]]="Booking",800*Tabla12[[#This Row],[Precio USD]],Tabla12[[#This Row],[Precio CLP]])</f>
        <v>0</v>
      </c>
      <c r="O650" s="3">
        <f>IF(Tabla12[[#This Row],[Canal de Venta]]="Venta Directa",0,IF(Tabla12[[#This Row],[Canal de Venta]]="Airbnb",Tabla12[[#This Row],[Precio '[$CLP'] IVA Inc]]*3.57%,(Tabla12[[#This Row],[Precio USD]]/1.19)*14%*950))</f>
        <v>0</v>
      </c>
      <c r="P650" s="3">
        <f>IF(Tabla12[[#This Row],[Año]]=2022,25000,0)</f>
        <v>0</v>
      </c>
      <c r="Q650" s="3">
        <f>Tabla12[[#This Row],[Precio '[$CLP'] Neto]]*19%</f>
        <v>0</v>
      </c>
      <c r="R650" s="3">
        <f>Tabla12[[#This Row],[Precio '[$CLP'] IVA Inc]]/1.19</f>
        <v>0</v>
      </c>
      <c r="S650" s="1">
        <f>YEAR(Tabla12[[#This Row],[Fecha Entrada]])</f>
        <v>1900</v>
      </c>
      <c r="U650" s="1"/>
    </row>
    <row r="651" spans="5:21" hidden="1" x14ac:dyDescent="0.35">
      <c r="E651" s="7"/>
      <c r="F651" s="7"/>
      <c r="K651" s="3" t="e">
        <f>Tabla12[[#This Row],[Precio '[$CLP'] IVA Inc]]/Tabla12[[#This Row],[N° Noches]]</f>
        <v>#DIV/0!</v>
      </c>
      <c r="N651" s="3">
        <f>IF(Tabla12[[#This Row],[Canal de Venta]]="Booking",800*Tabla12[[#This Row],[Precio USD]],Tabla12[[#This Row],[Precio CLP]])</f>
        <v>0</v>
      </c>
      <c r="O651" s="3">
        <f>IF(Tabla12[[#This Row],[Canal de Venta]]="Venta Directa",0,IF(Tabla12[[#This Row],[Canal de Venta]]="Airbnb",Tabla12[[#This Row],[Precio '[$CLP'] IVA Inc]]*3.57%,(Tabla12[[#This Row],[Precio USD]]/1.19)*14%*950))</f>
        <v>0</v>
      </c>
      <c r="P651" s="3">
        <f>IF(Tabla12[[#This Row],[Año]]=2022,25000,0)</f>
        <v>0</v>
      </c>
      <c r="Q651" s="3">
        <f>Tabla12[[#This Row],[Precio '[$CLP'] Neto]]*19%</f>
        <v>0</v>
      </c>
      <c r="R651" s="3">
        <f>Tabla12[[#This Row],[Precio '[$CLP'] IVA Inc]]/1.19</f>
        <v>0</v>
      </c>
      <c r="S651" s="1">
        <f>YEAR(Tabla12[[#This Row],[Fecha Entrada]])</f>
        <v>1900</v>
      </c>
      <c r="U651" s="1"/>
    </row>
    <row r="652" spans="5:21" hidden="1" x14ac:dyDescent="0.35">
      <c r="E652" s="7"/>
      <c r="F652" s="7"/>
      <c r="K652" s="3" t="e">
        <f>Tabla12[[#This Row],[Precio '[$CLP'] IVA Inc]]/Tabla12[[#This Row],[N° Noches]]</f>
        <v>#DIV/0!</v>
      </c>
      <c r="N652" s="3">
        <f>IF(Tabla12[[#This Row],[Canal de Venta]]="Booking",800*Tabla12[[#This Row],[Precio USD]],Tabla12[[#This Row],[Precio CLP]])</f>
        <v>0</v>
      </c>
      <c r="O652" s="3">
        <f>IF(Tabla12[[#This Row],[Canal de Venta]]="Venta Directa",0,IF(Tabla12[[#This Row],[Canal de Venta]]="Airbnb",Tabla12[[#This Row],[Precio '[$CLP'] IVA Inc]]*3.57%,(Tabla12[[#This Row],[Precio USD]]/1.19)*14%*950))</f>
        <v>0</v>
      </c>
      <c r="P652" s="3">
        <f>IF(Tabla12[[#This Row],[Año]]=2022,25000,0)</f>
        <v>0</v>
      </c>
      <c r="Q652" s="3">
        <f>Tabla12[[#This Row],[Precio '[$CLP'] Neto]]*19%</f>
        <v>0</v>
      </c>
      <c r="R652" s="3">
        <f>Tabla12[[#This Row],[Precio '[$CLP'] IVA Inc]]/1.19</f>
        <v>0</v>
      </c>
      <c r="S652" s="1">
        <f>YEAR(Tabla12[[#This Row],[Fecha Entrada]])</f>
        <v>1900</v>
      </c>
      <c r="U652" s="1"/>
    </row>
    <row r="653" spans="5:21" hidden="1" x14ac:dyDescent="0.35">
      <c r="E653" s="7"/>
      <c r="F653" s="7"/>
      <c r="K653" s="3" t="e">
        <f>Tabla12[[#This Row],[Precio '[$CLP'] IVA Inc]]/Tabla12[[#This Row],[N° Noches]]</f>
        <v>#DIV/0!</v>
      </c>
      <c r="N653" s="3">
        <f>IF(Tabla12[[#This Row],[Canal de Venta]]="Booking",800*Tabla12[[#This Row],[Precio USD]],Tabla12[[#This Row],[Precio CLP]])</f>
        <v>0</v>
      </c>
      <c r="O653" s="3">
        <f>IF(Tabla12[[#This Row],[Canal de Venta]]="Venta Directa",0,IF(Tabla12[[#This Row],[Canal de Venta]]="Airbnb",Tabla12[[#This Row],[Precio '[$CLP'] IVA Inc]]*3.57%,(Tabla12[[#This Row],[Precio USD]]/1.19)*14%*950))</f>
        <v>0</v>
      </c>
      <c r="P653" s="3">
        <f>IF(Tabla12[[#This Row],[Año]]=2022,25000,0)</f>
        <v>0</v>
      </c>
      <c r="Q653" s="3">
        <f>Tabla12[[#This Row],[Precio '[$CLP'] Neto]]*19%</f>
        <v>0</v>
      </c>
      <c r="R653" s="3">
        <f>Tabla12[[#This Row],[Precio '[$CLP'] IVA Inc]]/1.19</f>
        <v>0</v>
      </c>
      <c r="S653" s="1">
        <f>YEAR(Tabla12[[#This Row],[Fecha Entrada]])</f>
        <v>1900</v>
      </c>
      <c r="U653" s="1"/>
    </row>
    <row r="654" spans="5:21" hidden="1" x14ac:dyDescent="0.35">
      <c r="E654" s="7"/>
      <c r="F654" s="7"/>
      <c r="K654" s="3" t="e">
        <f>Tabla12[[#This Row],[Precio '[$CLP'] IVA Inc]]/Tabla12[[#This Row],[N° Noches]]</f>
        <v>#DIV/0!</v>
      </c>
      <c r="N654" s="3">
        <f>IF(Tabla12[[#This Row],[Canal de Venta]]="Booking",800*Tabla12[[#This Row],[Precio USD]],Tabla12[[#This Row],[Precio CLP]])</f>
        <v>0</v>
      </c>
      <c r="O654" s="3">
        <f>IF(Tabla12[[#This Row],[Canal de Venta]]="Venta Directa",0,IF(Tabla12[[#This Row],[Canal de Venta]]="Airbnb",Tabla12[[#This Row],[Precio '[$CLP'] IVA Inc]]*3.57%,(Tabla12[[#This Row],[Precio USD]]/1.19)*14%*950))</f>
        <v>0</v>
      </c>
      <c r="P654" s="3">
        <f>IF(Tabla12[[#This Row],[Año]]=2022,25000,0)</f>
        <v>0</v>
      </c>
      <c r="Q654" s="3">
        <f>Tabla12[[#This Row],[Precio '[$CLP'] Neto]]*19%</f>
        <v>0</v>
      </c>
      <c r="R654" s="3">
        <f>Tabla12[[#This Row],[Precio '[$CLP'] IVA Inc]]/1.19</f>
        <v>0</v>
      </c>
      <c r="S654" s="1">
        <f>YEAR(Tabla12[[#This Row],[Fecha Entrada]])</f>
        <v>1900</v>
      </c>
      <c r="U654" s="1"/>
    </row>
    <row r="655" spans="5:21" hidden="1" x14ac:dyDescent="0.35">
      <c r="E655" s="7"/>
      <c r="F655" s="7"/>
      <c r="K655" s="3" t="e">
        <f>Tabla12[[#This Row],[Precio '[$CLP'] IVA Inc]]/Tabla12[[#This Row],[N° Noches]]</f>
        <v>#DIV/0!</v>
      </c>
      <c r="N655" s="3">
        <f>IF(Tabla12[[#This Row],[Canal de Venta]]="Booking",800*Tabla12[[#This Row],[Precio USD]],Tabla12[[#This Row],[Precio CLP]])</f>
        <v>0</v>
      </c>
      <c r="O655" s="3">
        <f>IF(Tabla12[[#This Row],[Canal de Venta]]="Venta Directa",0,IF(Tabla12[[#This Row],[Canal de Venta]]="Airbnb",Tabla12[[#This Row],[Precio '[$CLP'] IVA Inc]]*3.57%,(Tabla12[[#This Row],[Precio USD]]/1.19)*14%*950))</f>
        <v>0</v>
      </c>
      <c r="P655" s="3">
        <f>IF(Tabla12[[#This Row],[Año]]=2022,25000,0)</f>
        <v>0</v>
      </c>
      <c r="Q655" s="3">
        <f>Tabla12[[#This Row],[Precio '[$CLP'] Neto]]*19%</f>
        <v>0</v>
      </c>
      <c r="R655" s="3">
        <f>Tabla12[[#This Row],[Precio '[$CLP'] IVA Inc]]/1.19</f>
        <v>0</v>
      </c>
      <c r="S655" s="1">
        <f>YEAR(Tabla12[[#This Row],[Fecha Entrada]])</f>
        <v>1900</v>
      </c>
      <c r="U655" s="1"/>
    </row>
    <row r="656" spans="5:21" hidden="1" x14ac:dyDescent="0.35">
      <c r="E656" s="7"/>
      <c r="F656" s="7"/>
      <c r="K656" s="3" t="e">
        <f>Tabla12[[#This Row],[Precio '[$CLP'] IVA Inc]]/Tabla12[[#This Row],[N° Noches]]</f>
        <v>#DIV/0!</v>
      </c>
      <c r="N656" s="3">
        <f>IF(Tabla12[[#This Row],[Canal de Venta]]="Booking",800*Tabla12[[#This Row],[Precio USD]],Tabla12[[#This Row],[Precio CLP]])</f>
        <v>0</v>
      </c>
      <c r="O656" s="3">
        <f>IF(Tabla12[[#This Row],[Canal de Venta]]="Venta Directa",0,IF(Tabla12[[#This Row],[Canal de Venta]]="Airbnb",Tabla12[[#This Row],[Precio '[$CLP'] IVA Inc]]*3.57%,(Tabla12[[#This Row],[Precio USD]]/1.19)*14%*950))</f>
        <v>0</v>
      </c>
      <c r="P656" s="3">
        <f>IF(Tabla12[[#This Row],[Año]]=2022,25000,0)</f>
        <v>0</v>
      </c>
      <c r="Q656" s="3">
        <f>Tabla12[[#This Row],[Precio '[$CLP'] Neto]]*19%</f>
        <v>0</v>
      </c>
      <c r="R656" s="3">
        <f>Tabla12[[#This Row],[Precio '[$CLP'] IVA Inc]]/1.19</f>
        <v>0</v>
      </c>
      <c r="S656" s="1">
        <f>YEAR(Tabla12[[#This Row],[Fecha Entrada]])</f>
        <v>1900</v>
      </c>
      <c r="U656" s="1"/>
    </row>
    <row r="657" spans="5:21" hidden="1" x14ac:dyDescent="0.35">
      <c r="E657" s="7"/>
      <c r="F657" s="7"/>
      <c r="K657" s="3" t="e">
        <f>Tabla12[[#This Row],[Precio '[$CLP'] IVA Inc]]/Tabla12[[#This Row],[N° Noches]]</f>
        <v>#DIV/0!</v>
      </c>
      <c r="N657" s="3">
        <f>IF(Tabla12[[#This Row],[Canal de Venta]]="Booking",800*Tabla12[[#This Row],[Precio USD]],Tabla12[[#This Row],[Precio CLP]])</f>
        <v>0</v>
      </c>
      <c r="O657" s="3">
        <f>IF(Tabla12[[#This Row],[Canal de Venta]]="Venta Directa",0,IF(Tabla12[[#This Row],[Canal de Venta]]="Airbnb",Tabla12[[#This Row],[Precio '[$CLP'] IVA Inc]]*3.57%,(Tabla12[[#This Row],[Precio USD]]/1.19)*14%*950))</f>
        <v>0</v>
      </c>
      <c r="P657" s="3">
        <f>IF(Tabla12[[#This Row],[Año]]=2022,25000,0)</f>
        <v>0</v>
      </c>
      <c r="Q657" s="3">
        <f>Tabla12[[#This Row],[Precio '[$CLP'] Neto]]*19%</f>
        <v>0</v>
      </c>
      <c r="R657" s="3">
        <f>Tabla12[[#This Row],[Precio '[$CLP'] IVA Inc]]/1.19</f>
        <v>0</v>
      </c>
      <c r="S657" s="1">
        <f>YEAR(Tabla12[[#This Row],[Fecha Entrada]])</f>
        <v>1900</v>
      </c>
      <c r="U657" s="1"/>
    </row>
    <row r="658" spans="5:21" hidden="1" x14ac:dyDescent="0.35">
      <c r="E658" s="7"/>
      <c r="F658" s="7"/>
      <c r="K658" s="3" t="e">
        <f>Tabla12[[#This Row],[Precio '[$CLP'] IVA Inc]]/Tabla12[[#This Row],[N° Noches]]</f>
        <v>#DIV/0!</v>
      </c>
      <c r="N658" s="3">
        <f>IF(Tabla12[[#This Row],[Canal de Venta]]="Booking",800*Tabla12[[#This Row],[Precio USD]],Tabla12[[#This Row],[Precio CLP]])</f>
        <v>0</v>
      </c>
      <c r="O658" s="3">
        <f>IF(Tabla12[[#This Row],[Canal de Venta]]="Venta Directa",0,IF(Tabla12[[#This Row],[Canal de Venta]]="Airbnb",Tabla12[[#This Row],[Precio '[$CLP'] IVA Inc]]*3.57%,(Tabla12[[#This Row],[Precio USD]]/1.19)*14%*950))</f>
        <v>0</v>
      </c>
      <c r="P658" s="3">
        <f>IF(Tabla12[[#This Row],[Año]]=2022,25000,0)</f>
        <v>0</v>
      </c>
      <c r="Q658" s="3">
        <f>Tabla12[[#This Row],[Precio '[$CLP'] Neto]]*19%</f>
        <v>0</v>
      </c>
      <c r="R658" s="3">
        <f>Tabla12[[#This Row],[Precio '[$CLP'] IVA Inc]]/1.19</f>
        <v>0</v>
      </c>
      <c r="S658" s="1">
        <f>YEAR(Tabla12[[#This Row],[Fecha Entrada]])</f>
        <v>1900</v>
      </c>
      <c r="U658" s="1"/>
    </row>
    <row r="659" spans="5:21" hidden="1" x14ac:dyDescent="0.35">
      <c r="E659" s="7"/>
      <c r="F659" s="7"/>
      <c r="K659" s="3" t="e">
        <f>Tabla12[[#This Row],[Precio '[$CLP'] IVA Inc]]/Tabla12[[#This Row],[N° Noches]]</f>
        <v>#DIV/0!</v>
      </c>
      <c r="N659" s="3">
        <f>IF(Tabla12[[#This Row],[Canal de Venta]]="Booking",800*Tabla12[[#This Row],[Precio USD]],Tabla12[[#This Row],[Precio CLP]])</f>
        <v>0</v>
      </c>
      <c r="O659" s="3">
        <f>IF(Tabla12[[#This Row],[Canal de Venta]]="Venta Directa",0,IF(Tabla12[[#This Row],[Canal de Venta]]="Airbnb",Tabla12[[#This Row],[Precio '[$CLP'] IVA Inc]]*3.57%,(Tabla12[[#This Row],[Precio USD]]/1.19)*14%*950))</f>
        <v>0</v>
      </c>
      <c r="P659" s="3">
        <f>IF(Tabla12[[#This Row],[Año]]=2022,25000,0)</f>
        <v>0</v>
      </c>
      <c r="Q659" s="3">
        <f>Tabla12[[#This Row],[Precio '[$CLP'] Neto]]*19%</f>
        <v>0</v>
      </c>
      <c r="R659" s="3">
        <f>Tabla12[[#This Row],[Precio '[$CLP'] IVA Inc]]/1.19</f>
        <v>0</v>
      </c>
      <c r="S659" s="1">
        <f>YEAR(Tabla12[[#This Row],[Fecha Entrada]])</f>
        <v>1900</v>
      </c>
      <c r="U659" s="1"/>
    </row>
    <row r="660" spans="5:21" hidden="1" x14ac:dyDescent="0.35">
      <c r="E660" s="7"/>
      <c r="F660" s="7"/>
      <c r="K660" s="3" t="e">
        <f>Tabla12[[#This Row],[Precio '[$CLP'] IVA Inc]]/Tabla12[[#This Row],[N° Noches]]</f>
        <v>#DIV/0!</v>
      </c>
      <c r="N660" s="3">
        <f>IF(Tabla12[[#This Row],[Canal de Venta]]="Booking",800*Tabla12[[#This Row],[Precio USD]],Tabla12[[#This Row],[Precio CLP]])</f>
        <v>0</v>
      </c>
      <c r="O660" s="3">
        <f>IF(Tabla12[[#This Row],[Canal de Venta]]="Venta Directa",0,IF(Tabla12[[#This Row],[Canal de Venta]]="Airbnb",Tabla12[[#This Row],[Precio '[$CLP'] IVA Inc]]*3.57%,(Tabla12[[#This Row],[Precio USD]]/1.19)*14%*950))</f>
        <v>0</v>
      </c>
      <c r="P660" s="3">
        <f>IF(Tabla12[[#This Row],[Año]]=2022,25000,0)</f>
        <v>0</v>
      </c>
      <c r="Q660" s="3">
        <f>Tabla12[[#This Row],[Precio '[$CLP'] Neto]]*19%</f>
        <v>0</v>
      </c>
      <c r="R660" s="3">
        <f>Tabla12[[#This Row],[Precio '[$CLP'] IVA Inc]]/1.19</f>
        <v>0</v>
      </c>
      <c r="S660" s="1">
        <f>YEAR(Tabla12[[#This Row],[Fecha Entrada]])</f>
        <v>1900</v>
      </c>
      <c r="U660" s="1"/>
    </row>
    <row r="661" spans="5:21" hidden="1" x14ac:dyDescent="0.35">
      <c r="E661" s="7"/>
      <c r="F661" s="7"/>
      <c r="K661" s="3" t="e">
        <f>Tabla12[[#This Row],[Precio '[$CLP'] IVA Inc]]/Tabla12[[#This Row],[N° Noches]]</f>
        <v>#DIV/0!</v>
      </c>
      <c r="N661" s="3">
        <f>IF(Tabla12[[#This Row],[Canal de Venta]]="Booking",800*Tabla12[[#This Row],[Precio USD]],Tabla12[[#This Row],[Precio CLP]])</f>
        <v>0</v>
      </c>
      <c r="O661" s="3">
        <f>IF(Tabla12[[#This Row],[Canal de Venta]]="Venta Directa",0,IF(Tabla12[[#This Row],[Canal de Venta]]="Airbnb",Tabla12[[#This Row],[Precio '[$CLP'] IVA Inc]]*3.57%,(Tabla12[[#This Row],[Precio USD]]/1.19)*14%*950))</f>
        <v>0</v>
      </c>
      <c r="P661" s="3">
        <f>IF(Tabla12[[#This Row],[Año]]=2022,25000,0)</f>
        <v>0</v>
      </c>
      <c r="Q661" s="3">
        <f>Tabla12[[#This Row],[Precio '[$CLP'] Neto]]*19%</f>
        <v>0</v>
      </c>
      <c r="R661" s="3">
        <f>Tabla12[[#This Row],[Precio '[$CLP'] IVA Inc]]/1.19</f>
        <v>0</v>
      </c>
      <c r="S661" s="1">
        <f>YEAR(Tabla12[[#This Row],[Fecha Entrada]])</f>
        <v>1900</v>
      </c>
      <c r="U661" s="1"/>
    </row>
    <row r="662" spans="5:21" hidden="1" x14ac:dyDescent="0.35">
      <c r="E662" s="7"/>
      <c r="F662" s="7"/>
      <c r="K662" s="3" t="e">
        <f>Tabla12[[#This Row],[Precio '[$CLP'] IVA Inc]]/Tabla12[[#This Row],[N° Noches]]</f>
        <v>#DIV/0!</v>
      </c>
      <c r="N662" s="3">
        <f>IF(Tabla12[[#This Row],[Canal de Venta]]="Booking",800*Tabla12[[#This Row],[Precio USD]],Tabla12[[#This Row],[Precio CLP]])</f>
        <v>0</v>
      </c>
      <c r="O662" s="3">
        <f>IF(Tabla12[[#This Row],[Canal de Venta]]="Venta Directa",0,IF(Tabla12[[#This Row],[Canal de Venta]]="Airbnb",Tabla12[[#This Row],[Precio '[$CLP'] IVA Inc]]*3.57%,(Tabla12[[#This Row],[Precio USD]]/1.19)*14%*950))</f>
        <v>0</v>
      </c>
      <c r="P662" s="3">
        <f>IF(Tabla12[[#This Row],[Año]]=2022,25000,0)</f>
        <v>0</v>
      </c>
      <c r="Q662" s="3">
        <f>Tabla12[[#This Row],[Precio '[$CLP'] Neto]]*19%</f>
        <v>0</v>
      </c>
      <c r="R662" s="3">
        <f>Tabla12[[#This Row],[Precio '[$CLP'] IVA Inc]]/1.19</f>
        <v>0</v>
      </c>
      <c r="S662" s="1">
        <f>YEAR(Tabla12[[#This Row],[Fecha Entrada]])</f>
        <v>1900</v>
      </c>
      <c r="U662" s="1"/>
    </row>
    <row r="663" spans="5:21" hidden="1" x14ac:dyDescent="0.35">
      <c r="E663" s="7"/>
      <c r="F663" s="7"/>
      <c r="K663" s="3" t="e">
        <f>Tabla12[[#This Row],[Precio '[$CLP'] IVA Inc]]/Tabla12[[#This Row],[N° Noches]]</f>
        <v>#DIV/0!</v>
      </c>
      <c r="N663" s="3">
        <f>IF(Tabla12[[#This Row],[Canal de Venta]]="Booking",800*Tabla12[[#This Row],[Precio USD]],Tabla12[[#This Row],[Precio CLP]])</f>
        <v>0</v>
      </c>
      <c r="O663" s="3">
        <f>IF(Tabla12[[#This Row],[Canal de Venta]]="Venta Directa",0,IF(Tabla12[[#This Row],[Canal de Venta]]="Airbnb",Tabla12[[#This Row],[Precio '[$CLP'] IVA Inc]]*3.57%,(Tabla12[[#This Row],[Precio USD]]/1.19)*14%*950))</f>
        <v>0</v>
      </c>
      <c r="P663" s="3">
        <f>IF(Tabla12[[#This Row],[Año]]=2022,25000,0)</f>
        <v>0</v>
      </c>
      <c r="Q663" s="3">
        <f>Tabla12[[#This Row],[Precio '[$CLP'] Neto]]*19%</f>
        <v>0</v>
      </c>
      <c r="R663" s="3">
        <f>Tabla12[[#This Row],[Precio '[$CLP'] IVA Inc]]/1.19</f>
        <v>0</v>
      </c>
      <c r="S663" s="1">
        <f>YEAR(Tabla12[[#This Row],[Fecha Entrada]])</f>
        <v>1900</v>
      </c>
      <c r="U663" s="1"/>
    </row>
    <row r="664" spans="5:21" hidden="1" x14ac:dyDescent="0.35">
      <c r="E664" s="7"/>
      <c r="F664" s="7"/>
      <c r="K664" s="3" t="e">
        <f>Tabla12[[#This Row],[Precio '[$CLP'] IVA Inc]]/Tabla12[[#This Row],[N° Noches]]</f>
        <v>#DIV/0!</v>
      </c>
      <c r="N664" s="3">
        <f>IF(Tabla12[[#This Row],[Canal de Venta]]="Booking",800*Tabla12[[#This Row],[Precio USD]],Tabla12[[#This Row],[Precio CLP]])</f>
        <v>0</v>
      </c>
      <c r="O664" s="3">
        <f>IF(Tabla12[[#This Row],[Canal de Venta]]="Venta Directa",0,IF(Tabla12[[#This Row],[Canal de Venta]]="Airbnb",Tabla12[[#This Row],[Precio '[$CLP'] IVA Inc]]*3.57%,(Tabla12[[#This Row],[Precio USD]]/1.19)*14%*950))</f>
        <v>0</v>
      </c>
      <c r="P664" s="3">
        <f>IF(Tabla12[[#This Row],[Año]]=2022,25000,0)</f>
        <v>0</v>
      </c>
      <c r="Q664" s="3">
        <f>Tabla12[[#This Row],[Precio '[$CLP'] Neto]]*19%</f>
        <v>0</v>
      </c>
      <c r="R664" s="3">
        <f>Tabla12[[#This Row],[Precio '[$CLP'] IVA Inc]]/1.19</f>
        <v>0</v>
      </c>
      <c r="S664" s="1">
        <f>YEAR(Tabla12[[#This Row],[Fecha Entrada]])</f>
        <v>1900</v>
      </c>
      <c r="U664" s="1"/>
    </row>
    <row r="665" spans="5:21" hidden="1" x14ac:dyDescent="0.35">
      <c r="E665" s="7"/>
      <c r="F665" s="7"/>
      <c r="K665" s="3" t="e">
        <f>Tabla12[[#This Row],[Precio '[$CLP'] IVA Inc]]/Tabla12[[#This Row],[N° Noches]]</f>
        <v>#DIV/0!</v>
      </c>
      <c r="N665" s="3">
        <f>IF(Tabla12[[#This Row],[Canal de Venta]]="Booking",800*Tabla12[[#This Row],[Precio USD]],Tabla12[[#This Row],[Precio CLP]])</f>
        <v>0</v>
      </c>
      <c r="O665" s="3">
        <f>IF(Tabla12[[#This Row],[Canal de Venta]]="Venta Directa",0,IF(Tabla12[[#This Row],[Canal de Venta]]="Airbnb",Tabla12[[#This Row],[Precio '[$CLP'] IVA Inc]]*3.57%,(Tabla12[[#This Row],[Precio USD]]/1.19)*14%*950))</f>
        <v>0</v>
      </c>
      <c r="P665" s="3">
        <f>IF(Tabla12[[#This Row],[Año]]=2022,25000,0)</f>
        <v>0</v>
      </c>
      <c r="Q665" s="3">
        <f>Tabla12[[#This Row],[Precio '[$CLP'] Neto]]*19%</f>
        <v>0</v>
      </c>
      <c r="R665" s="3">
        <f>Tabla12[[#This Row],[Precio '[$CLP'] IVA Inc]]/1.19</f>
        <v>0</v>
      </c>
      <c r="S665" s="1">
        <f>YEAR(Tabla12[[#This Row],[Fecha Entrada]])</f>
        <v>1900</v>
      </c>
      <c r="U665" s="1"/>
    </row>
    <row r="666" spans="5:21" hidden="1" x14ac:dyDescent="0.35">
      <c r="E666" s="7"/>
      <c r="F666" s="7"/>
      <c r="K666" s="3" t="e">
        <f>Tabla12[[#This Row],[Precio '[$CLP'] IVA Inc]]/Tabla12[[#This Row],[N° Noches]]</f>
        <v>#DIV/0!</v>
      </c>
      <c r="N666" s="3">
        <f>IF(Tabla12[[#This Row],[Canal de Venta]]="Booking",800*Tabla12[[#This Row],[Precio USD]],Tabla12[[#This Row],[Precio CLP]])</f>
        <v>0</v>
      </c>
      <c r="O666" s="3">
        <f>IF(Tabla12[[#This Row],[Canal de Venta]]="Venta Directa",0,IF(Tabla12[[#This Row],[Canal de Venta]]="Airbnb",Tabla12[[#This Row],[Precio '[$CLP'] IVA Inc]]*3.57%,(Tabla12[[#This Row],[Precio USD]]/1.19)*14%*950))</f>
        <v>0</v>
      </c>
      <c r="P666" s="3">
        <f>IF(Tabla12[[#This Row],[Año]]=2022,25000,0)</f>
        <v>0</v>
      </c>
      <c r="Q666" s="3">
        <f>Tabla12[[#This Row],[Precio '[$CLP'] Neto]]*19%</f>
        <v>0</v>
      </c>
      <c r="R666" s="3">
        <f>Tabla12[[#This Row],[Precio '[$CLP'] IVA Inc]]/1.19</f>
        <v>0</v>
      </c>
      <c r="S666" s="1">
        <f>YEAR(Tabla12[[#This Row],[Fecha Entrada]])</f>
        <v>1900</v>
      </c>
      <c r="U666" s="1"/>
    </row>
    <row r="667" spans="5:21" hidden="1" x14ac:dyDescent="0.35">
      <c r="E667" s="7"/>
      <c r="F667" s="7"/>
      <c r="K667" s="3" t="e">
        <f>Tabla12[[#This Row],[Precio '[$CLP'] IVA Inc]]/Tabla12[[#This Row],[N° Noches]]</f>
        <v>#DIV/0!</v>
      </c>
      <c r="N667" s="3">
        <f>IF(Tabla12[[#This Row],[Canal de Venta]]="Booking",800*Tabla12[[#This Row],[Precio USD]],Tabla12[[#This Row],[Precio CLP]])</f>
        <v>0</v>
      </c>
      <c r="O667" s="3">
        <f>IF(Tabla12[[#This Row],[Canal de Venta]]="Venta Directa",0,IF(Tabla12[[#This Row],[Canal de Venta]]="Airbnb",Tabla12[[#This Row],[Precio '[$CLP'] IVA Inc]]*3.57%,(Tabla12[[#This Row],[Precio USD]]/1.19)*14%*950))</f>
        <v>0</v>
      </c>
      <c r="P667" s="3">
        <f>IF(Tabla12[[#This Row],[Año]]=2022,25000,0)</f>
        <v>0</v>
      </c>
      <c r="Q667" s="3">
        <f>Tabla12[[#This Row],[Precio '[$CLP'] Neto]]*19%</f>
        <v>0</v>
      </c>
      <c r="R667" s="3">
        <f>Tabla12[[#This Row],[Precio '[$CLP'] IVA Inc]]/1.19</f>
        <v>0</v>
      </c>
      <c r="S667" s="1">
        <f>YEAR(Tabla12[[#This Row],[Fecha Entrada]])</f>
        <v>1900</v>
      </c>
      <c r="U667" s="1"/>
    </row>
    <row r="668" spans="5:21" hidden="1" x14ac:dyDescent="0.35">
      <c r="E668" s="7"/>
      <c r="F668" s="7"/>
      <c r="K668" s="3" t="e">
        <f>Tabla12[[#This Row],[Precio '[$CLP'] IVA Inc]]/Tabla12[[#This Row],[N° Noches]]</f>
        <v>#DIV/0!</v>
      </c>
      <c r="N668" s="3">
        <f>IF(Tabla12[[#This Row],[Canal de Venta]]="Booking",800*Tabla12[[#This Row],[Precio USD]],Tabla12[[#This Row],[Precio CLP]])</f>
        <v>0</v>
      </c>
      <c r="O668" s="3">
        <f>IF(Tabla12[[#This Row],[Canal de Venta]]="Venta Directa",0,IF(Tabla12[[#This Row],[Canal de Venta]]="Airbnb",Tabla12[[#This Row],[Precio '[$CLP'] IVA Inc]]*3.57%,(Tabla12[[#This Row],[Precio USD]]/1.19)*14%*950))</f>
        <v>0</v>
      </c>
      <c r="P668" s="3">
        <f>IF(Tabla12[[#This Row],[Año]]=2022,25000,0)</f>
        <v>0</v>
      </c>
      <c r="Q668" s="3">
        <f>Tabla12[[#This Row],[Precio '[$CLP'] Neto]]*19%</f>
        <v>0</v>
      </c>
      <c r="R668" s="3">
        <f>Tabla12[[#This Row],[Precio '[$CLP'] IVA Inc]]/1.19</f>
        <v>0</v>
      </c>
      <c r="S668" s="1">
        <f>YEAR(Tabla12[[#This Row],[Fecha Entrada]])</f>
        <v>1900</v>
      </c>
      <c r="U668" s="1"/>
    </row>
    <row r="669" spans="5:21" hidden="1" x14ac:dyDescent="0.35">
      <c r="E669" s="7"/>
      <c r="F669" s="7"/>
      <c r="K669" s="3" t="e">
        <f>Tabla12[[#This Row],[Precio '[$CLP'] IVA Inc]]/Tabla12[[#This Row],[N° Noches]]</f>
        <v>#DIV/0!</v>
      </c>
      <c r="N669" s="3">
        <f>IF(Tabla12[[#This Row],[Canal de Venta]]="Booking",800*Tabla12[[#This Row],[Precio USD]],Tabla12[[#This Row],[Precio CLP]])</f>
        <v>0</v>
      </c>
      <c r="O669" s="3">
        <f>IF(Tabla12[[#This Row],[Canal de Venta]]="Venta Directa",0,IF(Tabla12[[#This Row],[Canal de Venta]]="Airbnb",Tabla12[[#This Row],[Precio '[$CLP'] IVA Inc]]*3.57%,(Tabla12[[#This Row],[Precio USD]]/1.19)*14%*950))</f>
        <v>0</v>
      </c>
      <c r="P669" s="3">
        <f>IF(Tabla12[[#This Row],[Año]]=2022,25000,0)</f>
        <v>0</v>
      </c>
      <c r="Q669" s="3">
        <f>Tabla12[[#This Row],[Precio '[$CLP'] Neto]]*19%</f>
        <v>0</v>
      </c>
      <c r="R669" s="3">
        <f>Tabla12[[#This Row],[Precio '[$CLP'] IVA Inc]]/1.19</f>
        <v>0</v>
      </c>
      <c r="S669" s="1">
        <f>YEAR(Tabla12[[#This Row],[Fecha Entrada]])</f>
        <v>1900</v>
      </c>
      <c r="U669" s="1"/>
    </row>
    <row r="670" spans="5:21" hidden="1" x14ac:dyDescent="0.35">
      <c r="E670" s="7"/>
      <c r="F670" s="7"/>
      <c r="K670" s="3" t="e">
        <f>Tabla12[[#This Row],[Precio '[$CLP'] IVA Inc]]/Tabla12[[#This Row],[N° Noches]]</f>
        <v>#DIV/0!</v>
      </c>
      <c r="N670" s="3">
        <f>IF(Tabla12[[#This Row],[Canal de Venta]]="Booking",800*Tabla12[[#This Row],[Precio USD]],Tabla12[[#This Row],[Precio CLP]])</f>
        <v>0</v>
      </c>
      <c r="O670" s="3">
        <f>IF(Tabla12[[#This Row],[Canal de Venta]]="Venta Directa",0,IF(Tabla12[[#This Row],[Canal de Venta]]="Airbnb",Tabla12[[#This Row],[Precio '[$CLP'] IVA Inc]]*3.57%,(Tabla12[[#This Row],[Precio USD]]/1.19)*14%*950))</f>
        <v>0</v>
      </c>
      <c r="P670" s="3">
        <f>IF(Tabla12[[#This Row],[Año]]=2022,25000,0)</f>
        <v>0</v>
      </c>
      <c r="Q670" s="3">
        <f>Tabla12[[#This Row],[Precio '[$CLP'] Neto]]*19%</f>
        <v>0</v>
      </c>
      <c r="R670" s="3">
        <f>Tabla12[[#This Row],[Precio '[$CLP'] IVA Inc]]/1.19</f>
        <v>0</v>
      </c>
      <c r="S670" s="1">
        <f>YEAR(Tabla12[[#This Row],[Fecha Entrada]])</f>
        <v>1900</v>
      </c>
      <c r="U670" s="1"/>
    </row>
    <row r="671" spans="5:21" hidden="1" x14ac:dyDescent="0.35">
      <c r="E671" s="7"/>
      <c r="F671" s="7"/>
      <c r="K671" s="3" t="e">
        <f>Tabla12[[#This Row],[Precio '[$CLP'] IVA Inc]]/Tabla12[[#This Row],[N° Noches]]</f>
        <v>#DIV/0!</v>
      </c>
      <c r="N671" s="3">
        <f>IF(Tabla12[[#This Row],[Canal de Venta]]="Booking",800*Tabla12[[#This Row],[Precio USD]],Tabla12[[#This Row],[Precio CLP]])</f>
        <v>0</v>
      </c>
      <c r="O671" s="3">
        <f>IF(Tabla12[[#This Row],[Canal de Venta]]="Venta Directa",0,IF(Tabla12[[#This Row],[Canal de Venta]]="Airbnb",Tabla12[[#This Row],[Precio '[$CLP'] IVA Inc]]*3.57%,(Tabla12[[#This Row],[Precio USD]]/1.19)*14%*950))</f>
        <v>0</v>
      </c>
      <c r="P671" s="3">
        <f>IF(Tabla12[[#This Row],[Año]]=2022,25000,0)</f>
        <v>0</v>
      </c>
      <c r="Q671" s="3">
        <f>Tabla12[[#This Row],[Precio '[$CLP'] Neto]]*19%</f>
        <v>0</v>
      </c>
      <c r="R671" s="3">
        <f>Tabla12[[#This Row],[Precio '[$CLP'] IVA Inc]]/1.19</f>
        <v>0</v>
      </c>
      <c r="S671" s="1">
        <f>YEAR(Tabla12[[#This Row],[Fecha Entrada]])</f>
        <v>1900</v>
      </c>
      <c r="U671" s="1"/>
    </row>
    <row r="672" spans="5:21" hidden="1" x14ac:dyDescent="0.35">
      <c r="E672" s="7"/>
      <c r="F672" s="7"/>
      <c r="K672" s="3" t="e">
        <f>Tabla12[[#This Row],[Precio '[$CLP'] IVA Inc]]/Tabla12[[#This Row],[N° Noches]]</f>
        <v>#DIV/0!</v>
      </c>
      <c r="N672" s="3">
        <f>IF(Tabla12[[#This Row],[Canal de Venta]]="Booking",800*Tabla12[[#This Row],[Precio USD]],Tabla12[[#This Row],[Precio CLP]])</f>
        <v>0</v>
      </c>
      <c r="O672" s="3">
        <f>IF(Tabla12[[#This Row],[Canal de Venta]]="Venta Directa",0,IF(Tabla12[[#This Row],[Canal de Venta]]="Airbnb",Tabla12[[#This Row],[Precio '[$CLP'] IVA Inc]]*3.57%,(Tabla12[[#This Row],[Precio USD]]/1.19)*14%*950))</f>
        <v>0</v>
      </c>
      <c r="P672" s="3">
        <f>IF(Tabla12[[#This Row],[Año]]=2022,25000,0)</f>
        <v>0</v>
      </c>
      <c r="Q672" s="3">
        <f>Tabla12[[#This Row],[Precio '[$CLP'] Neto]]*19%</f>
        <v>0</v>
      </c>
      <c r="R672" s="3">
        <f>Tabla12[[#This Row],[Precio '[$CLP'] IVA Inc]]/1.19</f>
        <v>0</v>
      </c>
      <c r="S672" s="1">
        <f>YEAR(Tabla12[[#This Row],[Fecha Entrada]])</f>
        <v>1900</v>
      </c>
      <c r="U672" s="1"/>
    </row>
    <row r="673" spans="5:21" hidden="1" x14ac:dyDescent="0.35">
      <c r="E673" s="7"/>
      <c r="F673" s="7"/>
      <c r="K673" s="3" t="e">
        <f>Tabla12[[#This Row],[Precio '[$CLP'] IVA Inc]]/Tabla12[[#This Row],[N° Noches]]</f>
        <v>#DIV/0!</v>
      </c>
      <c r="N673" s="3">
        <f>IF(Tabla12[[#This Row],[Canal de Venta]]="Booking",800*Tabla12[[#This Row],[Precio USD]],Tabla12[[#This Row],[Precio CLP]])</f>
        <v>0</v>
      </c>
      <c r="O673" s="3">
        <f>IF(Tabla12[[#This Row],[Canal de Venta]]="Venta Directa",0,IF(Tabla12[[#This Row],[Canal de Venta]]="Airbnb",Tabla12[[#This Row],[Precio '[$CLP'] IVA Inc]]*3.57%,(Tabla12[[#This Row],[Precio USD]]/1.19)*14%*950))</f>
        <v>0</v>
      </c>
      <c r="P673" s="3">
        <f>IF(Tabla12[[#This Row],[Año]]=2022,25000,0)</f>
        <v>0</v>
      </c>
      <c r="Q673" s="3">
        <f>Tabla12[[#This Row],[Precio '[$CLP'] Neto]]*19%</f>
        <v>0</v>
      </c>
      <c r="R673" s="3">
        <f>Tabla12[[#This Row],[Precio '[$CLP'] IVA Inc]]/1.19</f>
        <v>0</v>
      </c>
      <c r="S673" s="1">
        <f>YEAR(Tabla12[[#This Row],[Fecha Entrada]])</f>
        <v>1900</v>
      </c>
      <c r="U673" s="1"/>
    </row>
    <row r="674" spans="5:21" hidden="1" x14ac:dyDescent="0.35">
      <c r="E674" s="7"/>
      <c r="F674" s="7"/>
      <c r="K674" s="3" t="e">
        <f>Tabla12[[#This Row],[Precio '[$CLP'] IVA Inc]]/Tabla12[[#This Row],[N° Noches]]</f>
        <v>#DIV/0!</v>
      </c>
      <c r="N674" s="3">
        <f>IF(Tabla12[[#This Row],[Canal de Venta]]="Booking",800*Tabla12[[#This Row],[Precio USD]],Tabla12[[#This Row],[Precio CLP]])</f>
        <v>0</v>
      </c>
      <c r="O674" s="3">
        <f>IF(Tabla12[[#This Row],[Canal de Venta]]="Venta Directa",0,IF(Tabla12[[#This Row],[Canal de Venta]]="Airbnb",Tabla12[[#This Row],[Precio '[$CLP'] IVA Inc]]*3.57%,(Tabla12[[#This Row],[Precio USD]]/1.19)*14%*950))</f>
        <v>0</v>
      </c>
      <c r="P674" s="3">
        <f>IF(Tabla12[[#This Row],[Año]]=2022,25000,0)</f>
        <v>0</v>
      </c>
      <c r="Q674" s="3">
        <f>Tabla12[[#This Row],[Precio '[$CLP'] Neto]]*19%</f>
        <v>0</v>
      </c>
      <c r="R674" s="3">
        <f>Tabla12[[#This Row],[Precio '[$CLP'] IVA Inc]]/1.19</f>
        <v>0</v>
      </c>
      <c r="S674" s="1">
        <f>YEAR(Tabla12[[#This Row],[Fecha Entrada]])</f>
        <v>1900</v>
      </c>
      <c r="U674" s="1"/>
    </row>
    <row r="675" spans="5:21" hidden="1" x14ac:dyDescent="0.35">
      <c r="E675" s="7"/>
      <c r="F675" s="7"/>
      <c r="K675" s="3" t="e">
        <f>Tabla12[[#This Row],[Precio '[$CLP'] IVA Inc]]/Tabla12[[#This Row],[N° Noches]]</f>
        <v>#DIV/0!</v>
      </c>
      <c r="N675" s="3">
        <f>IF(Tabla12[[#This Row],[Canal de Venta]]="Booking",800*Tabla12[[#This Row],[Precio USD]],Tabla12[[#This Row],[Precio CLP]])</f>
        <v>0</v>
      </c>
      <c r="O675" s="3">
        <f>IF(Tabla12[[#This Row],[Canal de Venta]]="Venta Directa",0,IF(Tabla12[[#This Row],[Canal de Venta]]="Airbnb",Tabla12[[#This Row],[Precio '[$CLP'] IVA Inc]]*3.57%,(Tabla12[[#This Row],[Precio USD]]/1.19)*14%*950))</f>
        <v>0</v>
      </c>
      <c r="P675" s="3">
        <f>IF(Tabla12[[#This Row],[Año]]=2022,25000,0)</f>
        <v>0</v>
      </c>
      <c r="Q675" s="3">
        <f>Tabla12[[#This Row],[Precio '[$CLP'] Neto]]*19%</f>
        <v>0</v>
      </c>
      <c r="R675" s="3">
        <f>Tabla12[[#This Row],[Precio '[$CLP'] IVA Inc]]/1.19</f>
        <v>0</v>
      </c>
      <c r="S675" s="1">
        <f>YEAR(Tabla12[[#This Row],[Fecha Entrada]])</f>
        <v>1900</v>
      </c>
      <c r="U675" s="1"/>
    </row>
    <row r="676" spans="5:21" hidden="1" x14ac:dyDescent="0.35">
      <c r="E676" s="7"/>
      <c r="F676" s="7"/>
      <c r="K676" s="3" t="e">
        <f>Tabla12[[#This Row],[Precio '[$CLP'] IVA Inc]]/Tabla12[[#This Row],[N° Noches]]</f>
        <v>#DIV/0!</v>
      </c>
      <c r="N676" s="3">
        <f>IF(Tabla12[[#This Row],[Canal de Venta]]="Booking",800*Tabla12[[#This Row],[Precio USD]],Tabla12[[#This Row],[Precio CLP]])</f>
        <v>0</v>
      </c>
      <c r="O676" s="3">
        <f>IF(Tabla12[[#This Row],[Canal de Venta]]="Venta Directa",0,IF(Tabla12[[#This Row],[Canal de Venta]]="Airbnb",Tabla12[[#This Row],[Precio '[$CLP'] IVA Inc]]*3.57%,(Tabla12[[#This Row],[Precio USD]]/1.19)*14%*950))</f>
        <v>0</v>
      </c>
      <c r="P676" s="3">
        <f>IF(Tabla12[[#This Row],[Año]]=2022,25000,0)</f>
        <v>0</v>
      </c>
      <c r="Q676" s="3">
        <f>Tabla12[[#This Row],[Precio '[$CLP'] Neto]]*19%</f>
        <v>0</v>
      </c>
      <c r="R676" s="3">
        <f>Tabla12[[#This Row],[Precio '[$CLP'] IVA Inc]]/1.19</f>
        <v>0</v>
      </c>
      <c r="S676" s="1">
        <f>YEAR(Tabla12[[#This Row],[Fecha Entrada]])</f>
        <v>1900</v>
      </c>
      <c r="U676" s="1"/>
    </row>
    <row r="677" spans="5:21" hidden="1" x14ac:dyDescent="0.35">
      <c r="E677" s="7"/>
      <c r="F677" s="7"/>
      <c r="K677" s="3" t="e">
        <f>Tabla12[[#This Row],[Precio '[$CLP'] IVA Inc]]/Tabla12[[#This Row],[N° Noches]]</f>
        <v>#DIV/0!</v>
      </c>
      <c r="N677" s="3">
        <f>IF(Tabla12[[#This Row],[Canal de Venta]]="Booking",800*Tabla12[[#This Row],[Precio USD]],Tabla12[[#This Row],[Precio CLP]])</f>
        <v>0</v>
      </c>
      <c r="O677" s="3">
        <f>IF(Tabla12[[#This Row],[Canal de Venta]]="Venta Directa",0,IF(Tabla12[[#This Row],[Canal de Venta]]="Airbnb",Tabla12[[#This Row],[Precio '[$CLP'] IVA Inc]]*3.57%,(Tabla12[[#This Row],[Precio USD]]/1.19)*14%*950))</f>
        <v>0</v>
      </c>
      <c r="P677" s="3">
        <f>IF(Tabla12[[#This Row],[Año]]=2022,25000,0)</f>
        <v>0</v>
      </c>
      <c r="Q677" s="3">
        <f>Tabla12[[#This Row],[Precio '[$CLP'] Neto]]*19%</f>
        <v>0</v>
      </c>
      <c r="R677" s="3">
        <f>Tabla12[[#This Row],[Precio '[$CLP'] IVA Inc]]/1.19</f>
        <v>0</v>
      </c>
      <c r="S677" s="1">
        <f>YEAR(Tabla12[[#This Row],[Fecha Entrada]])</f>
        <v>1900</v>
      </c>
      <c r="U677" s="1"/>
    </row>
    <row r="678" spans="5:21" hidden="1" x14ac:dyDescent="0.35">
      <c r="E678" s="7"/>
      <c r="F678" s="7"/>
      <c r="K678" s="3" t="e">
        <f>Tabla12[[#This Row],[Precio '[$CLP'] IVA Inc]]/Tabla12[[#This Row],[N° Noches]]</f>
        <v>#DIV/0!</v>
      </c>
      <c r="N678" s="3">
        <f>IF(Tabla12[[#This Row],[Canal de Venta]]="Booking",800*Tabla12[[#This Row],[Precio USD]],Tabla12[[#This Row],[Precio CLP]])</f>
        <v>0</v>
      </c>
      <c r="O678" s="3">
        <f>IF(Tabla12[[#This Row],[Canal de Venta]]="Venta Directa",0,IF(Tabla12[[#This Row],[Canal de Venta]]="Airbnb",Tabla12[[#This Row],[Precio '[$CLP'] IVA Inc]]*3.57%,(Tabla12[[#This Row],[Precio USD]]/1.19)*14%*950))</f>
        <v>0</v>
      </c>
      <c r="P678" s="3">
        <f>IF(Tabla12[[#This Row],[Año]]=2022,25000,0)</f>
        <v>0</v>
      </c>
      <c r="Q678" s="3">
        <f>Tabla12[[#This Row],[Precio '[$CLP'] Neto]]*19%</f>
        <v>0</v>
      </c>
      <c r="R678" s="3">
        <f>Tabla12[[#This Row],[Precio '[$CLP'] IVA Inc]]/1.19</f>
        <v>0</v>
      </c>
      <c r="S678" s="1">
        <f>YEAR(Tabla12[[#This Row],[Fecha Entrada]])</f>
        <v>1900</v>
      </c>
      <c r="U678" s="1"/>
    </row>
    <row r="679" spans="5:21" hidden="1" x14ac:dyDescent="0.35">
      <c r="E679" s="7"/>
      <c r="F679" s="7"/>
      <c r="K679" s="3" t="e">
        <f>Tabla12[[#This Row],[Precio '[$CLP'] IVA Inc]]/Tabla12[[#This Row],[N° Noches]]</f>
        <v>#DIV/0!</v>
      </c>
      <c r="N679" s="3">
        <f>IF(Tabla12[[#This Row],[Canal de Venta]]="Booking",800*Tabla12[[#This Row],[Precio USD]],Tabla12[[#This Row],[Precio CLP]])</f>
        <v>0</v>
      </c>
      <c r="O679" s="3">
        <f>IF(Tabla12[[#This Row],[Canal de Venta]]="Venta Directa",0,IF(Tabla12[[#This Row],[Canal de Venta]]="Airbnb",Tabla12[[#This Row],[Precio '[$CLP'] IVA Inc]]*3.57%,(Tabla12[[#This Row],[Precio USD]]/1.19)*14%*950))</f>
        <v>0</v>
      </c>
      <c r="P679" s="3">
        <f>IF(Tabla12[[#This Row],[Año]]=2022,25000,0)</f>
        <v>0</v>
      </c>
      <c r="Q679" s="3">
        <f>Tabla12[[#This Row],[Precio '[$CLP'] Neto]]*19%</f>
        <v>0</v>
      </c>
      <c r="R679" s="3">
        <f>Tabla12[[#This Row],[Precio '[$CLP'] IVA Inc]]/1.19</f>
        <v>0</v>
      </c>
      <c r="S679" s="1">
        <f>YEAR(Tabla12[[#This Row],[Fecha Entrada]])</f>
        <v>1900</v>
      </c>
      <c r="U679" s="1"/>
    </row>
    <row r="680" spans="5:21" hidden="1" x14ac:dyDescent="0.35">
      <c r="E680" s="7"/>
      <c r="F680" s="7"/>
      <c r="K680" s="3" t="e">
        <f>Tabla12[[#This Row],[Precio '[$CLP'] IVA Inc]]/Tabla12[[#This Row],[N° Noches]]</f>
        <v>#DIV/0!</v>
      </c>
      <c r="N680" s="3">
        <f>IF(Tabla12[[#This Row],[Canal de Venta]]="Booking",800*Tabla12[[#This Row],[Precio USD]],Tabla12[[#This Row],[Precio CLP]])</f>
        <v>0</v>
      </c>
      <c r="O680" s="3">
        <f>IF(Tabla12[[#This Row],[Canal de Venta]]="Venta Directa",0,IF(Tabla12[[#This Row],[Canal de Venta]]="Airbnb",Tabla12[[#This Row],[Precio '[$CLP'] IVA Inc]]*3.57%,(Tabla12[[#This Row],[Precio USD]]/1.19)*14%*950))</f>
        <v>0</v>
      </c>
      <c r="P680" s="3">
        <f>IF(Tabla12[[#This Row],[Año]]=2022,25000,0)</f>
        <v>0</v>
      </c>
      <c r="Q680" s="3">
        <f>Tabla12[[#This Row],[Precio '[$CLP'] Neto]]*19%</f>
        <v>0</v>
      </c>
      <c r="R680" s="3">
        <f>Tabla12[[#This Row],[Precio '[$CLP'] IVA Inc]]/1.19</f>
        <v>0</v>
      </c>
      <c r="S680" s="1">
        <f>YEAR(Tabla12[[#This Row],[Fecha Entrada]])</f>
        <v>1900</v>
      </c>
      <c r="U680" s="1"/>
    </row>
    <row r="681" spans="5:21" hidden="1" x14ac:dyDescent="0.35">
      <c r="E681" s="7"/>
      <c r="F681" s="7"/>
      <c r="K681" s="3" t="e">
        <f>Tabla12[[#This Row],[Precio '[$CLP'] IVA Inc]]/Tabla12[[#This Row],[N° Noches]]</f>
        <v>#DIV/0!</v>
      </c>
      <c r="N681" s="3">
        <f>IF(Tabla12[[#This Row],[Canal de Venta]]="Booking",800*Tabla12[[#This Row],[Precio USD]],Tabla12[[#This Row],[Precio CLP]])</f>
        <v>0</v>
      </c>
      <c r="O681" s="3">
        <f>IF(Tabla12[[#This Row],[Canal de Venta]]="Venta Directa",0,IF(Tabla12[[#This Row],[Canal de Venta]]="Airbnb",Tabla12[[#This Row],[Precio '[$CLP'] IVA Inc]]*3.57%,(Tabla12[[#This Row],[Precio USD]]/1.19)*14%*950))</f>
        <v>0</v>
      </c>
      <c r="P681" s="3">
        <f>IF(Tabla12[[#This Row],[Año]]=2022,25000,0)</f>
        <v>0</v>
      </c>
      <c r="Q681" s="3">
        <f>Tabla12[[#This Row],[Precio '[$CLP'] Neto]]*19%</f>
        <v>0</v>
      </c>
      <c r="R681" s="3">
        <f>Tabla12[[#This Row],[Precio '[$CLP'] IVA Inc]]/1.19</f>
        <v>0</v>
      </c>
      <c r="S681" s="1">
        <f>YEAR(Tabla12[[#This Row],[Fecha Entrada]])</f>
        <v>1900</v>
      </c>
      <c r="U681" s="1"/>
    </row>
    <row r="682" spans="5:21" hidden="1" x14ac:dyDescent="0.35">
      <c r="E682" s="7"/>
      <c r="F682" s="7"/>
      <c r="K682" s="3" t="e">
        <f>Tabla12[[#This Row],[Precio '[$CLP'] IVA Inc]]/Tabla12[[#This Row],[N° Noches]]</f>
        <v>#DIV/0!</v>
      </c>
      <c r="N682" s="3">
        <f>IF(Tabla12[[#This Row],[Canal de Venta]]="Booking",800*Tabla12[[#This Row],[Precio USD]],Tabla12[[#This Row],[Precio CLP]])</f>
        <v>0</v>
      </c>
      <c r="O682" s="3">
        <f>IF(Tabla12[[#This Row],[Canal de Venta]]="Venta Directa",0,IF(Tabla12[[#This Row],[Canal de Venta]]="Airbnb",Tabla12[[#This Row],[Precio '[$CLP'] IVA Inc]]*3.57%,(Tabla12[[#This Row],[Precio USD]]/1.19)*14%*950))</f>
        <v>0</v>
      </c>
      <c r="P682" s="3">
        <f>IF(Tabla12[[#This Row],[Año]]=2022,25000,0)</f>
        <v>0</v>
      </c>
      <c r="Q682" s="3">
        <f>Tabla12[[#This Row],[Precio '[$CLP'] Neto]]*19%</f>
        <v>0</v>
      </c>
      <c r="R682" s="3">
        <f>Tabla12[[#This Row],[Precio '[$CLP'] IVA Inc]]/1.19</f>
        <v>0</v>
      </c>
      <c r="S682" s="1">
        <f>YEAR(Tabla12[[#This Row],[Fecha Entrada]])</f>
        <v>1900</v>
      </c>
      <c r="U682" s="1"/>
    </row>
    <row r="683" spans="5:21" hidden="1" x14ac:dyDescent="0.35">
      <c r="E683" s="7"/>
      <c r="F683" s="7"/>
      <c r="K683" s="3" t="e">
        <f>Tabla12[[#This Row],[Precio '[$CLP'] IVA Inc]]/Tabla12[[#This Row],[N° Noches]]</f>
        <v>#DIV/0!</v>
      </c>
      <c r="N683" s="3">
        <f>IF(Tabla12[[#This Row],[Canal de Venta]]="Booking",800*Tabla12[[#This Row],[Precio USD]],Tabla12[[#This Row],[Precio CLP]])</f>
        <v>0</v>
      </c>
      <c r="O683" s="3">
        <f>IF(Tabla12[[#This Row],[Canal de Venta]]="Venta Directa",0,IF(Tabla12[[#This Row],[Canal de Venta]]="Airbnb",Tabla12[[#This Row],[Precio '[$CLP'] IVA Inc]]*3.57%,(Tabla12[[#This Row],[Precio USD]]/1.19)*14%*950))</f>
        <v>0</v>
      </c>
      <c r="P683" s="3">
        <f>IF(Tabla12[[#This Row],[Año]]=2022,25000,0)</f>
        <v>0</v>
      </c>
      <c r="Q683" s="3">
        <f>Tabla12[[#This Row],[Precio '[$CLP'] Neto]]*19%</f>
        <v>0</v>
      </c>
      <c r="R683" s="3">
        <f>Tabla12[[#This Row],[Precio '[$CLP'] IVA Inc]]/1.19</f>
        <v>0</v>
      </c>
      <c r="S683" s="1">
        <f>YEAR(Tabla12[[#This Row],[Fecha Entrada]])</f>
        <v>1900</v>
      </c>
      <c r="U683" s="1"/>
    </row>
    <row r="684" spans="5:21" hidden="1" x14ac:dyDescent="0.35">
      <c r="E684" s="7"/>
      <c r="F684" s="7"/>
      <c r="K684" s="3" t="e">
        <f>Tabla12[[#This Row],[Precio '[$CLP'] IVA Inc]]/Tabla12[[#This Row],[N° Noches]]</f>
        <v>#DIV/0!</v>
      </c>
      <c r="N684" s="3">
        <f>IF(Tabla12[[#This Row],[Canal de Venta]]="Booking",800*Tabla12[[#This Row],[Precio USD]],Tabla12[[#This Row],[Precio CLP]])</f>
        <v>0</v>
      </c>
      <c r="O684" s="3">
        <f>IF(Tabla12[[#This Row],[Canal de Venta]]="Venta Directa",0,IF(Tabla12[[#This Row],[Canal de Venta]]="Airbnb",Tabla12[[#This Row],[Precio '[$CLP'] IVA Inc]]*3.57%,(Tabla12[[#This Row],[Precio USD]]/1.19)*14%*950))</f>
        <v>0</v>
      </c>
      <c r="P684" s="3">
        <f>IF(Tabla12[[#This Row],[Año]]=2022,25000,0)</f>
        <v>0</v>
      </c>
      <c r="Q684" s="3">
        <f>Tabla12[[#This Row],[Precio '[$CLP'] Neto]]*19%</f>
        <v>0</v>
      </c>
      <c r="R684" s="3">
        <f>Tabla12[[#This Row],[Precio '[$CLP'] IVA Inc]]/1.19</f>
        <v>0</v>
      </c>
      <c r="S684" s="1">
        <f>YEAR(Tabla12[[#This Row],[Fecha Entrada]])</f>
        <v>1900</v>
      </c>
      <c r="U684" s="1"/>
    </row>
    <row r="685" spans="5:21" hidden="1" x14ac:dyDescent="0.35">
      <c r="E685" s="7"/>
      <c r="F685" s="7"/>
      <c r="K685" s="3" t="e">
        <f>Tabla12[[#This Row],[Precio '[$CLP'] IVA Inc]]/Tabla12[[#This Row],[N° Noches]]</f>
        <v>#DIV/0!</v>
      </c>
      <c r="N685" s="3">
        <f>IF(Tabla12[[#This Row],[Canal de Venta]]="Booking",800*Tabla12[[#This Row],[Precio USD]],Tabla12[[#This Row],[Precio CLP]])</f>
        <v>0</v>
      </c>
      <c r="O685" s="3">
        <f>IF(Tabla12[[#This Row],[Canal de Venta]]="Venta Directa",0,IF(Tabla12[[#This Row],[Canal de Venta]]="Airbnb",Tabla12[[#This Row],[Precio '[$CLP'] IVA Inc]]*3.57%,(Tabla12[[#This Row],[Precio USD]]/1.19)*14%*950))</f>
        <v>0</v>
      </c>
      <c r="P685" s="3">
        <f>IF(Tabla12[[#This Row],[Año]]=2022,25000,0)</f>
        <v>0</v>
      </c>
      <c r="Q685" s="3">
        <f>Tabla12[[#This Row],[Precio '[$CLP'] Neto]]*19%</f>
        <v>0</v>
      </c>
      <c r="R685" s="3">
        <f>Tabla12[[#This Row],[Precio '[$CLP'] IVA Inc]]/1.19</f>
        <v>0</v>
      </c>
      <c r="S685" s="1">
        <f>YEAR(Tabla12[[#This Row],[Fecha Entrada]])</f>
        <v>1900</v>
      </c>
      <c r="U685" s="1"/>
    </row>
    <row r="686" spans="5:21" hidden="1" x14ac:dyDescent="0.35">
      <c r="E686" s="7"/>
      <c r="F686" s="7"/>
      <c r="K686" s="3" t="e">
        <f>Tabla12[[#This Row],[Precio '[$CLP'] IVA Inc]]/Tabla12[[#This Row],[N° Noches]]</f>
        <v>#DIV/0!</v>
      </c>
      <c r="N686" s="3">
        <f>IF(Tabla12[[#This Row],[Canal de Venta]]="Booking",800*Tabla12[[#This Row],[Precio USD]],Tabla12[[#This Row],[Precio CLP]])</f>
        <v>0</v>
      </c>
      <c r="O686" s="3">
        <f>IF(Tabla12[[#This Row],[Canal de Venta]]="Venta Directa",0,IF(Tabla12[[#This Row],[Canal de Venta]]="Airbnb",Tabla12[[#This Row],[Precio '[$CLP'] IVA Inc]]*3.57%,(Tabla12[[#This Row],[Precio USD]]/1.19)*14%*950))</f>
        <v>0</v>
      </c>
      <c r="P686" s="3">
        <f>IF(Tabla12[[#This Row],[Año]]=2022,25000,0)</f>
        <v>0</v>
      </c>
      <c r="Q686" s="3">
        <f>Tabla12[[#This Row],[Precio '[$CLP'] Neto]]*19%</f>
        <v>0</v>
      </c>
      <c r="R686" s="3">
        <f>Tabla12[[#This Row],[Precio '[$CLP'] IVA Inc]]/1.19</f>
        <v>0</v>
      </c>
      <c r="S686" s="1">
        <f>YEAR(Tabla12[[#This Row],[Fecha Entrada]])</f>
        <v>1900</v>
      </c>
      <c r="U686" s="1"/>
    </row>
    <row r="687" spans="5:21" hidden="1" x14ac:dyDescent="0.35">
      <c r="E687" s="7"/>
      <c r="F687" s="7"/>
      <c r="K687" s="3" t="e">
        <f>Tabla12[[#This Row],[Precio '[$CLP'] IVA Inc]]/Tabla12[[#This Row],[N° Noches]]</f>
        <v>#DIV/0!</v>
      </c>
      <c r="N687" s="3">
        <f>IF(Tabla12[[#This Row],[Canal de Venta]]="Booking",800*Tabla12[[#This Row],[Precio USD]],Tabla12[[#This Row],[Precio CLP]])</f>
        <v>0</v>
      </c>
      <c r="O687" s="3">
        <f>IF(Tabla12[[#This Row],[Canal de Venta]]="Venta Directa",0,IF(Tabla12[[#This Row],[Canal de Venta]]="Airbnb",Tabla12[[#This Row],[Precio '[$CLP'] IVA Inc]]*3.57%,(Tabla12[[#This Row],[Precio USD]]/1.19)*14%*950))</f>
        <v>0</v>
      </c>
      <c r="P687" s="3">
        <f>IF(Tabla12[[#This Row],[Año]]=2022,25000,0)</f>
        <v>0</v>
      </c>
      <c r="Q687" s="3">
        <f>Tabla12[[#This Row],[Precio '[$CLP'] Neto]]*19%</f>
        <v>0</v>
      </c>
      <c r="R687" s="3">
        <f>Tabla12[[#This Row],[Precio '[$CLP'] IVA Inc]]/1.19</f>
        <v>0</v>
      </c>
      <c r="S687" s="1">
        <f>YEAR(Tabla12[[#This Row],[Fecha Entrada]])</f>
        <v>1900</v>
      </c>
      <c r="U687" s="1"/>
    </row>
    <row r="688" spans="5:21" hidden="1" x14ac:dyDescent="0.35">
      <c r="E688" s="7"/>
      <c r="F688" s="7"/>
      <c r="K688" s="3" t="e">
        <f>Tabla12[[#This Row],[Precio '[$CLP'] IVA Inc]]/Tabla12[[#This Row],[N° Noches]]</f>
        <v>#DIV/0!</v>
      </c>
      <c r="N688" s="3">
        <f>IF(Tabla12[[#This Row],[Canal de Venta]]="Booking",800*Tabla12[[#This Row],[Precio USD]],Tabla12[[#This Row],[Precio CLP]])</f>
        <v>0</v>
      </c>
      <c r="O688" s="3">
        <f>IF(Tabla12[[#This Row],[Canal de Venta]]="Venta Directa",0,IF(Tabla12[[#This Row],[Canal de Venta]]="Airbnb",Tabla12[[#This Row],[Precio '[$CLP'] IVA Inc]]*3.57%,(Tabla12[[#This Row],[Precio USD]]/1.19)*14%*950))</f>
        <v>0</v>
      </c>
      <c r="P688" s="3">
        <f>IF(Tabla12[[#This Row],[Año]]=2022,25000,0)</f>
        <v>0</v>
      </c>
      <c r="Q688" s="3">
        <f>Tabla12[[#This Row],[Precio '[$CLP'] Neto]]*19%</f>
        <v>0</v>
      </c>
      <c r="R688" s="3">
        <f>Tabla12[[#This Row],[Precio '[$CLP'] IVA Inc]]/1.19</f>
        <v>0</v>
      </c>
      <c r="S688" s="1">
        <f>YEAR(Tabla12[[#This Row],[Fecha Entrada]])</f>
        <v>1900</v>
      </c>
      <c r="U688" s="1"/>
    </row>
    <row r="689" spans="5:21" hidden="1" x14ac:dyDescent="0.35">
      <c r="E689" s="7"/>
      <c r="F689" s="7"/>
      <c r="K689" s="3" t="e">
        <f>Tabla12[[#This Row],[Precio '[$CLP'] IVA Inc]]/Tabla12[[#This Row],[N° Noches]]</f>
        <v>#DIV/0!</v>
      </c>
      <c r="N689" s="3">
        <f>IF(Tabla12[[#This Row],[Canal de Venta]]="Booking",800*Tabla12[[#This Row],[Precio USD]],Tabla12[[#This Row],[Precio CLP]])</f>
        <v>0</v>
      </c>
      <c r="O689" s="3">
        <f>IF(Tabla12[[#This Row],[Canal de Venta]]="Venta Directa",0,IF(Tabla12[[#This Row],[Canal de Venta]]="Airbnb",Tabla12[[#This Row],[Precio '[$CLP'] IVA Inc]]*3.57%,(Tabla12[[#This Row],[Precio USD]]/1.19)*14%*950))</f>
        <v>0</v>
      </c>
      <c r="P689" s="3">
        <f>IF(Tabla12[[#This Row],[Año]]=2022,25000,0)</f>
        <v>0</v>
      </c>
      <c r="Q689" s="3">
        <f>Tabla12[[#This Row],[Precio '[$CLP'] Neto]]*19%</f>
        <v>0</v>
      </c>
      <c r="R689" s="3">
        <f>Tabla12[[#This Row],[Precio '[$CLP'] IVA Inc]]/1.19</f>
        <v>0</v>
      </c>
      <c r="S689" s="1">
        <f>YEAR(Tabla12[[#This Row],[Fecha Entrada]])</f>
        <v>1900</v>
      </c>
      <c r="U689" s="1"/>
    </row>
    <row r="690" spans="5:21" hidden="1" x14ac:dyDescent="0.35">
      <c r="E690" s="7"/>
      <c r="F690" s="7"/>
      <c r="K690" s="3" t="e">
        <f>Tabla12[[#This Row],[Precio '[$CLP'] IVA Inc]]/Tabla12[[#This Row],[N° Noches]]</f>
        <v>#DIV/0!</v>
      </c>
      <c r="N690" s="3">
        <f>IF(Tabla12[[#This Row],[Canal de Venta]]="Booking",800*Tabla12[[#This Row],[Precio USD]],Tabla12[[#This Row],[Precio CLP]])</f>
        <v>0</v>
      </c>
      <c r="O690" s="3">
        <f>IF(Tabla12[[#This Row],[Canal de Venta]]="Venta Directa",0,IF(Tabla12[[#This Row],[Canal de Venta]]="Airbnb",Tabla12[[#This Row],[Precio '[$CLP'] IVA Inc]]*3.57%,(Tabla12[[#This Row],[Precio USD]]/1.19)*14%*950))</f>
        <v>0</v>
      </c>
      <c r="P690" s="3">
        <f>IF(Tabla12[[#This Row],[Año]]=2022,25000,0)</f>
        <v>0</v>
      </c>
      <c r="Q690" s="3">
        <f>Tabla12[[#This Row],[Precio '[$CLP'] Neto]]*19%</f>
        <v>0</v>
      </c>
      <c r="R690" s="3">
        <f>Tabla12[[#This Row],[Precio '[$CLP'] IVA Inc]]/1.19</f>
        <v>0</v>
      </c>
      <c r="S690" s="1">
        <f>YEAR(Tabla12[[#This Row],[Fecha Entrada]])</f>
        <v>1900</v>
      </c>
      <c r="U690" s="1"/>
    </row>
    <row r="691" spans="5:21" hidden="1" x14ac:dyDescent="0.35">
      <c r="E691" s="7"/>
      <c r="F691" s="7"/>
      <c r="K691" s="3" t="e">
        <f>Tabla12[[#This Row],[Precio '[$CLP'] IVA Inc]]/Tabla12[[#This Row],[N° Noches]]</f>
        <v>#DIV/0!</v>
      </c>
      <c r="N691" s="3">
        <f>IF(Tabla12[[#This Row],[Canal de Venta]]="Booking",800*Tabla12[[#This Row],[Precio USD]],Tabla12[[#This Row],[Precio CLP]])</f>
        <v>0</v>
      </c>
      <c r="O691" s="3">
        <f>IF(Tabla12[[#This Row],[Canal de Venta]]="Venta Directa",0,IF(Tabla12[[#This Row],[Canal de Venta]]="Airbnb",Tabla12[[#This Row],[Precio '[$CLP'] IVA Inc]]*3.57%,(Tabla12[[#This Row],[Precio USD]]/1.19)*14%*950))</f>
        <v>0</v>
      </c>
      <c r="P691" s="3">
        <f>IF(Tabla12[[#This Row],[Año]]=2022,25000,0)</f>
        <v>0</v>
      </c>
      <c r="Q691" s="3">
        <f>Tabla12[[#This Row],[Precio '[$CLP'] Neto]]*19%</f>
        <v>0</v>
      </c>
      <c r="R691" s="3">
        <f>Tabla12[[#This Row],[Precio '[$CLP'] IVA Inc]]/1.19</f>
        <v>0</v>
      </c>
      <c r="S691" s="1">
        <f>YEAR(Tabla12[[#This Row],[Fecha Entrada]])</f>
        <v>1900</v>
      </c>
      <c r="U691" s="1"/>
    </row>
    <row r="692" spans="5:21" hidden="1" x14ac:dyDescent="0.35">
      <c r="E692" s="7"/>
      <c r="F692" s="7"/>
      <c r="K692" s="3" t="e">
        <f>Tabla12[[#This Row],[Precio '[$CLP'] IVA Inc]]/Tabla12[[#This Row],[N° Noches]]</f>
        <v>#DIV/0!</v>
      </c>
      <c r="N692" s="3">
        <f>IF(Tabla12[[#This Row],[Canal de Venta]]="Booking",800*Tabla12[[#This Row],[Precio USD]],Tabla12[[#This Row],[Precio CLP]])</f>
        <v>0</v>
      </c>
      <c r="O692" s="3">
        <f>IF(Tabla12[[#This Row],[Canal de Venta]]="Venta Directa",0,IF(Tabla12[[#This Row],[Canal de Venta]]="Airbnb",Tabla12[[#This Row],[Precio '[$CLP'] IVA Inc]]*3.57%,(Tabla12[[#This Row],[Precio USD]]/1.19)*14%*950))</f>
        <v>0</v>
      </c>
      <c r="P692" s="3">
        <f>IF(Tabla12[[#This Row],[Año]]=2022,25000,0)</f>
        <v>0</v>
      </c>
      <c r="Q692" s="3">
        <f>Tabla12[[#This Row],[Precio '[$CLP'] Neto]]*19%</f>
        <v>0</v>
      </c>
      <c r="R692" s="3">
        <f>Tabla12[[#This Row],[Precio '[$CLP'] IVA Inc]]/1.19</f>
        <v>0</v>
      </c>
      <c r="S692" s="1">
        <f>YEAR(Tabla12[[#This Row],[Fecha Entrada]])</f>
        <v>1900</v>
      </c>
      <c r="U692" s="1"/>
    </row>
    <row r="693" spans="5:21" hidden="1" x14ac:dyDescent="0.35">
      <c r="E693" s="7"/>
      <c r="F693" s="7"/>
      <c r="K693" s="3" t="e">
        <f>Tabla12[[#This Row],[Precio '[$CLP'] IVA Inc]]/Tabla12[[#This Row],[N° Noches]]</f>
        <v>#DIV/0!</v>
      </c>
      <c r="N693" s="3">
        <f>IF(Tabla12[[#This Row],[Canal de Venta]]="Booking",800*Tabla12[[#This Row],[Precio USD]],Tabla12[[#This Row],[Precio CLP]])</f>
        <v>0</v>
      </c>
      <c r="O693" s="3">
        <f>IF(Tabla12[[#This Row],[Canal de Venta]]="Venta Directa",0,IF(Tabla12[[#This Row],[Canal de Venta]]="Airbnb",Tabla12[[#This Row],[Precio '[$CLP'] IVA Inc]]*3.57%,(Tabla12[[#This Row],[Precio USD]]/1.19)*14%*950))</f>
        <v>0</v>
      </c>
      <c r="P693" s="3">
        <f>IF(Tabla12[[#This Row],[Año]]=2022,25000,0)</f>
        <v>0</v>
      </c>
      <c r="Q693" s="3">
        <f>Tabla12[[#This Row],[Precio '[$CLP'] Neto]]*19%</f>
        <v>0</v>
      </c>
      <c r="R693" s="3">
        <f>Tabla12[[#This Row],[Precio '[$CLP'] IVA Inc]]/1.19</f>
        <v>0</v>
      </c>
      <c r="S693" s="1">
        <f>YEAR(Tabla12[[#This Row],[Fecha Entrada]])</f>
        <v>1900</v>
      </c>
      <c r="U693" s="1"/>
    </row>
    <row r="694" spans="5:21" hidden="1" x14ac:dyDescent="0.35">
      <c r="E694" s="7"/>
      <c r="F694" s="7"/>
      <c r="K694" s="3" t="e">
        <f>Tabla12[[#This Row],[Precio '[$CLP'] IVA Inc]]/Tabla12[[#This Row],[N° Noches]]</f>
        <v>#DIV/0!</v>
      </c>
      <c r="N694" s="3">
        <f>IF(Tabla12[[#This Row],[Canal de Venta]]="Booking",800*Tabla12[[#This Row],[Precio USD]],Tabla12[[#This Row],[Precio CLP]])</f>
        <v>0</v>
      </c>
      <c r="O694" s="3">
        <f>IF(Tabla12[[#This Row],[Canal de Venta]]="Venta Directa",0,IF(Tabla12[[#This Row],[Canal de Venta]]="Airbnb",Tabla12[[#This Row],[Precio '[$CLP'] IVA Inc]]*3.57%,(Tabla12[[#This Row],[Precio USD]]/1.19)*14%*950))</f>
        <v>0</v>
      </c>
      <c r="P694" s="3">
        <f>IF(Tabla12[[#This Row],[Año]]=2022,25000,0)</f>
        <v>0</v>
      </c>
      <c r="Q694" s="3">
        <f>Tabla12[[#This Row],[Precio '[$CLP'] Neto]]*19%</f>
        <v>0</v>
      </c>
      <c r="R694" s="3">
        <f>Tabla12[[#This Row],[Precio '[$CLP'] IVA Inc]]/1.19</f>
        <v>0</v>
      </c>
      <c r="S694" s="1">
        <f>YEAR(Tabla12[[#This Row],[Fecha Entrada]])</f>
        <v>1900</v>
      </c>
      <c r="U694" s="1"/>
    </row>
    <row r="695" spans="5:21" hidden="1" x14ac:dyDescent="0.35">
      <c r="E695" s="7"/>
      <c r="F695" s="7"/>
      <c r="K695" s="3" t="e">
        <f>Tabla12[[#This Row],[Precio '[$CLP'] IVA Inc]]/Tabla12[[#This Row],[N° Noches]]</f>
        <v>#DIV/0!</v>
      </c>
      <c r="N695" s="3">
        <f>IF(Tabla12[[#This Row],[Canal de Venta]]="Booking",800*Tabla12[[#This Row],[Precio USD]],Tabla12[[#This Row],[Precio CLP]])</f>
        <v>0</v>
      </c>
      <c r="O695" s="3">
        <f>IF(Tabla12[[#This Row],[Canal de Venta]]="Venta Directa",0,IF(Tabla12[[#This Row],[Canal de Venta]]="Airbnb",Tabla12[[#This Row],[Precio '[$CLP'] IVA Inc]]*3.57%,(Tabla12[[#This Row],[Precio USD]]/1.19)*14%*950))</f>
        <v>0</v>
      </c>
      <c r="P695" s="3">
        <f>IF(Tabla12[[#This Row],[Año]]=2022,25000,0)</f>
        <v>0</v>
      </c>
      <c r="Q695" s="3">
        <f>Tabla12[[#This Row],[Precio '[$CLP'] Neto]]*19%</f>
        <v>0</v>
      </c>
      <c r="R695" s="3">
        <f>Tabla12[[#This Row],[Precio '[$CLP'] IVA Inc]]/1.19</f>
        <v>0</v>
      </c>
      <c r="S695" s="1">
        <f>YEAR(Tabla12[[#This Row],[Fecha Entrada]])</f>
        <v>1900</v>
      </c>
      <c r="U695" s="1"/>
    </row>
    <row r="696" spans="5:21" hidden="1" x14ac:dyDescent="0.35">
      <c r="E696" s="7"/>
      <c r="F696" s="7"/>
      <c r="K696" s="3" t="e">
        <f>Tabla12[[#This Row],[Precio '[$CLP'] IVA Inc]]/Tabla12[[#This Row],[N° Noches]]</f>
        <v>#DIV/0!</v>
      </c>
      <c r="N696" s="3">
        <f>IF(Tabla12[[#This Row],[Canal de Venta]]="Booking",800*Tabla12[[#This Row],[Precio USD]],Tabla12[[#This Row],[Precio CLP]])</f>
        <v>0</v>
      </c>
      <c r="O696" s="3">
        <f>IF(Tabla12[[#This Row],[Canal de Venta]]="Venta Directa",0,IF(Tabla12[[#This Row],[Canal de Venta]]="Airbnb",Tabla12[[#This Row],[Precio '[$CLP'] IVA Inc]]*3.57%,(Tabla12[[#This Row],[Precio USD]]/1.19)*14%*950))</f>
        <v>0</v>
      </c>
      <c r="P696" s="3">
        <f>IF(Tabla12[[#This Row],[Año]]=2022,25000,0)</f>
        <v>0</v>
      </c>
      <c r="Q696" s="3">
        <f>Tabla12[[#This Row],[Precio '[$CLP'] Neto]]*19%</f>
        <v>0</v>
      </c>
      <c r="R696" s="3">
        <f>Tabla12[[#This Row],[Precio '[$CLP'] IVA Inc]]/1.19</f>
        <v>0</v>
      </c>
      <c r="S696" s="1">
        <f>YEAR(Tabla12[[#This Row],[Fecha Entrada]])</f>
        <v>1900</v>
      </c>
      <c r="U696" s="1"/>
    </row>
    <row r="697" spans="5:21" hidden="1" x14ac:dyDescent="0.35">
      <c r="E697" s="7"/>
      <c r="F697" s="7"/>
      <c r="K697" s="3" t="e">
        <f>Tabla12[[#This Row],[Precio '[$CLP'] IVA Inc]]/Tabla12[[#This Row],[N° Noches]]</f>
        <v>#DIV/0!</v>
      </c>
      <c r="N697" s="3">
        <f>IF(Tabla12[[#This Row],[Canal de Venta]]="Booking",800*Tabla12[[#This Row],[Precio USD]],Tabla12[[#This Row],[Precio CLP]])</f>
        <v>0</v>
      </c>
      <c r="O697" s="3">
        <f>IF(Tabla12[[#This Row],[Canal de Venta]]="Venta Directa",0,IF(Tabla12[[#This Row],[Canal de Venta]]="Airbnb",Tabla12[[#This Row],[Precio '[$CLP'] IVA Inc]]*3.57%,(Tabla12[[#This Row],[Precio USD]]/1.19)*14%*950))</f>
        <v>0</v>
      </c>
      <c r="P697" s="3">
        <f>IF(Tabla12[[#This Row],[Año]]=2022,25000,0)</f>
        <v>0</v>
      </c>
      <c r="Q697" s="3">
        <f>Tabla12[[#This Row],[Precio '[$CLP'] Neto]]*19%</f>
        <v>0</v>
      </c>
      <c r="R697" s="3">
        <f>Tabla12[[#This Row],[Precio '[$CLP'] IVA Inc]]/1.19</f>
        <v>0</v>
      </c>
      <c r="S697" s="1">
        <f>YEAR(Tabla12[[#This Row],[Fecha Entrada]])</f>
        <v>1900</v>
      </c>
      <c r="U697" s="1"/>
    </row>
    <row r="698" spans="5:21" hidden="1" x14ac:dyDescent="0.35">
      <c r="E698" s="7"/>
      <c r="F698" s="7"/>
      <c r="K698" s="3" t="e">
        <f>Tabla12[[#This Row],[Precio '[$CLP'] IVA Inc]]/Tabla12[[#This Row],[N° Noches]]</f>
        <v>#DIV/0!</v>
      </c>
      <c r="N698" s="3">
        <f>IF(Tabla12[[#This Row],[Canal de Venta]]="Booking",800*Tabla12[[#This Row],[Precio USD]],Tabla12[[#This Row],[Precio CLP]])</f>
        <v>0</v>
      </c>
      <c r="O698" s="3">
        <f>IF(Tabla12[[#This Row],[Canal de Venta]]="Venta Directa",0,IF(Tabla12[[#This Row],[Canal de Venta]]="Airbnb",Tabla12[[#This Row],[Precio '[$CLP'] IVA Inc]]*3.57%,(Tabla12[[#This Row],[Precio USD]]/1.19)*14%*950))</f>
        <v>0</v>
      </c>
      <c r="P698" s="3">
        <f>IF(Tabla12[[#This Row],[Año]]=2022,25000,0)</f>
        <v>0</v>
      </c>
      <c r="Q698" s="3">
        <f>Tabla12[[#This Row],[Precio '[$CLP'] Neto]]*19%</f>
        <v>0</v>
      </c>
      <c r="R698" s="3">
        <f>Tabla12[[#This Row],[Precio '[$CLP'] IVA Inc]]/1.19</f>
        <v>0</v>
      </c>
      <c r="S698" s="1">
        <f>YEAR(Tabla12[[#This Row],[Fecha Entrada]])</f>
        <v>1900</v>
      </c>
      <c r="U698" s="1"/>
    </row>
    <row r="699" spans="5:21" hidden="1" x14ac:dyDescent="0.35">
      <c r="E699" s="7"/>
      <c r="F699" s="7"/>
      <c r="K699" s="3" t="e">
        <f>Tabla12[[#This Row],[Precio '[$CLP'] IVA Inc]]/Tabla12[[#This Row],[N° Noches]]</f>
        <v>#DIV/0!</v>
      </c>
      <c r="N699" s="3">
        <f>IF(Tabla12[[#This Row],[Canal de Venta]]="Booking",800*Tabla12[[#This Row],[Precio USD]],Tabla12[[#This Row],[Precio CLP]])</f>
        <v>0</v>
      </c>
      <c r="O699" s="3">
        <f>IF(Tabla12[[#This Row],[Canal de Venta]]="Venta Directa",0,IF(Tabla12[[#This Row],[Canal de Venta]]="Airbnb",Tabla12[[#This Row],[Precio '[$CLP'] IVA Inc]]*3.57%,(Tabla12[[#This Row],[Precio USD]]/1.19)*14%*950))</f>
        <v>0</v>
      </c>
      <c r="P699" s="3">
        <f>IF(Tabla12[[#This Row],[Año]]=2022,25000,0)</f>
        <v>0</v>
      </c>
      <c r="Q699" s="3">
        <f>Tabla12[[#This Row],[Precio '[$CLP'] Neto]]*19%</f>
        <v>0</v>
      </c>
      <c r="R699" s="3">
        <f>Tabla12[[#This Row],[Precio '[$CLP'] IVA Inc]]/1.19</f>
        <v>0</v>
      </c>
      <c r="S699" s="1">
        <f>YEAR(Tabla12[[#This Row],[Fecha Entrada]])</f>
        <v>1900</v>
      </c>
      <c r="U699" s="1"/>
    </row>
    <row r="700" spans="5:21" hidden="1" x14ac:dyDescent="0.35">
      <c r="E700" s="7"/>
      <c r="F700" s="7"/>
      <c r="K700" s="3" t="e">
        <f>Tabla12[[#This Row],[Precio '[$CLP'] IVA Inc]]/Tabla12[[#This Row],[N° Noches]]</f>
        <v>#DIV/0!</v>
      </c>
      <c r="N700" s="3">
        <f>IF(Tabla12[[#This Row],[Canal de Venta]]="Booking",800*Tabla12[[#This Row],[Precio USD]],Tabla12[[#This Row],[Precio CLP]])</f>
        <v>0</v>
      </c>
      <c r="O700" s="3">
        <f>IF(Tabla12[[#This Row],[Canal de Venta]]="Venta Directa",0,IF(Tabla12[[#This Row],[Canal de Venta]]="Airbnb",Tabla12[[#This Row],[Precio '[$CLP'] IVA Inc]]*3.57%,(Tabla12[[#This Row],[Precio USD]]/1.19)*14%*950))</f>
        <v>0</v>
      </c>
      <c r="P700" s="3">
        <f>IF(Tabla12[[#This Row],[Año]]=2022,25000,0)</f>
        <v>0</v>
      </c>
      <c r="Q700" s="3">
        <f>Tabla12[[#This Row],[Precio '[$CLP'] Neto]]*19%</f>
        <v>0</v>
      </c>
      <c r="R700" s="3">
        <f>Tabla12[[#This Row],[Precio '[$CLP'] IVA Inc]]/1.19</f>
        <v>0</v>
      </c>
      <c r="S700" s="1">
        <f>YEAR(Tabla12[[#This Row],[Fecha Entrada]])</f>
        <v>1900</v>
      </c>
      <c r="U700" s="1"/>
    </row>
    <row r="701" spans="5:21" hidden="1" x14ac:dyDescent="0.35">
      <c r="E701" s="7"/>
      <c r="F701" s="7"/>
      <c r="K701" s="3" t="e">
        <f>Tabla12[[#This Row],[Precio '[$CLP'] IVA Inc]]/Tabla12[[#This Row],[N° Noches]]</f>
        <v>#DIV/0!</v>
      </c>
      <c r="N701" s="3">
        <f>IF(Tabla12[[#This Row],[Canal de Venta]]="Booking",800*Tabla12[[#This Row],[Precio USD]],Tabla12[[#This Row],[Precio CLP]])</f>
        <v>0</v>
      </c>
      <c r="O701" s="3">
        <f>IF(Tabla12[[#This Row],[Canal de Venta]]="Venta Directa",0,IF(Tabla12[[#This Row],[Canal de Venta]]="Airbnb",Tabla12[[#This Row],[Precio '[$CLP'] IVA Inc]]*3.57%,(Tabla12[[#This Row],[Precio USD]]/1.19)*14%*950))</f>
        <v>0</v>
      </c>
      <c r="P701" s="3">
        <f>IF(Tabla12[[#This Row],[Año]]=2022,25000,0)</f>
        <v>0</v>
      </c>
      <c r="Q701" s="3">
        <f>Tabla12[[#This Row],[Precio '[$CLP'] Neto]]*19%</f>
        <v>0</v>
      </c>
      <c r="R701" s="3">
        <f>Tabla12[[#This Row],[Precio '[$CLP'] IVA Inc]]/1.19</f>
        <v>0</v>
      </c>
      <c r="S701" s="1">
        <f>YEAR(Tabla12[[#This Row],[Fecha Entrada]])</f>
        <v>1900</v>
      </c>
      <c r="U701" s="1"/>
    </row>
    <row r="702" spans="5:21" hidden="1" x14ac:dyDescent="0.35">
      <c r="E702" s="7"/>
      <c r="F702" s="7"/>
      <c r="K702" s="3" t="e">
        <f>Tabla12[[#This Row],[Precio '[$CLP'] IVA Inc]]/Tabla12[[#This Row],[N° Noches]]</f>
        <v>#DIV/0!</v>
      </c>
      <c r="N702" s="3">
        <f>IF(Tabla12[[#This Row],[Canal de Venta]]="Booking",800*Tabla12[[#This Row],[Precio USD]],Tabla12[[#This Row],[Precio CLP]])</f>
        <v>0</v>
      </c>
      <c r="O702" s="3">
        <f>IF(Tabla12[[#This Row],[Canal de Venta]]="Venta Directa",0,IF(Tabla12[[#This Row],[Canal de Venta]]="Airbnb",Tabla12[[#This Row],[Precio '[$CLP'] IVA Inc]]*3.57%,(Tabla12[[#This Row],[Precio USD]]/1.19)*14%*950))</f>
        <v>0</v>
      </c>
      <c r="P702" s="3">
        <f>IF(Tabla12[[#This Row],[Año]]=2022,25000,0)</f>
        <v>0</v>
      </c>
      <c r="Q702" s="3">
        <f>Tabla12[[#This Row],[Precio '[$CLP'] Neto]]*19%</f>
        <v>0</v>
      </c>
      <c r="R702" s="3">
        <f>Tabla12[[#This Row],[Precio '[$CLP'] IVA Inc]]/1.19</f>
        <v>0</v>
      </c>
      <c r="S702" s="1">
        <f>YEAR(Tabla12[[#This Row],[Fecha Entrada]])</f>
        <v>1900</v>
      </c>
      <c r="U702" s="1"/>
    </row>
    <row r="703" spans="5:21" hidden="1" x14ac:dyDescent="0.35">
      <c r="E703" s="7"/>
      <c r="F703" s="7"/>
      <c r="K703" s="3" t="e">
        <f>Tabla12[[#This Row],[Precio '[$CLP'] IVA Inc]]/Tabla12[[#This Row],[N° Noches]]</f>
        <v>#DIV/0!</v>
      </c>
      <c r="N703" s="3">
        <f>IF(Tabla12[[#This Row],[Canal de Venta]]="Booking",800*Tabla12[[#This Row],[Precio USD]],Tabla12[[#This Row],[Precio CLP]])</f>
        <v>0</v>
      </c>
      <c r="O703" s="3">
        <f>IF(Tabla12[[#This Row],[Canal de Venta]]="Venta Directa",0,IF(Tabla12[[#This Row],[Canal de Venta]]="Airbnb",Tabla12[[#This Row],[Precio '[$CLP'] IVA Inc]]*3.57%,(Tabla12[[#This Row],[Precio USD]]/1.19)*14%*950))</f>
        <v>0</v>
      </c>
      <c r="P703" s="3">
        <f>IF(Tabla12[[#This Row],[Año]]=2022,25000,0)</f>
        <v>0</v>
      </c>
      <c r="Q703" s="3">
        <f>Tabla12[[#This Row],[Precio '[$CLP'] Neto]]*19%</f>
        <v>0</v>
      </c>
      <c r="R703" s="3">
        <f>Tabla12[[#This Row],[Precio '[$CLP'] IVA Inc]]/1.19</f>
        <v>0</v>
      </c>
      <c r="S703" s="1">
        <f>YEAR(Tabla12[[#This Row],[Fecha Entrada]])</f>
        <v>1900</v>
      </c>
      <c r="U703" s="1"/>
    </row>
    <row r="704" spans="5:21" hidden="1" x14ac:dyDescent="0.35">
      <c r="E704" s="7"/>
      <c r="F704" s="7"/>
      <c r="K704" s="3" t="e">
        <f>Tabla12[[#This Row],[Precio '[$CLP'] IVA Inc]]/Tabla12[[#This Row],[N° Noches]]</f>
        <v>#DIV/0!</v>
      </c>
      <c r="N704" s="3">
        <f>IF(Tabla12[[#This Row],[Canal de Venta]]="Booking",800*Tabla12[[#This Row],[Precio USD]],Tabla12[[#This Row],[Precio CLP]])</f>
        <v>0</v>
      </c>
      <c r="O704" s="3">
        <f>IF(Tabla12[[#This Row],[Canal de Venta]]="Venta Directa",0,IF(Tabla12[[#This Row],[Canal de Venta]]="Airbnb",Tabla12[[#This Row],[Precio '[$CLP'] IVA Inc]]*3.57%,(Tabla12[[#This Row],[Precio USD]]/1.19)*14%*950))</f>
        <v>0</v>
      </c>
      <c r="P704" s="3">
        <f>IF(Tabla12[[#This Row],[Año]]=2022,25000,0)</f>
        <v>0</v>
      </c>
      <c r="Q704" s="3">
        <f>Tabla12[[#This Row],[Precio '[$CLP'] Neto]]*19%</f>
        <v>0</v>
      </c>
      <c r="R704" s="3">
        <f>Tabla12[[#This Row],[Precio '[$CLP'] IVA Inc]]/1.19</f>
        <v>0</v>
      </c>
      <c r="S704" s="1">
        <f>YEAR(Tabla12[[#This Row],[Fecha Entrada]])</f>
        <v>1900</v>
      </c>
      <c r="U704" s="1"/>
    </row>
    <row r="705" spans="5:21" hidden="1" x14ac:dyDescent="0.35">
      <c r="E705" s="7"/>
      <c r="F705" s="7"/>
      <c r="K705" s="3" t="e">
        <f>Tabla12[[#This Row],[Precio '[$CLP'] IVA Inc]]/Tabla12[[#This Row],[N° Noches]]</f>
        <v>#DIV/0!</v>
      </c>
      <c r="N705" s="3">
        <f>IF(Tabla12[[#This Row],[Canal de Venta]]="Booking",800*Tabla12[[#This Row],[Precio USD]],Tabla12[[#This Row],[Precio CLP]])</f>
        <v>0</v>
      </c>
      <c r="O705" s="3">
        <f>IF(Tabla12[[#This Row],[Canal de Venta]]="Venta Directa",0,IF(Tabla12[[#This Row],[Canal de Venta]]="Airbnb",Tabla12[[#This Row],[Precio '[$CLP'] IVA Inc]]*3.57%,(Tabla12[[#This Row],[Precio USD]]/1.19)*14%*950))</f>
        <v>0</v>
      </c>
      <c r="P705" s="3">
        <f>IF(Tabla12[[#This Row],[Año]]=2022,25000,0)</f>
        <v>0</v>
      </c>
      <c r="Q705" s="3">
        <f>Tabla12[[#This Row],[Precio '[$CLP'] Neto]]*19%</f>
        <v>0</v>
      </c>
      <c r="R705" s="3">
        <f>Tabla12[[#This Row],[Precio '[$CLP'] IVA Inc]]/1.19</f>
        <v>0</v>
      </c>
      <c r="S705" s="1">
        <f>YEAR(Tabla12[[#This Row],[Fecha Entrada]])</f>
        <v>1900</v>
      </c>
      <c r="U705" s="1"/>
    </row>
    <row r="706" spans="5:21" hidden="1" x14ac:dyDescent="0.35">
      <c r="E706" s="7"/>
      <c r="F706" s="7"/>
      <c r="K706" s="3" t="e">
        <f>Tabla12[[#This Row],[Precio '[$CLP'] IVA Inc]]/Tabla12[[#This Row],[N° Noches]]</f>
        <v>#DIV/0!</v>
      </c>
      <c r="N706" s="3">
        <f>IF(Tabla12[[#This Row],[Canal de Venta]]="Booking",800*Tabla12[[#This Row],[Precio USD]],Tabla12[[#This Row],[Precio CLP]])</f>
        <v>0</v>
      </c>
      <c r="O706" s="3">
        <f>IF(Tabla12[[#This Row],[Canal de Venta]]="Venta Directa",0,IF(Tabla12[[#This Row],[Canal de Venta]]="Airbnb",Tabla12[[#This Row],[Precio '[$CLP'] IVA Inc]]*3.57%,(Tabla12[[#This Row],[Precio USD]]/1.19)*14%*950))</f>
        <v>0</v>
      </c>
      <c r="P706" s="3">
        <f>IF(Tabla12[[#This Row],[Año]]=2022,25000,0)</f>
        <v>0</v>
      </c>
      <c r="Q706" s="3">
        <f>Tabla12[[#This Row],[Precio '[$CLP'] Neto]]*19%</f>
        <v>0</v>
      </c>
      <c r="R706" s="3">
        <f>Tabla12[[#This Row],[Precio '[$CLP'] IVA Inc]]/1.19</f>
        <v>0</v>
      </c>
      <c r="S706" s="1">
        <f>YEAR(Tabla12[[#This Row],[Fecha Entrada]])</f>
        <v>1900</v>
      </c>
      <c r="U706" s="1"/>
    </row>
    <row r="707" spans="5:21" hidden="1" x14ac:dyDescent="0.35">
      <c r="E707" s="7"/>
      <c r="F707" s="7"/>
      <c r="K707" s="3" t="e">
        <f>Tabla12[[#This Row],[Precio '[$CLP'] IVA Inc]]/Tabla12[[#This Row],[N° Noches]]</f>
        <v>#DIV/0!</v>
      </c>
      <c r="N707" s="3">
        <f>IF(Tabla12[[#This Row],[Canal de Venta]]="Booking",800*Tabla12[[#This Row],[Precio USD]],Tabla12[[#This Row],[Precio CLP]])</f>
        <v>0</v>
      </c>
      <c r="O707" s="3">
        <f>IF(Tabla12[[#This Row],[Canal de Venta]]="Venta Directa",0,IF(Tabla12[[#This Row],[Canal de Venta]]="Airbnb",Tabla12[[#This Row],[Precio '[$CLP'] IVA Inc]]*3.57%,(Tabla12[[#This Row],[Precio USD]]/1.19)*14%*950))</f>
        <v>0</v>
      </c>
      <c r="P707" s="3">
        <f>IF(Tabla12[[#This Row],[Año]]=2022,25000,0)</f>
        <v>0</v>
      </c>
      <c r="Q707" s="3">
        <f>Tabla12[[#This Row],[Precio '[$CLP'] Neto]]*19%</f>
        <v>0</v>
      </c>
      <c r="R707" s="3">
        <f>Tabla12[[#This Row],[Precio '[$CLP'] IVA Inc]]/1.19</f>
        <v>0</v>
      </c>
      <c r="S707" s="1">
        <f>YEAR(Tabla12[[#This Row],[Fecha Entrada]])</f>
        <v>1900</v>
      </c>
      <c r="U707" s="1"/>
    </row>
    <row r="708" spans="5:21" hidden="1" x14ac:dyDescent="0.35">
      <c r="E708" s="7"/>
      <c r="F708" s="7"/>
      <c r="K708" s="3" t="e">
        <f>Tabla12[[#This Row],[Precio '[$CLP'] IVA Inc]]/Tabla12[[#This Row],[N° Noches]]</f>
        <v>#DIV/0!</v>
      </c>
      <c r="N708" s="3">
        <f>IF(Tabla12[[#This Row],[Canal de Venta]]="Booking",800*Tabla12[[#This Row],[Precio USD]],Tabla12[[#This Row],[Precio CLP]])</f>
        <v>0</v>
      </c>
      <c r="O708" s="3">
        <f>IF(Tabla12[[#This Row],[Canal de Venta]]="Venta Directa",0,IF(Tabla12[[#This Row],[Canal de Venta]]="Airbnb",Tabla12[[#This Row],[Precio '[$CLP'] IVA Inc]]*3.57%,(Tabla12[[#This Row],[Precio USD]]/1.19)*14%*950))</f>
        <v>0</v>
      </c>
      <c r="P708" s="3">
        <f>IF(Tabla12[[#This Row],[Año]]=2022,25000,0)</f>
        <v>0</v>
      </c>
      <c r="Q708" s="3">
        <f>Tabla12[[#This Row],[Precio '[$CLP'] Neto]]*19%</f>
        <v>0</v>
      </c>
      <c r="R708" s="3">
        <f>Tabla12[[#This Row],[Precio '[$CLP'] IVA Inc]]/1.19</f>
        <v>0</v>
      </c>
      <c r="S708" s="1">
        <f>YEAR(Tabla12[[#This Row],[Fecha Entrada]])</f>
        <v>1900</v>
      </c>
      <c r="U708" s="1"/>
    </row>
    <row r="709" spans="5:21" hidden="1" x14ac:dyDescent="0.35">
      <c r="E709" s="7"/>
      <c r="F709" s="7"/>
      <c r="K709" s="3" t="e">
        <f>Tabla12[[#This Row],[Precio '[$CLP'] IVA Inc]]/Tabla12[[#This Row],[N° Noches]]</f>
        <v>#DIV/0!</v>
      </c>
      <c r="N709" s="3">
        <f>IF(Tabla12[[#This Row],[Canal de Venta]]="Booking",800*Tabla12[[#This Row],[Precio USD]],Tabla12[[#This Row],[Precio CLP]])</f>
        <v>0</v>
      </c>
      <c r="O709" s="3">
        <f>IF(Tabla12[[#This Row],[Canal de Venta]]="Venta Directa",0,IF(Tabla12[[#This Row],[Canal de Venta]]="Airbnb",Tabla12[[#This Row],[Precio '[$CLP'] IVA Inc]]*3.57%,(Tabla12[[#This Row],[Precio USD]]/1.19)*14%*950))</f>
        <v>0</v>
      </c>
      <c r="P709" s="3">
        <f>IF(Tabla12[[#This Row],[Año]]=2022,25000,0)</f>
        <v>0</v>
      </c>
      <c r="Q709" s="3">
        <f>Tabla12[[#This Row],[Precio '[$CLP'] Neto]]*19%</f>
        <v>0</v>
      </c>
      <c r="R709" s="3">
        <f>Tabla12[[#This Row],[Precio '[$CLP'] IVA Inc]]/1.19</f>
        <v>0</v>
      </c>
      <c r="S709" s="1">
        <f>YEAR(Tabla12[[#This Row],[Fecha Entrada]])</f>
        <v>1900</v>
      </c>
      <c r="U709" s="1"/>
    </row>
    <row r="710" spans="5:21" hidden="1" x14ac:dyDescent="0.35">
      <c r="E710" s="7"/>
      <c r="F710" s="7"/>
      <c r="K710" s="3" t="e">
        <f>Tabla12[[#This Row],[Precio '[$CLP'] IVA Inc]]/Tabla12[[#This Row],[N° Noches]]</f>
        <v>#DIV/0!</v>
      </c>
      <c r="N710" s="3">
        <f>IF(Tabla12[[#This Row],[Canal de Venta]]="Booking",800*Tabla12[[#This Row],[Precio USD]],Tabla12[[#This Row],[Precio CLP]])</f>
        <v>0</v>
      </c>
      <c r="O710" s="3">
        <f>IF(Tabla12[[#This Row],[Canal de Venta]]="Venta Directa",0,IF(Tabla12[[#This Row],[Canal de Venta]]="Airbnb",Tabla12[[#This Row],[Precio '[$CLP'] IVA Inc]]*3.57%,(Tabla12[[#This Row],[Precio USD]]/1.19)*14%*950))</f>
        <v>0</v>
      </c>
      <c r="P710" s="3">
        <f>IF(Tabla12[[#This Row],[Año]]=2022,25000,0)</f>
        <v>0</v>
      </c>
      <c r="Q710" s="3">
        <f>Tabla12[[#This Row],[Precio '[$CLP'] Neto]]*19%</f>
        <v>0</v>
      </c>
      <c r="R710" s="3">
        <f>Tabla12[[#This Row],[Precio '[$CLP'] IVA Inc]]/1.19</f>
        <v>0</v>
      </c>
      <c r="S710" s="1">
        <f>YEAR(Tabla12[[#This Row],[Fecha Entrada]])</f>
        <v>1900</v>
      </c>
      <c r="U710" s="1"/>
    </row>
    <row r="711" spans="5:21" hidden="1" x14ac:dyDescent="0.35">
      <c r="E711" s="7"/>
      <c r="F711" s="7"/>
      <c r="K711" s="3" t="e">
        <f>Tabla12[[#This Row],[Precio '[$CLP'] IVA Inc]]/Tabla12[[#This Row],[N° Noches]]</f>
        <v>#DIV/0!</v>
      </c>
      <c r="N711" s="3">
        <f>IF(Tabla12[[#This Row],[Canal de Venta]]="Booking",800*Tabla12[[#This Row],[Precio USD]],Tabla12[[#This Row],[Precio CLP]])</f>
        <v>0</v>
      </c>
      <c r="O711" s="3">
        <f>IF(Tabla12[[#This Row],[Canal de Venta]]="Venta Directa",0,IF(Tabla12[[#This Row],[Canal de Venta]]="Airbnb",Tabla12[[#This Row],[Precio '[$CLP'] IVA Inc]]*3.57%,(Tabla12[[#This Row],[Precio USD]]/1.19)*14%*950))</f>
        <v>0</v>
      </c>
      <c r="P711" s="3">
        <f>IF(Tabla12[[#This Row],[Año]]=2022,25000,0)</f>
        <v>0</v>
      </c>
      <c r="Q711" s="3">
        <f>Tabla12[[#This Row],[Precio '[$CLP'] Neto]]*19%</f>
        <v>0</v>
      </c>
      <c r="R711" s="3">
        <f>Tabla12[[#This Row],[Precio '[$CLP'] IVA Inc]]/1.19</f>
        <v>0</v>
      </c>
      <c r="S711" s="1">
        <f>YEAR(Tabla12[[#This Row],[Fecha Entrada]])</f>
        <v>1900</v>
      </c>
      <c r="U711" s="1"/>
    </row>
    <row r="712" spans="5:21" hidden="1" x14ac:dyDescent="0.35">
      <c r="E712" s="7"/>
      <c r="F712" s="7"/>
      <c r="K712" s="3" t="e">
        <f>Tabla12[[#This Row],[Precio '[$CLP'] IVA Inc]]/Tabla12[[#This Row],[N° Noches]]</f>
        <v>#DIV/0!</v>
      </c>
      <c r="N712" s="3">
        <f>IF(Tabla12[[#This Row],[Canal de Venta]]="Booking",800*Tabla12[[#This Row],[Precio USD]],Tabla12[[#This Row],[Precio CLP]])</f>
        <v>0</v>
      </c>
      <c r="O712" s="3">
        <f>IF(Tabla12[[#This Row],[Canal de Venta]]="Venta Directa",0,IF(Tabla12[[#This Row],[Canal de Venta]]="Airbnb",Tabla12[[#This Row],[Precio '[$CLP'] IVA Inc]]*3.57%,(Tabla12[[#This Row],[Precio USD]]/1.19)*14%*950))</f>
        <v>0</v>
      </c>
      <c r="P712" s="3">
        <f>IF(Tabla12[[#This Row],[Año]]=2022,25000,0)</f>
        <v>0</v>
      </c>
      <c r="Q712" s="3">
        <f>Tabla12[[#This Row],[Precio '[$CLP'] Neto]]*19%</f>
        <v>0</v>
      </c>
      <c r="R712" s="3">
        <f>Tabla12[[#This Row],[Precio '[$CLP'] IVA Inc]]/1.19</f>
        <v>0</v>
      </c>
      <c r="S712" s="1">
        <f>YEAR(Tabla12[[#This Row],[Fecha Entrada]])</f>
        <v>1900</v>
      </c>
      <c r="U712" s="1"/>
    </row>
    <row r="713" spans="5:21" hidden="1" x14ac:dyDescent="0.35">
      <c r="E713" s="7"/>
      <c r="F713" s="7"/>
      <c r="K713" s="3" t="e">
        <f>Tabla12[[#This Row],[Precio '[$CLP'] IVA Inc]]/Tabla12[[#This Row],[N° Noches]]</f>
        <v>#DIV/0!</v>
      </c>
      <c r="N713" s="3">
        <f>IF(Tabla12[[#This Row],[Canal de Venta]]="Booking",800*Tabla12[[#This Row],[Precio USD]],Tabla12[[#This Row],[Precio CLP]])</f>
        <v>0</v>
      </c>
      <c r="O713" s="3">
        <f>IF(Tabla12[[#This Row],[Canal de Venta]]="Venta Directa",0,IF(Tabla12[[#This Row],[Canal de Venta]]="Airbnb",Tabla12[[#This Row],[Precio '[$CLP'] IVA Inc]]*3.57%,(Tabla12[[#This Row],[Precio USD]]/1.19)*14%*950))</f>
        <v>0</v>
      </c>
      <c r="P713" s="3">
        <f>IF(Tabla12[[#This Row],[Año]]=2022,25000,0)</f>
        <v>0</v>
      </c>
      <c r="Q713" s="3">
        <f>Tabla12[[#This Row],[Precio '[$CLP'] Neto]]*19%</f>
        <v>0</v>
      </c>
      <c r="R713" s="3">
        <f>Tabla12[[#This Row],[Precio '[$CLP'] IVA Inc]]/1.19</f>
        <v>0</v>
      </c>
      <c r="S713" s="1">
        <f>YEAR(Tabla12[[#This Row],[Fecha Entrada]])</f>
        <v>1900</v>
      </c>
      <c r="U713" s="1"/>
    </row>
    <row r="714" spans="5:21" hidden="1" x14ac:dyDescent="0.35">
      <c r="E714" s="7"/>
      <c r="F714" s="7"/>
      <c r="K714" s="3" t="e">
        <f>Tabla12[[#This Row],[Precio '[$CLP'] IVA Inc]]/Tabla12[[#This Row],[N° Noches]]</f>
        <v>#DIV/0!</v>
      </c>
      <c r="N714" s="3">
        <f>IF(Tabla12[[#This Row],[Canal de Venta]]="Booking",800*Tabla12[[#This Row],[Precio USD]],Tabla12[[#This Row],[Precio CLP]])</f>
        <v>0</v>
      </c>
      <c r="O714" s="3">
        <f>IF(Tabla12[[#This Row],[Canal de Venta]]="Venta Directa",0,IF(Tabla12[[#This Row],[Canal de Venta]]="Airbnb",Tabla12[[#This Row],[Precio '[$CLP'] IVA Inc]]*3.57%,(Tabla12[[#This Row],[Precio USD]]/1.19)*14%*950))</f>
        <v>0</v>
      </c>
      <c r="P714" s="3">
        <f>IF(Tabla12[[#This Row],[Año]]=2022,25000,0)</f>
        <v>0</v>
      </c>
      <c r="Q714" s="3">
        <f>Tabla12[[#This Row],[Precio '[$CLP'] Neto]]*19%</f>
        <v>0</v>
      </c>
      <c r="R714" s="3">
        <f>Tabla12[[#This Row],[Precio '[$CLP'] IVA Inc]]/1.19</f>
        <v>0</v>
      </c>
      <c r="S714" s="1">
        <f>YEAR(Tabla12[[#This Row],[Fecha Entrada]])</f>
        <v>1900</v>
      </c>
      <c r="U714" s="1"/>
    </row>
    <row r="715" spans="5:21" hidden="1" x14ac:dyDescent="0.35">
      <c r="E715" s="7"/>
      <c r="F715" s="7"/>
      <c r="K715" s="3" t="e">
        <f>Tabla12[[#This Row],[Precio '[$CLP'] IVA Inc]]/Tabla12[[#This Row],[N° Noches]]</f>
        <v>#DIV/0!</v>
      </c>
      <c r="N715" s="3">
        <f>IF(Tabla12[[#This Row],[Canal de Venta]]="Booking",800*Tabla12[[#This Row],[Precio USD]],Tabla12[[#This Row],[Precio CLP]])</f>
        <v>0</v>
      </c>
      <c r="O715" s="3">
        <f>IF(Tabla12[[#This Row],[Canal de Venta]]="Venta Directa",0,IF(Tabla12[[#This Row],[Canal de Venta]]="Airbnb",Tabla12[[#This Row],[Precio '[$CLP'] IVA Inc]]*3.57%,(Tabla12[[#This Row],[Precio USD]]/1.19)*14%*950))</f>
        <v>0</v>
      </c>
      <c r="P715" s="3">
        <f>IF(Tabla12[[#This Row],[Año]]=2022,25000,0)</f>
        <v>0</v>
      </c>
      <c r="Q715" s="3">
        <f>Tabla12[[#This Row],[Precio '[$CLP'] Neto]]*19%</f>
        <v>0</v>
      </c>
      <c r="R715" s="3">
        <f>Tabla12[[#This Row],[Precio '[$CLP'] IVA Inc]]/1.19</f>
        <v>0</v>
      </c>
      <c r="S715" s="1">
        <f>YEAR(Tabla12[[#This Row],[Fecha Entrada]])</f>
        <v>1900</v>
      </c>
      <c r="U715" s="1"/>
    </row>
    <row r="716" spans="5:21" hidden="1" x14ac:dyDescent="0.35">
      <c r="E716" s="7"/>
      <c r="F716" s="7"/>
      <c r="K716" s="3" t="e">
        <f>Tabla12[[#This Row],[Precio '[$CLP'] IVA Inc]]/Tabla12[[#This Row],[N° Noches]]</f>
        <v>#DIV/0!</v>
      </c>
      <c r="N716" s="3">
        <f>IF(Tabla12[[#This Row],[Canal de Venta]]="Booking",800*Tabla12[[#This Row],[Precio USD]],Tabla12[[#This Row],[Precio CLP]])</f>
        <v>0</v>
      </c>
      <c r="O716" s="3">
        <f>IF(Tabla12[[#This Row],[Canal de Venta]]="Venta Directa",0,IF(Tabla12[[#This Row],[Canal de Venta]]="Airbnb",Tabla12[[#This Row],[Precio '[$CLP'] IVA Inc]]*3.57%,(Tabla12[[#This Row],[Precio USD]]/1.19)*14%*950))</f>
        <v>0</v>
      </c>
      <c r="P716" s="3">
        <f>IF(Tabla12[[#This Row],[Año]]=2022,25000,0)</f>
        <v>0</v>
      </c>
      <c r="Q716" s="3">
        <f>Tabla12[[#This Row],[Precio '[$CLP'] Neto]]*19%</f>
        <v>0</v>
      </c>
      <c r="R716" s="3">
        <f>Tabla12[[#This Row],[Precio '[$CLP'] IVA Inc]]/1.19</f>
        <v>0</v>
      </c>
      <c r="S716" s="1">
        <f>YEAR(Tabla12[[#This Row],[Fecha Entrada]])</f>
        <v>1900</v>
      </c>
      <c r="U716" s="1"/>
    </row>
    <row r="717" spans="5:21" hidden="1" x14ac:dyDescent="0.35">
      <c r="E717" s="7"/>
      <c r="F717" s="7"/>
      <c r="K717" s="3" t="e">
        <f>Tabla12[[#This Row],[Precio '[$CLP'] IVA Inc]]/Tabla12[[#This Row],[N° Noches]]</f>
        <v>#DIV/0!</v>
      </c>
      <c r="N717" s="3">
        <f>IF(Tabla12[[#This Row],[Canal de Venta]]="Booking",800*Tabla12[[#This Row],[Precio USD]],Tabla12[[#This Row],[Precio CLP]])</f>
        <v>0</v>
      </c>
      <c r="O717" s="3">
        <f>IF(Tabla12[[#This Row],[Canal de Venta]]="Venta Directa",0,IF(Tabla12[[#This Row],[Canal de Venta]]="Airbnb",Tabla12[[#This Row],[Precio '[$CLP'] IVA Inc]]*3.57%,(Tabla12[[#This Row],[Precio USD]]/1.19)*14%*950))</f>
        <v>0</v>
      </c>
      <c r="P717" s="3">
        <f>IF(Tabla12[[#This Row],[Año]]=2022,25000,0)</f>
        <v>0</v>
      </c>
      <c r="Q717" s="3">
        <f>Tabla12[[#This Row],[Precio '[$CLP'] Neto]]*19%</f>
        <v>0</v>
      </c>
      <c r="R717" s="3">
        <f>Tabla12[[#This Row],[Precio '[$CLP'] IVA Inc]]/1.19</f>
        <v>0</v>
      </c>
      <c r="S717" s="1">
        <f>YEAR(Tabla12[[#This Row],[Fecha Entrada]])</f>
        <v>1900</v>
      </c>
      <c r="U717" s="1"/>
    </row>
    <row r="718" spans="5:21" hidden="1" x14ac:dyDescent="0.35">
      <c r="E718" s="7"/>
      <c r="F718" s="7"/>
      <c r="K718" s="3" t="e">
        <f>Tabla12[[#This Row],[Precio '[$CLP'] IVA Inc]]/Tabla12[[#This Row],[N° Noches]]</f>
        <v>#DIV/0!</v>
      </c>
      <c r="N718" s="3">
        <f>IF(Tabla12[[#This Row],[Canal de Venta]]="Booking",800*Tabla12[[#This Row],[Precio USD]],Tabla12[[#This Row],[Precio CLP]])</f>
        <v>0</v>
      </c>
      <c r="O718" s="3">
        <f>IF(Tabla12[[#This Row],[Canal de Venta]]="Venta Directa",0,IF(Tabla12[[#This Row],[Canal de Venta]]="Airbnb",Tabla12[[#This Row],[Precio '[$CLP'] IVA Inc]]*3.57%,(Tabla12[[#This Row],[Precio USD]]/1.19)*14%*950))</f>
        <v>0</v>
      </c>
      <c r="P718" s="3">
        <f>IF(Tabla12[[#This Row],[Año]]=2022,25000,0)</f>
        <v>0</v>
      </c>
      <c r="Q718" s="3">
        <f>Tabla12[[#This Row],[Precio '[$CLP'] Neto]]*19%</f>
        <v>0</v>
      </c>
      <c r="R718" s="3">
        <f>Tabla12[[#This Row],[Precio '[$CLP'] IVA Inc]]/1.19</f>
        <v>0</v>
      </c>
      <c r="S718" s="1">
        <f>YEAR(Tabla12[[#This Row],[Fecha Entrada]])</f>
        <v>1900</v>
      </c>
      <c r="U718" s="1"/>
    </row>
    <row r="719" spans="5:21" hidden="1" x14ac:dyDescent="0.35">
      <c r="E719" s="7"/>
      <c r="F719" s="7"/>
      <c r="K719" s="3" t="e">
        <f>Tabla12[[#This Row],[Precio '[$CLP'] IVA Inc]]/Tabla12[[#This Row],[N° Noches]]</f>
        <v>#DIV/0!</v>
      </c>
      <c r="N719" s="3">
        <f>IF(Tabla12[[#This Row],[Canal de Venta]]="Booking",800*Tabla12[[#This Row],[Precio USD]],Tabla12[[#This Row],[Precio CLP]])</f>
        <v>0</v>
      </c>
      <c r="O719" s="3">
        <f>IF(Tabla12[[#This Row],[Canal de Venta]]="Venta Directa",0,IF(Tabla12[[#This Row],[Canal de Venta]]="Airbnb",Tabla12[[#This Row],[Precio '[$CLP'] IVA Inc]]*3.57%,(Tabla12[[#This Row],[Precio USD]]/1.19)*14%*950))</f>
        <v>0</v>
      </c>
      <c r="P719" s="3">
        <f>IF(Tabla12[[#This Row],[Año]]=2022,25000,0)</f>
        <v>0</v>
      </c>
      <c r="Q719" s="3">
        <f>Tabla12[[#This Row],[Precio '[$CLP'] Neto]]*19%</f>
        <v>0</v>
      </c>
      <c r="R719" s="3">
        <f>Tabla12[[#This Row],[Precio '[$CLP'] IVA Inc]]/1.19</f>
        <v>0</v>
      </c>
      <c r="S719" s="1">
        <f>YEAR(Tabla12[[#This Row],[Fecha Entrada]])</f>
        <v>1900</v>
      </c>
      <c r="U719" s="1"/>
    </row>
    <row r="720" spans="5:21" hidden="1" x14ac:dyDescent="0.35">
      <c r="E720" s="7"/>
      <c r="F720" s="7"/>
      <c r="K720" s="3" t="e">
        <f>Tabla12[[#This Row],[Precio '[$CLP'] IVA Inc]]/Tabla12[[#This Row],[N° Noches]]</f>
        <v>#DIV/0!</v>
      </c>
      <c r="N720" s="3">
        <f>IF(Tabla12[[#This Row],[Canal de Venta]]="Booking",800*Tabla12[[#This Row],[Precio USD]],Tabla12[[#This Row],[Precio CLP]])</f>
        <v>0</v>
      </c>
      <c r="O720" s="3">
        <f>IF(Tabla12[[#This Row],[Canal de Venta]]="Venta Directa",0,IF(Tabla12[[#This Row],[Canal de Venta]]="Airbnb",Tabla12[[#This Row],[Precio '[$CLP'] IVA Inc]]*3.57%,(Tabla12[[#This Row],[Precio USD]]/1.19)*14%*950))</f>
        <v>0</v>
      </c>
      <c r="P720" s="3">
        <f>IF(Tabla12[[#This Row],[Año]]=2022,25000,0)</f>
        <v>0</v>
      </c>
      <c r="Q720" s="3">
        <f>Tabla12[[#This Row],[Precio '[$CLP'] Neto]]*19%</f>
        <v>0</v>
      </c>
      <c r="R720" s="3">
        <f>Tabla12[[#This Row],[Precio '[$CLP'] IVA Inc]]/1.19</f>
        <v>0</v>
      </c>
      <c r="S720" s="1">
        <f>YEAR(Tabla12[[#This Row],[Fecha Entrada]])</f>
        <v>1900</v>
      </c>
      <c r="U720" s="1"/>
    </row>
    <row r="721" spans="5:21" hidden="1" x14ac:dyDescent="0.35">
      <c r="E721" s="7"/>
      <c r="F721" s="7"/>
      <c r="K721" s="3" t="e">
        <f>Tabla12[[#This Row],[Precio '[$CLP'] IVA Inc]]/Tabla12[[#This Row],[N° Noches]]</f>
        <v>#DIV/0!</v>
      </c>
      <c r="N721" s="3">
        <f>IF(Tabla12[[#This Row],[Canal de Venta]]="Booking",800*Tabla12[[#This Row],[Precio USD]],Tabla12[[#This Row],[Precio CLP]])</f>
        <v>0</v>
      </c>
      <c r="O721" s="3">
        <f>IF(Tabla12[[#This Row],[Canal de Venta]]="Venta Directa",0,IF(Tabla12[[#This Row],[Canal de Venta]]="Airbnb",Tabla12[[#This Row],[Precio '[$CLP'] IVA Inc]]*3.57%,(Tabla12[[#This Row],[Precio USD]]/1.19)*14%*950))</f>
        <v>0</v>
      </c>
      <c r="P721" s="3">
        <f>IF(Tabla12[[#This Row],[Año]]=2022,25000,0)</f>
        <v>0</v>
      </c>
      <c r="Q721" s="3">
        <f>Tabla12[[#This Row],[Precio '[$CLP'] Neto]]*19%</f>
        <v>0</v>
      </c>
      <c r="R721" s="3">
        <f>Tabla12[[#This Row],[Precio '[$CLP'] IVA Inc]]/1.19</f>
        <v>0</v>
      </c>
      <c r="S721" s="1">
        <f>YEAR(Tabla12[[#This Row],[Fecha Entrada]])</f>
        <v>1900</v>
      </c>
      <c r="U721" s="1"/>
    </row>
    <row r="722" spans="5:21" hidden="1" x14ac:dyDescent="0.35">
      <c r="E722" s="7"/>
      <c r="F722" s="7"/>
      <c r="K722" s="3" t="e">
        <f>Tabla12[[#This Row],[Precio '[$CLP'] IVA Inc]]/Tabla12[[#This Row],[N° Noches]]</f>
        <v>#DIV/0!</v>
      </c>
      <c r="N722" s="3">
        <f>IF(Tabla12[[#This Row],[Canal de Venta]]="Booking",800*Tabla12[[#This Row],[Precio USD]],Tabla12[[#This Row],[Precio CLP]])</f>
        <v>0</v>
      </c>
      <c r="O722" s="3">
        <f>IF(Tabla12[[#This Row],[Canal de Venta]]="Venta Directa",0,IF(Tabla12[[#This Row],[Canal de Venta]]="Airbnb",Tabla12[[#This Row],[Precio '[$CLP'] IVA Inc]]*3.57%,(Tabla12[[#This Row],[Precio USD]]/1.19)*14%*950))</f>
        <v>0</v>
      </c>
      <c r="P722" s="3">
        <f>IF(Tabla12[[#This Row],[Año]]=2022,25000,0)</f>
        <v>0</v>
      </c>
      <c r="Q722" s="3">
        <f>Tabla12[[#This Row],[Precio '[$CLP'] Neto]]*19%</f>
        <v>0</v>
      </c>
      <c r="R722" s="3">
        <f>Tabla12[[#This Row],[Precio '[$CLP'] IVA Inc]]/1.19</f>
        <v>0</v>
      </c>
      <c r="S722" s="1">
        <f>YEAR(Tabla12[[#This Row],[Fecha Entrada]])</f>
        <v>1900</v>
      </c>
      <c r="U722" s="1"/>
    </row>
    <row r="723" spans="5:21" hidden="1" x14ac:dyDescent="0.35">
      <c r="E723" s="7"/>
      <c r="F723" s="7"/>
      <c r="K723" s="3" t="e">
        <f>Tabla12[[#This Row],[Precio '[$CLP'] IVA Inc]]/Tabla12[[#This Row],[N° Noches]]</f>
        <v>#DIV/0!</v>
      </c>
      <c r="N723" s="3">
        <f>IF(Tabla12[[#This Row],[Canal de Venta]]="Booking",800*Tabla12[[#This Row],[Precio USD]],Tabla12[[#This Row],[Precio CLP]])</f>
        <v>0</v>
      </c>
      <c r="O723" s="3">
        <f>IF(Tabla12[[#This Row],[Canal de Venta]]="Venta Directa",0,IF(Tabla12[[#This Row],[Canal de Venta]]="Airbnb",Tabla12[[#This Row],[Precio '[$CLP'] IVA Inc]]*3.57%,(Tabla12[[#This Row],[Precio USD]]/1.19)*14%*950))</f>
        <v>0</v>
      </c>
      <c r="P723" s="3">
        <f>IF(Tabla12[[#This Row],[Año]]=2022,25000,0)</f>
        <v>0</v>
      </c>
      <c r="Q723" s="3">
        <f>Tabla12[[#This Row],[Precio '[$CLP'] Neto]]*19%</f>
        <v>0</v>
      </c>
      <c r="R723" s="3">
        <f>Tabla12[[#This Row],[Precio '[$CLP'] IVA Inc]]/1.19</f>
        <v>0</v>
      </c>
      <c r="S723" s="1">
        <f>YEAR(Tabla12[[#This Row],[Fecha Entrada]])</f>
        <v>1900</v>
      </c>
      <c r="U723" s="1"/>
    </row>
    <row r="724" spans="5:21" hidden="1" x14ac:dyDescent="0.35">
      <c r="E724" s="7"/>
      <c r="F724" s="7"/>
      <c r="K724" s="3" t="e">
        <f>Tabla12[[#This Row],[Precio '[$CLP'] IVA Inc]]/Tabla12[[#This Row],[N° Noches]]</f>
        <v>#DIV/0!</v>
      </c>
      <c r="N724" s="3">
        <f>IF(Tabla12[[#This Row],[Canal de Venta]]="Booking",800*Tabla12[[#This Row],[Precio USD]],Tabla12[[#This Row],[Precio CLP]])</f>
        <v>0</v>
      </c>
      <c r="O724" s="3">
        <f>IF(Tabla12[[#This Row],[Canal de Venta]]="Venta Directa",0,IF(Tabla12[[#This Row],[Canal de Venta]]="Airbnb",Tabla12[[#This Row],[Precio '[$CLP'] IVA Inc]]*3.57%,(Tabla12[[#This Row],[Precio USD]]/1.19)*14%*950))</f>
        <v>0</v>
      </c>
      <c r="P724" s="3">
        <f>IF(Tabla12[[#This Row],[Año]]=2022,25000,0)</f>
        <v>0</v>
      </c>
      <c r="Q724" s="3">
        <f>Tabla12[[#This Row],[Precio '[$CLP'] Neto]]*19%</f>
        <v>0</v>
      </c>
      <c r="R724" s="3">
        <f>Tabla12[[#This Row],[Precio '[$CLP'] IVA Inc]]/1.19</f>
        <v>0</v>
      </c>
      <c r="S724" s="1">
        <f>YEAR(Tabla12[[#This Row],[Fecha Entrada]])</f>
        <v>1900</v>
      </c>
      <c r="U724" s="1"/>
    </row>
    <row r="725" spans="5:21" hidden="1" x14ac:dyDescent="0.35">
      <c r="E725" s="7"/>
      <c r="F725" s="7"/>
      <c r="K725" s="3" t="e">
        <f>Tabla12[[#This Row],[Precio '[$CLP'] IVA Inc]]/Tabla12[[#This Row],[N° Noches]]</f>
        <v>#DIV/0!</v>
      </c>
      <c r="N725" s="3">
        <f>IF(Tabla12[[#This Row],[Canal de Venta]]="Booking",800*Tabla12[[#This Row],[Precio USD]],Tabla12[[#This Row],[Precio CLP]])</f>
        <v>0</v>
      </c>
      <c r="O725" s="3">
        <f>IF(Tabla12[[#This Row],[Canal de Venta]]="Venta Directa",0,IF(Tabla12[[#This Row],[Canal de Venta]]="Airbnb",Tabla12[[#This Row],[Precio '[$CLP'] IVA Inc]]*3.57%,(Tabla12[[#This Row],[Precio USD]]/1.19)*14%*950))</f>
        <v>0</v>
      </c>
      <c r="P725" s="3">
        <f>IF(Tabla12[[#This Row],[Año]]=2022,25000,0)</f>
        <v>0</v>
      </c>
      <c r="Q725" s="3">
        <f>Tabla12[[#This Row],[Precio '[$CLP'] Neto]]*19%</f>
        <v>0</v>
      </c>
      <c r="R725" s="3">
        <f>Tabla12[[#This Row],[Precio '[$CLP'] IVA Inc]]/1.19</f>
        <v>0</v>
      </c>
      <c r="S725" s="1">
        <f>YEAR(Tabla12[[#This Row],[Fecha Entrada]])</f>
        <v>1900</v>
      </c>
      <c r="U725" s="1"/>
    </row>
    <row r="726" spans="5:21" hidden="1" x14ac:dyDescent="0.35">
      <c r="E726" s="7"/>
      <c r="F726" s="7"/>
      <c r="K726" s="3" t="e">
        <f>Tabla12[[#This Row],[Precio '[$CLP'] IVA Inc]]/Tabla12[[#This Row],[N° Noches]]</f>
        <v>#DIV/0!</v>
      </c>
      <c r="N726" s="3">
        <f>IF(Tabla12[[#This Row],[Canal de Venta]]="Booking",800*Tabla12[[#This Row],[Precio USD]],Tabla12[[#This Row],[Precio CLP]])</f>
        <v>0</v>
      </c>
      <c r="O726" s="3">
        <f>IF(Tabla12[[#This Row],[Canal de Venta]]="Venta Directa",0,IF(Tabla12[[#This Row],[Canal de Venta]]="Airbnb",Tabla12[[#This Row],[Precio '[$CLP'] IVA Inc]]*3.57%,(Tabla12[[#This Row],[Precio USD]]/1.19)*14%*950))</f>
        <v>0</v>
      </c>
      <c r="P726" s="3">
        <f>IF(Tabla12[[#This Row],[Año]]=2022,25000,0)</f>
        <v>0</v>
      </c>
      <c r="Q726" s="3">
        <f>Tabla12[[#This Row],[Precio '[$CLP'] Neto]]*19%</f>
        <v>0</v>
      </c>
      <c r="R726" s="3">
        <f>Tabla12[[#This Row],[Precio '[$CLP'] IVA Inc]]/1.19</f>
        <v>0</v>
      </c>
      <c r="S726" s="1">
        <f>YEAR(Tabla12[[#This Row],[Fecha Entrada]])</f>
        <v>1900</v>
      </c>
      <c r="U726" s="1"/>
    </row>
    <row r="727" spans="5:21" hidden="1" x14ac:dyDescent="0.35">
      <c r="E727" s="7"/>
      <c r="F727" s="7"/>
      <c r="K727" s="3" t="e">
        <f>Tabla12[[#This Row],[Precio '[$CLP'] IVA Inc]]/Tabla12[[#This Row],[N° Noches]]</f>
        <v>#DIV/0!</v>
      </c>
      <c r="N727" s="3">
        <f>IF(Tabla12[[#This Row],[Canal de Venta]]="Booking",800*Tabla12[[#This Row],[Precio USD]],Tabla12[[#This Row],[Precio CLP]])</f>
        <v>0</v>
      </c>
      <c r="O727" s="3">
        <f>IF(Tabla12[[#This Row],[Canal de Venta]]="Venta Directa",0,IF(Tabla12[[#This Row],[Canal de Venta]]="Airbnb",Tabla12[[#This Row],[Precio '[$CLP'] IVA Inc]]*3.57%,(Tabla12[[#This Row],[Precio USD]]/1.19)*14%*950))</f>
        <v>0</v>
      </c>
      <c r="P727" s="3">
        <f>IF(Tabla12[[#This Row],[Año]]=2022,25000,0)</f>
        <v>0</v>
      </c>
      <c r="Q727" s="3">
        <f>Tabla12[[#This Row],[Precio '[$CLP'] Neto]]*19%</f>
        <v>0</v>
      </c>
      <c r="R727" s="3">
        <f>Tabla12[[#This Row],[Precio '[$CLP'] IVA Inc]]/1.19</f>
        <v>0</v>
      </c>
      <c r="S727" s="1">
        <f>YEAR(Tabla12[[#This Row],[Fecha Entrada]])</f>
        <v>1900</v>
      </c>
      <c r="U727" s="1"/>
    </row>
    <row r="728" spans="5:21" hidden="1" x14ac:dyDescent="0.35">
      <c r="E728" s="7"/>
      <c r="F728" s="7"/>
      <c r="K728" s="3" t="e">
        <f>Tabla12[[#This Row],[Precio '[$CLP'] IVA Inc]]/Tabla12[[#This Row],[N° Noches]]</f>
        <v>#DIV/0!</v>
      </c>
      <c r="N728" s="3">
        <f>IF(Tabla12[[#This Row],[Canal de Venta]]="Booking",800*Tabla12[[#This Row],[Precio USD]],Tabla12[[#This Row],[Precio CLP]])</f>
        <v>0</v>
      </c>
      <c r="O728" s="3">
        <f>IF(Tabla12[[#This Row],[Canal de Venta]]="Venta Directa",0,IF(Tabla12[[#This Row],[Canal de Venta]]="Airbnb",Tabla12[[#This Row],[Precio '[$CLP'] IVA Inc]]*3.57%,(Tabla12[[#This Row],[Precio USD]]/1.19)*14%*950))</f>
        <v>0</v>
      </c>
      <c r="P728" s="3">
        <f>IF(Tabla12[[#This Row],[Año]]=2022,25000,0)</f>
        <v>0</v>
      </c>
      <c r="Q728" s="3">
        <f>Tabla12[[#This Row],[Precio '[$CLP'] Neto]]*19%</f>
        <v>0</v>
      </c>
      <c r="R728" s="3">
        <f>Tabla12[[#This Row],[Precio '[$CLP'] IVA Inc]]/1.19</f>
        <v>0</v>
      </c>
      <c r="S728" s="1">
        <f>YEAR(Tabla12[[#This Row],[Fecha Entrada]])</f>
        <v>1900</v>
      </c>
      <c r="U728" s="1"/>
    </row>
    <row r="729" spans="5:21" hidden="1" x14ac:dyDescent="0.35">
      <c r="E729" s="7"/>
      <c r="F729" s="7"/>
      <c r="K729" s="3" t="e">
        <f>Tabla12[[#This Row],[Precio '[$CLP'] IVA Inc]]/Tabla12[[#This Row],[N° Noches]]</f>
        <v>#DIV/0!</v>
      </c>
      <c r="N729" s="3">
        <f>IF(Tabla12[[#This Row],[Canal de Venta]]="Booking",800*Tabla12[[#This Row],[Precio USD]],Tabla12[[#This Row],[Precio CLP]])</f>
        <v>0</v>
      </c>
      <c r="O729" s="3">
        <f>IF(Tabla12[[#This Row],[Canal de Venta]]="Venta Directa",0,IF(Tabla12[[#This Row],[Canal de Venta]]="Airbnb",Tabla12[[#This Row],[Precio '[$CLP'] IVA Inc]]*3.57%,(Tabla12[[#This Row],[Precio USD]]/1.19)*14%*950))</f>
        <v>0</v>
      </c>
      <c r="P729" s="3">
        <f>IF(Tabla12[[#This Row],[Año]]=2022,25000,0)</f>
        <v>0</v>
      </c>
      <c r="Q729" s="3">
        <f>Tabla12[[#This Row],[Precio '[$CLP'] Neto]]*19%</f>
        <v>0</v>
      </c>
      <c r="R729" s="3">
        <f>Tabla12[[#This Row],[Precio '[$CLP'] IVA Inc]]/1.19</f>
        <v>0</v>
      </c>
      <c r="S729" s="1">
        <f>YEAR(Tabla12[[#This Row],[Fecha Entrada]])</f>
        <v>1900</v>
      </c>
      <c r="U729" s="1"/>
    </row>
    <row r="730" spans="5:21" hidden="1" x14ac:dyDescent="0.35">
      <c r="E730" s="7"/>
      <c r="F730" s="7"/>
      <c r="K730" s="3" t="e">
        <f>Tabla12[[#This Row],[Precio '[$CLP'] IVA Inc]]/Tabla12[[#This Row],[N° Noches]]</f>
        <v>#DIV/0!</v>
      </c>
      <c r="N730" s="3">
        <f>IF(Tabla12[[#This Row],[Canal de Venta]]="Booking",800*Tabla12[[#This Row],[Precio USD]],Tabla12[[#This Row],[Precio CLP]])</f>
        <v>0</v>
      </c>
      <c r="O730" s="3">
        <f>IF(Tabla12[[#This Row],[Canal de Venta]]="Venta Directa",0,IF(Tabla12[[#This Row],[Canal de Venta]]="Airbnb",Tabla12[[#This Row],[Precio '[$CLP'] IVA Inc]]*3.57%,(Tabla12[[#This Row],[Precio USD]]/1.19)*14%*950))</f>
        <v>0</v>
      </c>
      <c r="P730" s="3">
        <f>IF(Tabla12[[#This Row],[Año]]=2022,25000,0)</f>
        <v>0</v>
      </c>
      <c r="Q730" s="3">
        <f>Tabla12[[#This Row],[Precio '[$CLP'] Neto]]*19%</f>
        <v>0</v>
      </c>
      <c r="R730" s="3">
        <f>Tabla12[[#This Row],[Precio '[$CLP'] IVA Inc]]/1.19</f>
        <v>0</v>
      </c>
      <c r="S730" s="1">
        <f>YEAR(Tabla12[[#This Row],[Fecha Entrada]])</f>
        <v>1900</v>
      </c>
      <c r="U730" s="1"/>
    </row>
    <row r="731" spans="5:21" hidden="1" x14ac:dyDescent="0.35">
      <c r="E731" s="7"/>
      <c r="F731" s="7"/>
      <c r="K731" s="3" t="e">
        <f>Tabla12[[#This Row],[Precio '[$CLP'] IVA Inc]]/Tabla12[[#This Row],[N° Noches]]</f>
        <v>#DIV/0!</v>
      </c>
      <c r="N731" s="3">
        <f>IF(Tabla12[[#This Row],[Canal de Venta]]="Booking",800*Tabla12[[#This Row],[Precio USD]],Tabla12[[#This Row],[Precio CLP]])</f>
        <v>0</v>
      </c>
      <c r="O731" s="3">
        <f>IF(Tabla12[[#This Row],[Canal de Venta]]="Venta Directa",0,IF(Tabla12[[#This Row],[Canal de Venta]]="Airbnb",Tabla12[[#This Row],[Precio '[$CLP'] IVA Inc]]*3.57%,(Tabla12[[#This Row],[Precio USD]]/1.19)*14%*950))</f>
        <v>0</v>
      </c>
      <c r="P731" s="3">
        <f>IF(Tabla12[[#This Row],[Año]]=2022,25000,0)</f>
        <v>0</v>
      </c>
      <c r="Q731" s="3">
        <f>Tabla12[[#This Row],[Precio '[$CLP'] Neto]]*19%</f>
        <v>0</v>
      </c>
      <c r="R731" s="3">
        <f>Tabla12[[#This Row],[Precio '[$CLP'] IVA Inc]]/1.19</f>
        <v>0</v>
      </c>
      <c r="S731" s="1">
        <f>YEAR(Tabla12[[#This Row],[Fecha Entrada]])</f>
        <v>1900</v>
      </c>
      <c r="U731" s="1"/>
    </row>
    <row r="732" spans="5:21" hidden="1" x14ac:dyDescent="0.35">
      <c r="E732" s="7"/>
      <c r="F732" s="7"/>
      <c r="K732" s="3" t="e">
        <f>Tabla12[[#This Row],[Precio '[$CLP'] IVA Inc]]/Tabla12[[#This Row],[N° Noches]]</f>
        <v>#DIV/0!</v>
      </c>
      <c r="N732" s="3">
        <f>IF(Tabla12[[#This Row],[Canal de Venta]]="Booking",800*Tabla12[[#This Row],[Precio USD]],Tabla12[[#This Row],[Precio CLP]])</f>
        <v>0</v>
      </c>
      <c r="O732" s="3">
        <f>IF(Tabla12[[#This Row],[Canal de Venta]]="Venta Directa",0,IF(Tabla12[[#This Row],[Canal de Venta]]="Airbnb",Tabla12[[#This Row],[Precio '[$CLP'] IVA Inc]]*3.57%,(Tabla12[[#This Row],[Precio USD]]/1.19)*14%*950))</f>
        <v>0</v>
      </c>
      <c r="P732" s="3">
        <f>IF(Tabla12[[#This Row],[Año]]=2022,25000,0)</f>
        <v>0</v>
      </c>
      <c r="Q732" s="3">
        <f>Tabla12[[#This Row],[Precio '[$CLP'] Neto]]*19%</f>
        <v>0</v>
      </c>
      <c r="R732" s="3">
        <f>Tabla12[[#This Row],[Precio '[$CLP'] IVA Inc]]/1.19</f>
        <v>0</v>
      </c>
      <c r="S732" s="1">
        <f>YEAR(Tabla12[[#This Row],[Fecha Entrada]])</f>
        <v>1900</v>
      </c>
      <c r="U732" s="1"/>
    </row>
    <row r="733" spans="5:21" hidden="1" x14ac:dyDescent="0.35">
      <c r="E733" s="7"/>
      <c r="F733" s="7"/>
      <c r="K733" s="3" t="e">
        <f>Tabla12[[#This Row],[Precio '[$CLP'] IVA Inc]]/Tabla12[[#This Row],[N° Noches]]</f>
        <v>#DIV/0!</v>
      </c>
      <c r="N733" s="3">
        <f>IF(Tabla12[[#This Row],[Canal de Venta]]="Booking",800*Tabla12[[#This Row],[Precio USD]],Tabla12[[#This Row],[Precio CLP]])</f>
        <v>0</v>
      </c>
      <c r="O733" s="3">
        <f>IF(Tabla12[[#This Row],[Canal de Venta]]="Venta Directa",0,IF(Tabla12[[#This Row],[Canal de Venta]]="Airbnb",Tabla12[[#This Row],[Precio '[$CLP'] IVA Inc]]*3.57%,(Tabla12[[#This Row],[Precio USD]]/1.19)*14%*950))</f>
        <v>0</v>
      </c>
      <c r="P733" s="3">
        <f>IF(Tabla12[[#This Row],[Año]]=2022,25000,0)</f>
        <v>0</v>
      </c>
      <c r="Q733" s="3">
        <f>Tabla12[[#This Row],[Precio '[$CLP'] Neto]]*19%</f>
        <v>0</v>
      </c>
      <c r="R733" s="3">
        <f>Tabla12[[#This Row],[Precio '[$CLP'] IVA Inc]]/1.19</f>
        <v>0</v>
      </c>
      <c r="S733" s="1">
        <f>YEAR(Tabla12[[#This Row],[Fecha Entrada]])</f>
        <v>1900</v>
      </c>
      <c r="U733" s="1"/>
    </row>
    <row r="734" spans="5:21" hidden="1" x14ac:dyDescent="0.35">
      <c r="E734" s="7"/>
      <c r="F734" s="7"/>
      <c r="K734" s="3" t="e">
        <f>Tabla12[[#This Row],[Precio '[$CLP'] IVA Inc]]/Tabla12[[#This Row],[N° Noches]]</f>
        <v>#DIV/0!</v>
      </c>
      <c r="N734" s="3">
        <f>IF(Tabla12[[#This Row],[Canal de Venta]]="Booking",800*Tabla12[[#This Row],[Precio USD]],Tabla12[[#This Row],[Precio CLP]])</f>
        <v>0</v>
      </c>
      <c r="O734" s="3">
        <f>IF(Tabla12[[#This Row],[Canal de Venta]]="Venta Directa",0,IF(Tabla12[[#This Row],[Canal de Venta]]="Airbnb",Tabla12[[#This Row],[Precio '[$CLP'] IVA Inc]]*3.57%,(Tabla12[[#This Row],[Precio USD]]/1.19)*14%*950))</f>
        <v>0</v>
      </c>
      <c r="P734" s="3">
        <f>IF(Tabla12[[#This Row],[Año]]=2022,25000,0)</f>
        <v>0</v>
      </c>
      <c r="Q734" s="3">
        <f>Tabla12[[#This Row],[Precio '[$CLP'] Neto]]*19%</f>
        <v>0</v>
      </c>
      <c r="R734" s="3">
        <f>Tabla12[[#This Row],[Precio '[$CLP'] IVA Inc]]/1.19</f>
        <v>0</v>
      </c>
      <c r="S734" s="1">
        <f>YEAR(Tabla12[[#This Row],[Fecha Entrada]])</f>
        <v>1900</v>
      </c>
      <c r="U734" s="1"/>
    </row>
    <row r="735" spans="5:21" hidden="1" x14ac:dyDescent="0.35">
      <c r="E735" s="7"/>
      <c r="F735" s="7"/>
      <c r="K735" s="3" t="e">
        <f>Tabla12[[#This Row],[Precio '[$CLP'] IVA Inc]]/Tabla12[[#This Row],[N° Noches]]</f>
        <v>#DIV/0!</v>
      </c>
      <c r="N735" s="3">
        <f>IF(Tabla12[[#This Row],[Canal de Venta]]="Booking",800*Tabla12[[#This Row],[Precio USD]],Tabla12[[#This Row],[Precio CLP]])</f>
        <v>0</v>
      </c>
      <c r="O735" s="3">
        <f>IF(Tabla12[[#This Row],[Canal de Venta]]="Venta Directa",0,IF(Tabla12[[#This Row],[Canal de Venta]]="Airbnb",Tabla12[[#This Row],[Precio '[$CLP'] IVA Inc]]*3.57%,(Tabla12[[#This Row],[Precio USD]]/1.19)*14%*950))</f>
        <v>0</v>
      </c>
      <c r="P735" s="3">
        <f>IF(Tabla12[[#This Row],[Año]]=2022,25000,0)</f>
        <v>0</v>
      </c>
      <c r="Q735" s="3">
        <f>Tabla12[[#This Row],[Precio '[$CLP'] Neto]]*19%</f>
        <v>0</v>
      </c>
      <c r="R735" s="3">
        <f>Tabla12[[#This Row],[Precio '[$CLP'] IVA Inc]]/1.19</f>
        <v>0</v>
      </c>
      <c r="S735" s="1">
        <f>YEAR(Tabla12[[#This Row],[Fecha Entrada]])</f>
        <v>1900</v>
      </c>
      <c r="U735" s="1"/>
    </row>
    <row r="736" spans="5:21" hidden="1" x14ac:dyDescent="0.35">
      <c r="E736" s="7"/>
      <c r="F736" s="7"/>
      <c r="K736" s="3" t="e">
        <f>Tabla12[[#This Row],[Precio '[$CLP'] IVA Inc]]/Tabla12[[#This Row],[N° Noches]]</f>
        <v>#DIV/0!</v>
      </c>
      <c r="N736" s="3">
        <f>IF(Tabla12[[#This Row],[Canal de Venta]]="Booking",800*Tabla12[[#This Row],[Precio USD]],Tabla12[[#This Row],[Precio CLP]])</f>
        <v>0</v>
      </c>
      <c r="O736" s="3">
        <f>IF(Tabla12[[#This Row],[Canal de Venta]]="Venta Directa",0,IF(Tabla12[[#This Row],[Canal de Venta]]="Airbnb",Tabla12[[#This Row],[Precio '[$CLP'] IVA Inc]]*3.57%,(Tabla12[[#This Row],[Precio USD]]/1.19)*14%*950))</f>
        <v>0</v>
      </c>
      <c r="P736" s="3">
        <f>IF(Tabla12[[#This Row],[Año]]=2022,25000,0)</f>
        <v>0</v>
      </c>
      <c r="Q736" s="3">
        <f>Tabla12[[#This Row],[Precio '[$CLP'] Neto]]*19%</f>
        <v>0</v>
      </c>
      <c r="R736" s="3">
        <f>Tabla12[[#This Row],[Precio '[$CLP'] IVA Inc]]/1.19</f>
        <v>0</v>
      </c>
      <c r="S736" s="1">
        <f>YEAR(Tabla12[[#This Row],[Fecha Entrada]])</f>
        <v>1900</v>
      </c>
      <c r="U736" s="1"/>
    </row>
    <row r="737" spans="5:21" hidden="1" x14ac:dyDescent="0.35">
      <c r="E737" s="7"/>
      <c r="F737" s="7"/>
      <c r="K737" s="3" t="e">
        <f>Tabla12[[#This Row],[Precio '[$CLP'] IVA Inc]]/Tabla12[[#This Row],[N° Noches]]</f>
        <v>#DIV/0!</v>
      </c>
      <c r="N737" s="3">
        <f>IF(Tabla12[[#This Row],[Canal de Venta]]="Booking",800*Tabla12[[#This Row],[Precio USD]],Tabla12[[#This Row],[Precio CLP]])</f>
        <v>0</v>
      </c>
      <c r="O737" s="3">
        <f>IF(Tabla12[[#This Row],[Canal de Venta]]="Venta Directa",0,IF(Tabla12[[#This Row],[Canal de Venta]]="Airbnb",Tabla12[[#This Row],[Precio '[$CLP'] IVA Inc]]*3.57%,(Tabla12[[#This Row],[Precio USD]]/1.19)*14%*950))</f>
        <v>0</v>
      </c>
      <c r="P737" s="3">
        <f>IF(Tabla12[[#This Row],[Año]]=2022,25000,0)</f>
        <v>0</v>
      </c>
      <c r="Q737" s="3">
        <f>Tabla12[[#This Row],[Precio '[$CLP'] Neto]]*19%</f>
        <v>0</v>
      </c>
      <c r="R737" s="3">
        <f>Tabla12[[#This Row],[Precio '[$CLP'] IVA Inc]]/1.19</f>
        <v>0</v>
      </c>
      <c r="S737" s="1">
        <f>YEAR(Tabla12[[#This Row],[Fecha Entrada]])</f>
        <v>1900</v>
      </c>
      <c r="U737" s="1"/>
    </row>
    <row r="738" spans="5:21" hidden="1" x14ac:dyDescent="0.35">
      <c r="E738" s="7"/>
      <c r="F738" s="7"/>
      <c r="K738" s="3" t="e">
        <f>Tabla12[[#This Row],[Precio '[$CLP'] IVA Inc]]/Tabla12[[#This Row],[N° Noches]]</f>
        <v>#DIV/0!</v>
      </c>
      <c r="N738" s="3">
        <f>IF(Tabla12[[#This Row],[Canal de Venta]]="Booking",800*Tabla12[[#This Row],[Precio USD]],Tabla12[[#This Row],[Precio CLP]])</f>
        <v>0</v>
      </c>
      <c r="O738" s="3">
        <f>IF(Tabla12[[#This Row],[Canal de Venta]]="Venta Directa",0,IF(Tabla12[[#This Row],[Canal de Venta]]="Airbnb",Tabla12[[#This Row],[Precio '[$CLP'] IVA Inc]]*3.57%,(Tabla12[[#This Row],[Precio USD]]/1.19)*14%*950))</f>
        <v>0</v>
      </c>
      <c r="P738" s="3">
        <f>IF(Tabla12[[#This Row],[Año]]=2022,25000,0)</f>
        <v>0</v>
      </c>
      <c r="Q738" s="3">
        <f>Tabla12[[#This Row],[Precio '[$CLP'] Neto]]*19%</f>
        <v>0</v>
      </c>
      <c r="R738" s="3">
        <f>Tabla12[[#This Row],[Precio '[$CLP'] IVA Inc]]/1.19</f>
        <v>0</v>
      </c>
      <c r="S738" s="1">
        <f>YEAR(Tabla12[[#This Row],[Fecha Entrada]])</f>
        <v>1900</v>
      </c>
      <c r="U738" s="1"/>
    </row>
    <row r="739" spans="5:21" hidden="1" x14ac:dyDescent="0.35">
      <c r="E739" s="7"/>
      <c r="F739" s="7"/>
      <c r="K739" s="3" t="e">
        <f>Tabla12[[#This Row],[Precio '[$CLP'] IVA Inc]]/Tabla12[[#This Row],[N° Noches]]</f>
        <v>#DIV/0!</v>
      </c>
      <c r="N739" s="3">
        <f>IF(Tabla12[[#This Row],[Canal de Venta]]="Booking",800*Tabla12[[#This Row],[Precio USD]],Tabla12[[#This Row],[Precio CLP]])</f>
        <v>0</v>
      </c>
      <c r="O739" s="3">
        <f>IF(Tabla12[[#This Row],[Canal de Venta]]="Venta Directa",0,IF(Tabla12[[#This Row],[Canal de Venta]]="Airbnb",Tabla12[[#This Row],[Precio '[$CLP'] IVA Inc]]*3.57%,(Tabla12[[#This Row],[Precio USD]]/1.19)*14%*950))</f>
        <v>0</v>
      </c>
      <c r="P739" s="3">
        <f>IF(Tabla12[[#This Row],[Año]]=2022,25000,0)</f>
        <v>0</v>
      </c>
      <c r="Q739" s="3">
        <f>Tabla12[[#This Row],[Precio '[$CLP'] Neto]]*19%</f>
        <v>0</v>
      </c>
      <c r="R739" s="3">
        <f>Tabla12[[#This Row],[Precio '[$CLP'] IVA Inc]]/1.19</f>
        <v>0</v>
      </c>
      <c r="S739" s="1">
        <f>YEAR(Tabla12[[#This Row],[Fecha Entrada]])</f>
        <v>1900</v>
      </c>
      <c r="U739" s="1"/>
    </row>
    <row r="740" spans="5:21" hidden="1" x14ac:dyDescent="0.35">
      <c r="E740" s="7"/>
      <c r="F740" s="7"/>
      <c r="K740" s="3" t="e">
        <f>Tabla12[[#This Row],[Precio '[$CLP'] IVA Inc]]/Tabla12[[#This Row],[N° Noches]]</f>
        <v>#DIV/0!</v>
      </c>
      <c r="N740" s="3">
        <f>IF(Tabla12[[#This Row],[Canal de Venta]]="Booking",800*Tabla12[[#This Row],[Precio USD]],Tabla12[[#This Row],[Precio CLP]])</f>
        <v>0</v>
      </c>
      <c r="O740" s="3">
        <f>IF(Tabla12[[#This Row],[Canal de Venta]]="Venta Directa",0,IF(Tabla12[[#This Row],[Canal de Venta]]="Airbnb",Tabla12[[#This Row],[Precio '[$CLP'] IVA Inc]]*3.57%,(Tabla12[[#This Row],[Precio USD]]/1.19)*14%*950))</f>
        <v>0</v>
      </c>
      <c r="P740" s="3">
        <f>IF(Tabla12[[#This Row],[Año]]=2022,25000,0)</f>
        <v>0</v>
      </c>
      <c r="Q740" s="3">
        <f>Tabla12[[#This Row],[Precio '[$CLP'] Neto]]*19%</f>
        <v>0</v>
      </c>
      <c r="R740" s="3">
        <f>Tabla12[[#This Row],[Precio '[$CLP'] IVA Inc]]/1.19</f>
        <v>0</v>
      </c>
      <c r="S740" s="1">
        <f>YEAR(Tabla12[[#This Row],[Fecha Entrada]])</f>
        <v>1900</v>
      </c>
      <c r="U740" s="1"/>
    </row>
    <row r="741" spans="5:21" hidden="1" x14ac:dyDescent="0.35">
      <c r="E741" s="7"/>
      <c r="F741" s="7"/>
      <c r="K741" s="3" t="e">
        <f>Tabla12[[#This Row],[Precio '[$CLP'] IVA Inc]]/Tabla12[[#This Row],[N° Noches]]</f>
        <v>#DIV/0!</v>
      </c>
      <c r="N741" s="3">
        <f>IF(Tabla12[[#This Row],[Canal de Venta]]="Booking",800*Tabla12[[#This Row],[Precio USD]],Tabla12[[#This Row],[Precio CLP]])</f>
        <v>0</v>
      </c>
      <c r="O741" s="3">
        <f>IF(Tabla12[[#This Row],[Canal de Venta]]="Venta Directa",0,IF(Tabla12[[#This Row],[Canal de Venta]]="Airbnb",Tabla12[[#This Row],[Precio '[$CLP'] IVA Inc]]*3.57%,(Tabla12[[#This Row],[Precio USD]]/1.19)*14%*950))</f>
        <v>0</v>
      </c>
      <c r="P741" s="3">
        <f>IF(Tabla12[[#This Row],[Año]]=2022,25000,0)</f>
        <v>0</v>
      </c>
      <c r="Q741" s="3">
        <f>Tabla12[[#This Row],[Precio '[$CLP'] Neto]]*19%</f>
        <v>0</v>
      </c>
      <c r="R741" s="3">
        <f>Tabla12[[#This Row],[Precio '[$CLP'] IVA Inc]]/1.19</f>
        <v>0</v>
      </c>
      <c r="S741" s="1">
        <f>YEAR(Tabla12[[#This Row],[Fecha Entrada]])</f>
        <v>1900</v>
      </c>
      <c r="U741" s="1"/>
    </row>
    <row r="742" spans="5:21" hidden="1" x14ac:dyDescent="0.35">
      <c r="E742" s="7"/>
      <c r="F742" s="7"/>
      <c r="K742" s="3" t="e">
        <f>Tabla12[[#This Row],[Precio '[$CLP'] IVA Inc]]/Tabla12[[#This Row],[N° Noches]]</f>
        <v>#DIV/0!</v>
      </c>
      <c r="N742" s="3">
        <f>IF(Tabla12[[#This Row],[Canal de Venta]]="Booking",800*Tabla12[[#This Row],[Precio USD]],Tabla12[[#This Row],[Precio CLP]])</f>
        <v>0</v>
      </c>
      <c r="O742" s="3">
        <f>IF(Tabla12[[#This Row],[Canal de Venta]]="Venta Directa",0,IF(Tabla12[[#This Row],[Canal de Venta]]="Airbnb",Tabla12[[#This Row],[Precio '[$CLP'] IVA Inc]]*3.57%,(Tabla12[[#This Row],[Precio USD]]/1.19)*14%*950))</f>
        <v>0</v>
      </c>
      <c r="P742" s="3">
        <f>IF(Tabla12[[#This Row],[Año]]=2022,25000,0)</f>
        <v>0</v>
      </c>
      <c r="Q742" s="3">
        <f>Tabla12[[#This Row],[Precio '[$CLP'] Neto]]*19%</f>
        <v>0</v>
      </c>
      <c r="R742" s="3">
        <f>Tabla12[[#This Row],[Precio '[$CLP'] IVA Inc]]/1.19</f>
        <v>0</v>
      </c>
      <c r="S742" s="1">
        <f>YEAR(Tabla12[[#This Row],[Fecha Entrada]])</f>
        <v>1900</v>
      </c>
      <c r="U742" s="1"/>
    </row>
    <row r="743" spans="5:21" hidden="1" x14ac:dyDescent="0.35">
      <c r="E743" s="7"/>
      <c r="F743" s="7"/>
      <c r="K743" s="3" t="e">
        <f>Tabla12[[#This Row],[Precio '[$CLP'] IVA Inc]]/Tabla12[[#This Row],[N° Noches]]</f>
        <v>#DIV/0!</v>
      </c>
      <c r="N743" s="3">
        <f>IF(Tabla12[[#This Row],[Canal de Venta]]="Booking",800*Tabla12[[#This Row],[Precio USD]],Tabla12[[#This Row],[Precio CLP]])</f>
        <v>0</v>
      </c>
      <c r="O743" s="3">
        <f>IF(Tabla12[[#This Row],[Canal de Venta]]="Venta Directa",0,IF(Tabla12[[#This Row],[Canal de Venta]]="Airbnb",Tabla12[[#This Row],[Precio '[$CLP'] IVA Inc]]*3.57%,(Tabla12[[#This Row],[Precio USD]]/1.19)*14%*950))</f>
        <v>0</v>
      </c>
      <c r="P743" s="3">
        <f>IF(Tabla12[[#This Row],[Año]]=2022,25000,0)</f>
        <v>0</v>
      </c>
      <c r="Q743" s="3">
        <f>Tabla12[[#This Row],[Precio '[$CLP'] Neto]]*19%</f>
        <v>0</v>
      </c>
      <c r="R743" s="3">
        <f>Tabla12[[#This Row],[Precio '[$CLP'] IVA Inc]]/1.19</f>
        <v>0</v>
      </c>
      <c r="S743" s="1">
        <f>YEAR(Tabla12[[#This Row],[Fecha Entrada]])</f>
        <v>1900</v>
      </c>
      <c r="U743" s="1"/>
    </row>
    <row r="744" spans="5:21" hidden="1" x14ac:dyDescent="0.35">
      <c r="E744" s="7"/>
      <c r="F744" s="7"/>
      <c r="K744" s="3" t="e">
        <f>Tabla12[[#This Row],[Precio '[$CLP'] IVA Inc]]/Tabla12[[#This Row],[N° Noches]]</f>
        <v>#DIV/0!</v>
      </c>
      <c r="N744" s="3">
        <f>IF(Tabla12[[#This Row],[Canal de Venta]]="Booking",800*Tabla12[[#This Row],[Precio USD]],Tabla12[[#This Row],[Precio CLP]])</f>
        <v>0</v>
      </c>
      <c r="O744" s="3">
        <f>IF(Tabla12[[#This Row],[Canal de Venta]]="Venta Directa",0,IF(Tabla12[[#This Row],[Canal de Venta]]="Airbnb",Tabla12[[#This Row],[Precio '[$CLP'] IVA Inc]]*3.57%,(Tabla12[[#This Row],[Precio USD]]/1.19)*14%*950))</f>
        <v>0</v>
      </c>
      <c r="P744" s="3">
        <f>IF(Tabla12[[#This Row],[Año]]=2022,25000,0)</f>
        <v>0</v>
      </c>
      <c r="Q744" s="3">
        <f>Tabla12[[#This Row],[Precio '[$CLP'] Neto]]*19%</f>
        <v>0</v>
      </c>
      <c r="R744" s="3">
        <f>Tabla12[[#This Row],[Precio '[$CLP'] IVA Inc]]/1.19</f>
        <v>0</v>
      </c>
      <c r="S744" s="1">
        <f>YEAR(Tabla12[[#This Row],[Fecha Entrada]])</f>
        <v>1900</v>
      </c>
      <c r="U744" s="1"/>
    </row>
    <row r="745" spans="5:21" hidden="1" x14ac:dyDescent="0.35">
      <c r="E745" s="7"/>
      <c r="F745" s="7"/>
      <c r="K745" s="3" t="e">
        <f>Tabla12[[#This Row],[Precio '[$CLP'] IVA Inc]]/Tabla12[[#This Row],[N° Noches]]</f>
        <v>#DIV/0!</v>
      </c>
      <c r="N745" s="3">
        <f>IF(Tabla12[[#This Row],[Canal de Venta]]="Booking",800*Tabla12[[#This Row],[Precio USD]],Tabla12[[#This Row],[Precio CLP]])</f>
        <v>0</v>
      </c>
      <c r="O745" s="3">
        <f>IF(Tabla12[[#This Row],[Canal de Venta]]="Venta Directa",0,IF(Tabla12[[#This Row],[Canal de Venta]]="Airbnb",Tabla12[[#This Row],[Precio '[$CLP'] IVA Inc]]*3.57%,(Tabla12[[#This Row],[Precio USD]]/1.19)*14%*950))</f>
        <v>0</v>
      </c>
      <c r="P745" s="3">
        <f>IF(Tabla12[[#This Row],[Año]]=2022,25000,0)</f>
        <v>0</v>
      </c>
      <c r="Q745" s="3">
        <f>Tabla12[[#This Row],[Precio '[$CLP'] Neto]]*19%</f>
        <v>0</v>
      </c>
      <c r="R745" s="3">
        <f>Tabla12[[#This Row],[Precio '[$CLP'] IVA Inc]]/1.19</f>
        <v>0</v>
      </c>
      <c r="S745" s="1">
        <f>YEAR(Tabla12[[#This Row],[Fecha Entrada]])</f>
        <v>1900</v>
      </c>
      <c r="U745" s="1"/>
    </row>
    <row r="746" spans="5:21" hidden="1" x14ac:dyDescent="0.35">
      <c r="E746" s="7"/>
      <c r="F746" s="7"/>
      <c r="K746" s="3" t="e">
        <f>Tabla12[[#This Row],[Precio '[$CLP'] IVA Inc]]/Tabla12[[#This Row],[N° Noches]]</f>
        <v>#DIV/0!</v>
      </c>
      <c r="N746" s="3">
        <f>IF(Tabla12[[#This Row],[Canal de Venta]]="Booking",800*Tabla12[[#This Row],[Precio USD]],Tabla12[[#This Row],[Precio CLP]])</f>
        <v>0</v>
      </c>
      <c r="O746" s="3">
        <f>IF(Tabla12[[#This Row],[Canal de Venta]]="Venta Directa",0,IF(Tabla12[[#This Row],[Canal de Venta]]="Airbnb",Tabla12[[#This Row],[Precio '[$CLP'] IVA Inc]]*3.57%,(Tabla12[[#This Row],[Precio USD]]/1.19)*14%*950))</f>
        <v>0</v>
      </c>
      <c r="P746" s="3">
        <f>IF(Tabla12[[#This Row],[Año]]=2022,25000,0)</f>
        <v>0</v>
      </c>
      <c r="Q746" s="3">
        <f>Tabla12[[#This Row],[Precio '[$CLP'] Neto]]*19%</f>
        <v>0</v>
      </c>
      <c r="R746" s="3">
        <f>Tabla12[[#This Row],[Precio '[$CLP'] IVA Inc]]/1.19</f>
        <v>0</v>
      </c>
      <c r="S746" s="1">
        <f>YEAR(Tabla12[[#This Row],[Fecha Entrada]])</f>
        <v>1900</v>
      </c>
      <c r="U746" s="1"/>
    </row>
    <row r="747" spans="5:21" hidden="1" x14ac:dyDescent="0.35">
      <c r="E747" s="7"/>
      <c r="F747" s="7"/>
      <c r="K747" s="3" t="e">
        <f>Tabla12[[#This Row],[Precio '[$CLP'] IVA Inc]]/Tabla12[[#This Row],[N° Noches]]</f>
        <v>#DIV/0!</v>
      </c>
      <c r="N747" s="3">
        <f>IF(Tabla12[[#This Row],[Canal de Venta]]="Booking",800*Tabla12[[#This Row],[Precio USD]],Tabla12[[#This Row],[Precio CLP]])</f>
        <v>0</v>
      </c>
      <c r="O747" s="3">
        <f>IF(Tabla12[[#This Row],[Canal de Venta]]="Venta Directa",0,IF(Tabla12[[#This Row],[Canal de Venta]]="Airbnb",Tabla12[[#This Row],[Precio '[$CLP'] IVA Inc]]*3.57%,(Tabla12[[#This Row],[Precio USD]]/1.19)*14%*950))</f>
        <v>0</v>
      </c>
      <c r="P747" s="3">
        <f>IF(Tabla12[[#This Row],[Año]]=2022,25000,0)</f>
        <v>0</v>
      </c>
      <c r="Q747" s="3">
        <f>Tabla12[[#This Row],[Precio '[$CLP'] Neto]]*19%</f>
        <v>0</v>
      </c>
      <c r="R747" s="3">
        <f>Tabla12[[#This Row],[Precio '[$CLP'] IVA Inc]]/1.19</f>
        <v>0</v>
      </c>
      <c r="S747" s="1">
        <f>YEAR(Tabla12[[#This Row],[Fecha Entrada]])</f>
        <v>1900</v>
      </c>
      <c r="U747" s="1"/>
    </row>
    <row r="748" spans="5:21" hidden="1" x14ac:dyDescent="0.35">
      <c r="E748" s="7"/>
      <c r="F748" s="7"/>
      <c r="K748" s="3" t="e">
        <f>Tabla12[[#This Row],[Precio '[$CLP'] IVA Inc]]/Tabla12[[#This Row],[N° Noches]]</f>
        <v>#DIV/0!</v>
      </c>
      <c r="N748" s="3">
        <f>IF(Tabla12[[#This Row],[Canal de Venta]]="Booking",800*Tabla12[[#This Row],[Precio USD]],Tabla12[[#This Row],[Precio CLP]])</f>
        <v>0</v>
      </c>
      <c r="O748" s="3">
        <f>IF(Tabla12[[#This Row],[Canal de Venta]]="Venta Directa",0,IF(Tabla12[[#This Row],[Canal de Venta]]="Airbnb",Tabla12[[#This Row],[Precio '[$CLP'] IVA Inc]]*3.57%,(Tabla12[[#This Row],[Precio USD]]/1.19)*14%*950))</f>
        <v>0</v>
      </c>
      <c r="P748" s="3">
        <f>IF(Tabla12[[#This Row],[Año]]=2022,25000,0)</f>
        <v>0</v>
      </c>
      <c r="Q748" s="3">
        <f>Tabla12[[#This Row],[Precio '[$CLP'] Neto]]*19%</f>
        <v>0</v>
      </c>
      <c r="R748" s="3">
        <f>Tabla12[[#This Row],[Precio '[$CLP'] IVA Inc]]/1.19</f>
        <v>0</v>
      </c>
      <c r="S748" s="1">
        <f>YEAR(Tabla12[[#This Row],[Fecha Entrada]])</f>
        <v>1900</v>
      </c>
      <c r="U748" s="1"/>
    </row>
    <row r="749" spans="5:21" hidden="1" x14ac:dyDescent="0.35">
      <c r="E749" s="7"/>
      <c r="F749" s="7"/>
      <c r="K749" s="3" t="e">
        <f>Tabla12[[#This Row],[Precio '[$CLP'] IVA Inc]]/Tabla12[[#This Row],[N° Noches]]</f>
        <v>#DIV/0!</v>
      </c>
      <c r="N749" s="3">
        <f>IF(Tabla12[[#This Row],[Canal de Venta]]="Booking",800*Tabla12[[#This Row],[Precio USD]],Tabla12[[#This Row],[Precio CLP]])</f>
        <v>0</v>
      </c>
      <c r="O749" s="3">
        <f>IF(Tabla12[[#This Row],[Canal de Venta]]="Venta Directa",0,IF(Tabla12[[#This Row],[Canal de Venta]]="Airbnb",Tabla12[[#This Row],[Precio '[$CLP'] IVA Inc]]*3.57%,(Tabla12[[#This Row],[Precio USD]]/1.19)*14%*950))</f>
        <v>0</v>
      </c>
      <c r="P749" s="3">
        <f>IF(Tabla12[[#This Row],[Año]]=2022,25000,0)</f>
        <v>0</v>
      </c>
      <c r="Q749" s="3">
        <f>Tabla12[[#This Row],[Precio '[$CLP'] Neto]]*19%</f>
        <v>0</v>
      </c>
      <c r="R749" s="3">
        <f>Tabla12[[#This Row],[Precio '[$CLP'] IVA Inc]]/1.19</f>
        <v>0</v>
      </c>
      <c r="S749" s="1">
        <f>YEAR(Tabla12[[#This Row],[Fecha Entrada]])</f>
        <v>1900</v>
      </c>
      <c r="U749" s="1"/>
    </row>
    <row r="750" spans="5:21" hidden="1" x14ac:dyDescent="0.35">
      <c r="E750" s="7"/>
      <c r="F750" s="7"/>
      <c r="K750" s="3" t="e">
        <f>Tabla12[[#This Row],[Precio '[$CLP'] IVA Inc]]/Tabla12[[#This Row],[N° Noches]]</f>
        <v>#DIV/0!</v>
      </c>
      <c r="N750" s="3">
        <f>IF(Tabla12[[#This Row],[Canal de Venta]]="Booking",800*Tabla12[[#This Row],[Precio USD]],Tabla12[[#This Row],[Precio CLP]])</f>
        <v>0</v>
      </c>
      <c r="O750" s="3">
        <f>IF(Tabla12[[#This Row],[Canal de Venta]]="Venta Directa",0,IF(Tabla12[[#This Row],[Canal de Venta]]="Airbnb",Tabla12[[#This Row],[Precio '[$CLP'] IVA Inc]]*3.57%,(Tabla12[[#This Row],[Precio USD]]/1.19)*14%*950))</f>
        <v>0</v>
      </c>
      <c r="P750" s="3">
        <f>IF(Tabla12[[#This Row],[Año]]=2022,25000,0)</f>
        <v>0</v>
      </c>
      <c r="Q750" s="3">
        <f>Tabla12[[#This Row],[Precio '[$CLP'] Neto]]*19%</f>
        <v>0</v>
      </c>
      <c r="R750" s="3">
        <f>Tabla12[[#This Row],[Precio '[$CLP'] IVA Inc]]/1.19</f>
        <v>0</v>
      </c>
      <c r="S750" s="1">
        <f>YEAR(Tabla12[[#This Row],[Fecha Entrada]])</f>
        <v>1900</v>
      </c>
      <c r="U750" s="1"/>
    </row>
    <row r="751" spans="5:21" hidden="1" x14ac:dyDescent="0.35">
      <c r="E751" s="7"/>
      <c r="F751" s="7"/>
      <c r="K751" s="3" t="e">
        <f>Tabla12[[#This Row],[Precio '[$CLP'] IVA Inc]]/Tabla12[[#This Row],[N° Noches]]</f>
        <v>#DIV/0!</v>
      </c>
      <c r="N751" s="3">
        <f>IF(Tabla12[[#This Row],[Canal de Venta]]="Booking",800*Tabla12[[#This Row],[Precio USD]],Tabla12[[#This Row],[Precio CLP]])</f>
        <v>0</v>
      </c>
      <c r="O751" s="3">
        <f>IF(Tabla12[[#This Row],[Canal de Venta]]="Venta Directa",0,IF(Tabla12[[#This Row],[Canal de Venta]]="Airbnb",Tabla12[[#This Row],[Precio '[$CLP'] IVA Inc]]*3.57%,(Tabla12[[#This Row],[Precio USD]]/1.19)*14%*950))</f>
        <v>0</v>
      </c>
      <c r="P751" s="3">
        <f>IF(Tabla12[[#This Row],[Año]]=2022,25000,0)</f>
        <v>0</v>
      </c>
      <c r="Q751" s="3">
        <f>Tabla12[[#This Row],[Precio '[$CLP'] Neto]]*19%</f>
        <v>0</v>
      </c>
      <c r="R751" s="3">
        <f>Tabla12[[#This Row],[Precio '[$CLP'] IVA Inc]]/1.19</f>
        <v>0</v>
      </c>
      <c r="S751" s="1">
        <f>YEAR(Tabla12[[#This Row],[Fecha Entrada]])</f>
        <v>1900</v>
      </c>
      <c r="U751" s="1"/>
    </row>
    <row r="752" spans="5:21" hidden="1" x14ac:dyDescent="0.35">
      <c r="E752" s="7"/>
      <c r="F752" s="7"/>
      <c r="K752" s="3" t="e">
        <f>Tabla12[[#This Row],[Precio '[$CLP'] IVA Inc]]/Tabla12[[#This Row],[N° Noches]]</f>
        <v>#DIV/0!</v>
      </c>
      <c r="N752" s="3">
        <f>IF(Tabla12[[#This Row],[Canal de Venta]]="Booking",800*Tabla12[[#This Row],[Precio USD]],Tabla12[[#This Row],[Precio CLP]])</f>
        <v>0</v>
      </c>
      <c r="O752" s="3">
        <f>IF(Tabla12[[#This Row],[Canal de Venta]]="Venta Directa",0,IF(Tabla12[[#This Row],[Canal de Venta]]="Airbnb",Tabla12[[#This Row],[Precio '[$CLP'] IVA Inc]]*3.57%,(Tabla12[[#This Row],[Precio USD]]/1.19)*14%*950))</f>
        <v>0</v>
      </c>
      <c r="P752" s="3">
        <f>IF(Tabla12[[#This Row],[Año]]=2022,25000,0)</f>
        <v>0</v>
      </c>
      <c r="Q752" s="3">
        <f>Tabla12[[#This Row],[Precio '[$CLP'] Neto]]*19%</f>
        <v>0</v>
      </c>
      <c r="R752" s="3">
        <f>Tabla12[[#This Row],[Precio '[$CLP'] IVA Inc]]/1.19</f>
        <v>0</v>
      </c>
      <c r="S752" s="1">
        <f>YEAR(Tabla12[[#This Row],[Fecha Entrada]])</f>
        <v>1900</v>
      </c>
      <c r="U752" s="1"/>
    </row>
    <row r="753" spans="5:21" hidden="1" x14ac:dyDescent="0.35">
      <c r="E753" s="7"/>
      <c r="F753" s="7"/>
      <c r="K753" s="3" t="e">
        <f>Tabla12[[#This Row],[Precio '[$CLP'] IVA Inc]]/Tabla12[[#This Row],[N° Noches]]</f>
        <v>#DIV/0!</v>
      </c>
      <c r="N753" s="3">
        <f>IF(Tabla12[[#This Row],[Canal de Venta]]="Booking",800*Tabla12[[#This Row],[Precio USD]],Tabla12[[#This Row],[Precio CLP]])</f>
        <v>0</v>
      </c>
      <c r="O753" s="3">
        <f>IF(Tabla12[[#This Row],[Canal de Venta]]="Venta Directa",0,IF(Tabla12[[#This Row],[Canal de Venta]]="Airbnb",Tabla12[[#This Row],[Precio '[$CLP'] IVA Inc]]*3.57%,(Tabla12[[#This Row],[Precio USD]]/1.19)*14%*950))</f>
        <v>0</v>
      </c>
      <c r="P753" s="3">
        <f>IF(Tabla12[[#This Row],[Año]]=2022,25000,0)</f>
        <v>0</v>
      </c>
      <c r="Q753" s="3">
        <f>Tabla12[[#This Row],[Precio '[$CLP'] Neto]]*19%</f>
        <v>0</v>
      </c>
      <c r="R753" s="3">
        <f>Tabla12[[#This Row],[Precio '[$CLP'] IVA Inc]]/1.19</f>
        <v>0</v>
      </c>
      <c r="S753" s="1">
        <f>YEAR(Tabla12[[#This Row],[Fecha Entrada]])</f>
        <v>1900</v>
      </c>
      <c r="U753" s="1"/>
    </row>
    <row r="754" spans="5:21" hidden="1" x14ac:dyDescent="0.35">
      <c r="E754" s="7"/>
      <c r="F754" s="7"/>
      <c r="K754" s="3" t="e">
        <f>Tabla12[[#This Row],[Precio '[$CLP'] IVA Inc]]/Tabla12[[#This Row],[N° Noches]]</f>
        <v>#DIV/0!</v>
      </c>
      <c r="N754" s="3">
        <f>IF(Tabla12[[#This Row],[Canal de Venta]]="Booking",800*Tabla12[[#This Row],[Precio USD]],Tabla12[[#This Row],[Precio CLP]])</f>
        <v>0</v>
      </c>
      <c r="O754" s="3">
        <f>IF(Tabla12[[#This Row],[Canal de Venta]]="Venta Directa",0,IF(Tabla12[[#This Row],[Canal de Venta]]="Airbnb",Tabla12[[#This Row],[Precio '[$CLP'] IVA Inc]]*3.57%,(Tabla12[[#This Row],[Precio USD]]/1.19)*14%*950))</f>
        <v>0</v>
      </c>
      <c r="P754" s="3">
        <f>IF(Tabla12[[#This Row],[Año]]=2022,25000,0)</f>
        <v>0</v>
      </c>
      <c r="Q754" s="3">
        <f>Tabla12[[#This Row],[Precio '[$CLP'] Neto]]*19%</f>
        <v>0</v>
      </c>
      <c r="R754" s="3">
        <f>Tabla12[[#This Row],[Precio '[$CLP'] IVA Inc]]/1.19</f>
        <v>0</v>
      </c>
      <c r="S754" s="1">
        <f>YEAR(Tabla12[[#This Row],[Fecha Entrada]])</f>
        <v>1900</v>
      </c>
      <c r="U754" s="1"/>
    </row>
    <row r="755" spans="5:21" hidden="1" x14ac:dyDescent="0.35">
      <c r="E755" s="7"/>
      <c r="F755" s="7"/>
      <c r="K755" s="3" t="e">
        <f>Tabla12[[#This Row],[Precio '[$CLP'] IVA Inc]]/Tabla12[[#This Row],[N° Noches]]</f>
        <v>#DIV/0!</v>
      </c>
      <c r="N755" s="3">
        <f>IF(Tabla12[[#This Row],[Canal de Venta]]="Booking",800*Tabla12[[#This Row],[Precio USD]],Tabla12[[#This Row],[Precio CLP]])</f>
        <v>0</v>
      </c>
      <c r="O755" s="3">
        <f>IF(Tabla12[[#This Row],[Canal de Venta]]="Venta Directa",0,IF(Tabla12[[#This Row],[Canal de Venta]]="Airbnb",Tabla12[[#This Row],[Precio '[$CLP'] IVA Inc]]*3.57%,(Tabla12[[#This Row],[Precio USD]]/1.19)*14%*950))</f>
        <v>0</v>
      </c>
      <c r="P755" s="3">
        <f>IF(Tabla12[[#This Row],[Año]]=2022,25000,0)</f>
        <v>0</v>
      </c>
      <c r="Q755" s="3">
        <f>Tabla12[[#This Row],[Precio '[$CLP'] Neto]]*19%</f>
        <v>0</v>
      </c>
      <c r="R755" s="3">
        <f>Tabla12[[#This Row],[Precio '[$CLP'] IVA Inc]]/1.19</f>
        <v>0</v>
      </c>
      <c r="S755" s="1">
        <f>YEAR(Tabla12[[#This Row],[Fecha Entrada]])</f>
        <v>1900</v>
      </c>
      <c r="U755" s="1"/>
    </row>
    <row r="756" spans="5:21" hidden="1" x14ac:dyDescent="0.35">
      <c r="E756" s="7"/>
      <c r="F756" s="7"/>
      <c r="K756" s="3" t="e">
        <f>Tabla12[[#This Row],[Precio '[$CLP'] IVA Inc]]/Tabla12[[#This Row],[N° Noches]]</f>
        <v>#DIV/0!</v>
      </c>
      <c r="N756" s="3">
        <f>IF(Tabla12[[#This Row],[Canal de Venta]]="Booking",800*Tabla12[[#This Row],[Precio USD]],Tabla12[[#This Row],[Precio CLP]])</f>
        <v>0</v>
      </c>
      <c r="O756" s="3">
        <f>IF(Tabla12[[#This Row],[Canal de Venta]]="Venta Directa",0,IF(Tabla12[[#This Row],[Canal de Venta]]="Airbnb",Tabla12[[#This Row],[Precio '[$CLP'] IVA Inc]]*3.57%,(Tabla12[[#This Row],[Precio USD]]/1.19)*14%*950))</f>
        <v>0</v>
      </c>
      <c r="P756" s="3">
        <f>IF(Tabla12[[#This Row],[Año]]=2022,25000,0)</f>
        <v>0</v>
      </c>
      <c r="Q756" s="3">
        <f>Tabla12[[#This Row],[Precio '[$CLP'] Neto]]*19%</f>
        <v>0</v>
      </c>
      <c r="R756" s="3">
        <f>Tabla12[[#This Row],[Precio '[$CLP'] IVA Inc]]/1.19</f>
        <v>0</v>
      </c>
      <c r="S756" s="1">
        <f>YEAR(Tabla12[[#This Row],[Fecha Entrada]])</f>
        <v>1900</v>
      </c>
      <c r="U756" s="1"/>
    </row>
    <row r="757" spans="5:21" hidden="1" x14ac:dyDescent="0.35">
      <c r="E757" s="7"/>
      <c r="F757" s="7"/>
      <c r="K757" s="3" t="e">
        <f>Tabla12[[#This Row],[Precio '[$CLP'] IVA Inc]]/Tabla12[[#This Row],[N° Noches]]</f>
        <v>#DIV/0!</v>
      </c>
      <c r="N757" s="3">
        <f>IF(Tabla12[[#This Row],[Canal de Venta]]="Booking",800*Tabla12[[#This Row],[Precio USD]],Tabla12[[#This Row],[Precio CLP]])</f>
        <v>0</v>
      </c>
      <c r="O757" s="3">
        <f>IF(Tabla12[[#This Row],[Canal de Venta]]="Venta Directa",0,IF(Tabla12[[#This Row],[Canal de Venta]]="Airbnb",Tabla12[[#This Row],[Precio '[$CLP'] IVA Inc]]*3.57%,(Tabla12[[#This Row],[Precio USD]]/1.19)*14%*950))</f>
        <v>0</v>
      </c>
      <c r="P757" s="3">
        <f>IF(Tabla12[[#This Row],[Año]]=2022,25000,0)</f>
        <v>0</v>
      </c>
      <c r="Q757" s="3">
        <f>Tabla12[[#This Row],[Precio '[$CLP'] Neto]]*19%</f>
        <v>0</v>
      </c>
      <c r="R757" s="3">
        <f>Tabla12[[#This Row],[Precio '[$CLP'] IVA Inc]]/1.19</f>
        <v>0</v>
      </c>
      <c r="S757" s="1">
        <f>YEAR(Tabla12[[#This Row],[Fecha Entrada]])</f>
        <v>1900</v>
      </c>
      <c r="U757" s="1"/>
    </row>
    <row r="758" spans="5:21" hidden="1" x14ac:dyDescent="0.35">
      <c r="E758" s="7"/>
      <c r="F758" s="7"/>
      <c r="K758" s="3" t="e">
        <f>Tabla12[[#This Row],[Precio '[$CLP'] IVA Inc]]/Tabla12[[#This Row],[N° Noches]]</f>
        <v>#DIV/0!</v>
      </c>
      <c r="N758" s="3">
        <f>IF(Tabla12[[#This Row],[Canal de Venta]]="Booking",800*Tabla12[[#This Row],[Precio USD]],Tabla12[[#This Row],[Precio CLP]])</f>
        <v>0</v>
      </c>
      <c r="O758" s="3">
        <f>IF(Tabla12[[#This Row],[Canal de Venta]]="Venta Directa",0,IF(Tabla12[[#This Row],[Canal de Venta]]="Airbnb",Tabla12[[#This Row],[Precio '[$CLP'] IVA Inc]]*3.57%,(Tabla12[[#This Row],[Precio USD]]/1.19)*14%*950))</f>
        <v>0</v>
      </c>
      <c r="P758" s="3">
        <f>IF(Tabla12[[#This Row],[Año]]=2022,25000,0)</f>
        <v>0</v>
      </c>
      <c r="Q758" s="3">
        <f>Tabla12[[#This Row],[Precio '[$CLP'] Neto]]*19%</f>
        <v>0</v>
      </c>
      <c r="R758" s="3">
        <f>Tabla12[[#This Row],[Precio '[$CLP'] IVA Inc]]/1.19</f>
        <v>0</v>
      </c>
      <c r="S758" s="1">
        <f>YEAR(Tabla12[[#This Row],[Fecha Entrada]])</f>
        <v>1900</v>
      </c>
      <c r="U758" s="1"/>
    </row>
    <row r="759" spans="5:21" hidden="1" x14ac:dyDescent="0.35">
      <c r="E759" s="7"/>
      <c r="F759" s="7"/>
      <c r="K759" s="3" t="e">
        <f>Tabla12[[#This Row],[Precio '[$CLP'] IVA Inc]]/Tabla12[[#This Row],[N° Noches]]</f>
        <v>#DIV/0!</v>
      </c>
      <c r="N759" s="3">
        <f>IF(Tabla12[[#This Row],[Canal de Venta]]="Booking",800*Tabla12[[#This Row],[Precio USD]],Tabla12[[#This Row],[Precio CLP]])</f>
        <v>0</v>
      </c>
      <c r="O759" s="3">
        <f>IF(Tabla12[[#This Row],[Canal de Venta]]="Venta Directa",0,IF(Tabla12[[#This Row],[Canal de Venta]]="Airbnb",Tabla12[[#This Row],[Precio '[$CLP'] IVA Inc]]*3.57%,(Tabla12[[#This Row],[Precio USD]]/1.19)*14%*950))</f>
        <v>0</v>
      </c>
      <c r="P759" s="3">
        <f>IF(Tabla12[[#This Row],[Año]]=2022,25000,0)</f>
        <v>0</v>
      </c>
      <c r="Q759" s="3">
        <f>Tabla12[[#This Row],[Precio '[$CLP'] Neto]]*19%</f>
        <v>0</v>
      </c>
      <c r="R759" s="3">
        <f>Tabla12[[#This Row],[Precio '[$CLP'] IVA Inc]]/1.19</f>
        <v>0</v>
      </c>
      <c r="S759" s="1">
        <f>YEAR(Tabla12[[#This Row],[Fecha Entrada]])</f>
        <v>1900</v>
      </c>
      <c r="U759" s="1"/>
    </row>
    <row r="760" spans="5:21" hidden="1" x14ac:dyDescent="0.35">
      <c r="E760" s="7"/>
      <c r="F760" s="7"/>
      <c r="K760" s="3" t="e">
        <f>Tabla12[[#This Row],[Precio '[$CLP'] IVA Inc]]/Tabla12[[#This Row],[N° Noches]]</f>
        <v>#DIV/0!</v>
      </c>
      <c r="N760" s="3">
        <f>IF(Tabla12[[#This Row],[Canal de Venta]]="Booking",800*Tabla12[[#This Row],[Precio USD]],Tabla12[[#This Row],[Precio CLP]])</f>
        <v>0</v>
      </c>
      <c r="O760" s="3">
        <f>IF(Tabla12[[#This Row],[Canal de Venta]]="Venta Directa",0,IF(Tabla12[[#This Row],[Canal de Venta]]="Airbnb",Tabla12[[#This Row],[Precio '[$CLP'] IVA Inc]]*3.57%,(Tabla12[[#This Row],[Precio USD]]/1.19)*14%*950))</f>
        <v>0</v>
      </c>
      <c r="P760" s="3">
        <f>IF(Tabla12[[#This Row],[Año]]=2022,25000,0)</f>
        <v>0</v>
      </c>
      <c r="Q760" s="3">
        <f>Tabla12[[#This Row],[Precio '[$CLP'] Neto]]*19%</f>
        <v>0</v>
      </c>
      <c r="R760" s="3">
        <f>Tabla12[[#This Row],[Precio '[$CLP'] IVA Inc]]/1.19</f>
        <v>0</v>
      </c>
      <c r="S760" s="1">
        <f>YEAR(Tabla12[[#This Row],[Fecha Entrada]])</f>
        <v>1900</v>
      </c>
      <c r="U760" s="1"/>
    </row>
    <row r="761" spans="5:21" hidden="1" x14ac:dyDescent="0.35">
      <c r="E761" s="7"/>
      <c r="F761" s="7"/>
      <c r="K761" s="3" t="e">
        <f>Tabla12[[#This Row],[Precio '[$CLP'] IVA Inc]]/Tabla12[[#This Row],[N° Noches]]</f>
        <v>#DIV/0!</v>
      </c>
      <c r="N761" s="3">
        <f>IF(Tabla12[[#This Row],[Canal de Venta]]="Booking",800*Tabla12[[#This Row],[Precio USD]],Tabla12[[#This Row],[Precio CLP]])</f>
        <v>0</v>
      </c>
      <c r="O761" s="3">
        <f>IF(Tabla12[[#This Row],[Canal de Venta]]="Venta Directa",0,IF(Tabla12[[#This Row],[Canal de Venta]]="Airbnb",Tabla12[[#This Row],[Precio '[$CLP'] IVA Inc]]*3.57%,(Tabla12[[#This Row],[Precio USD]]/1.19)*14%*950))</f>
        <v>0</v>
      </c>
      <c r="P761" s="3">
        <f>IF(Tabla12[[#This Row],[Año]]=2022,25000,0)</f>
        <v>0</v>
      </c>
      <c r="Q761" s="3">
        <f>Tabla12[[#This Row],[Precio '[$CLP'] Neto]]*19%</f>
        <v>0</v>
      </c>
      <c r="R761" s="3">
        <f>Tabla12[[#This Row],[Precio '[$CLP'] IVA Inc]]/1.19</f>
        <v>0</v>
      </c>
      <c r="S761" s="1">
        <f>YEAR(Tabla12[[#This Row],[Fecha Entrada]])</f>
        <v>1900</v>
      </c>
      <c r="U761" s="1"/>
    </row>
    <row r="762" spans="5:21" hidden="1" x14ac:dyDescent="0.35">
      <c r="E762" s="7"/>
      <c r="F762" s="7"/>
      <c r="K762" s="3" t="e">
        <f>Tabla12[[#This Row],[Precio '[$CLP'] IVA Inc]]/Tabla12[[#This Row],[N° Noches]]</f>
        <v>#DIV/0!</v>
      </c>
      <c r="N762" s="3">
        <f>IF(Tabla12[[#This Row],[Canal de Venta]]="Booking",800*Tabla12[[#This Row],[Precio USD]],Tabla12[[#This Row],[Precio CLP]])</f>
        <v>0</v>
      </c>
      <c r="O762" s="3">
        <f>IF(Tabla12[[#This Row],[Canal de Venta]]="Venta Directa",0,IF(Tabla12[[#This Row],[Canal de Venta]]="Airbnb",Tabla12[[#This Row],[Precio '[$CLP'] IVA Inc]]*3.57%,(Tabla12[[#This Row],[Precio USD]]/1.19)*14%*950))</f>
        <v>0</v>
      </c>
      <c r="P762" s="3">
        <f>IF(Tabla12[[#This Row],[Año]]=2022,25000,0)</f>
        <v>0</v>
      </c>
      <c r="Q762" s="3">
        <f>Tabla12[[#This Row],[Precio '[$CLP'] Neto]]*19%</f>
        <v>0</v>
      </c>
      <c r="R762" s="3">
        <f>Tabla12[[#This Row],[Precio '[$CLP'] IVA Inc]]/1.19</f>
        <v>0</v>
      </c>
      <c r="S762" s="1">
        <f>YEAR(Tabla12[[#This Row],[Fecha Entrada]])</f>
        <v>1900</v>
      </c>
      <c r="U762" s="1"/>
    </row>
    <row r="763" spans="5:21" hidden="1" x14ac:dyDescent="0.35">
      <c r="E763" s="7"/>
      <c r="F763" s="7"/>
      <c r="K763" s="3" t="e">
        <f>Tabla12[[#This Row],[Precio '[$CLP'] IVA Inc]]/Tabla12[[#This Row],[N° Noches]]</f>
        <v>#DIV/0!</v>
      </c>
      <c r="N763" s="3">
        <f>IF(Tabla12[[#This Row],[Canal de Venta]]="Booking",800*Tabla12[[#This Row],[Precio USD]],Tabla12[[#This Row],[Precio CLP]])</f>
        <v>0</v>
      </c>
      <c r="O763" s="3">
        <f>IF(Tabla12[[#This Row],[Canal de Venta]]="Venta Directa",0,IF(Tabla12[[#This Row],[Canal de Venta]]="Airbnb",Tabla12[[#This Row],[Precio '[$CLP'] IVA Inc]]*3.57%,(Tabla12[[#This Row],[Precio USD]]/1.19)*14%*950))</f>
        <v>0</v>
      </c>
      <c r="P763" s="3">
        <f>IF(Tabla12[[#This Row],[Año]]=2022,25000,0)</f>
        <v>0</v>
      </c>
      <c r="Q763" s="3">
        <f>Tabla12[[#This Row],[Precio '[$CLP'] Neto]]*19%</f>
        <v>0</v>
      </c>
      <c r="R763" s="3">
        <f>Tabla12[[#This Row],[Precio '[$CLP'] IVA Inc]]/1.19</f>
        <v>0</v>
      </c>
      <c r="S763" s="1">
        <f>YEAR(Tabla12[[#This Row],[Fecha Entrada]])</f>
        <v>1900</v>
      </c>
      <c r="U763" s="1"/>
    </row>
    <row r="764" spans="5:21" hidden="1" x14ac:dyDescent="0.35">
      <c r="E764" s="7"/>
      <c r="F764" s="7"/>
      <c r="K764" s="3" t="e">
        <f>Tabla12[[#This Row],[Precio '[$CLP'] IVA Inc]]/Tabla12[[#This Row],[N° Noches]]</f>
        <v>#DIV/0!</v>
      </c>
      <c r="N764" s="3">
        <f>IF(Tabla12[[#This Row],[Canal de Venta]]="Booking",800*Tabla12[[#This Row],[Precio USD]],Tabla12[[#This Row],[Precio CLP]])</f>
        <v>0</v>
      </c>
      <c r="O764" s="3">
        <f>IF(Tabla12[[#This Row],[Canal de Venta]]="Venta Directa",0,IF(Tabla12[[#This Row],[Canal de Venta]]="Airbnb",Tabla12[[#This Row],[Precio '[$CLP'] IVA Inc]]*3.57%,(Tabla12[[#This Row],[Precio USD]]/1.19)*14%*950))</f>
        <v>0</v>
      </c>
      <c r="P764" s="3">
        <f>IF(Tabla12[[#This Row],[Año]]=2022,25000,0)</f>
        <v>0</v>
      </c>
      <c r="Q764" s="3">
        <f>Tabla12[[#This Row],[Precio '[$CLP'] Neto]]*19%</f>
        <v>0</v>
      </c>
      <c r="R764" s="3">
        <f>Tabla12[[#This Row],[Precio '[$CLP'] IVA Inc]]/1.19</f>
        <v>0</v>
      </c>
      <c r="S764" s="1">
        <f>YEAR(Tabla12[[#This Row],[Fecha Entrada]])</f>
        <v>1900</v>
      </c>
      <c r="U764" s="1"/>
    </row>
    <row r="765" spans="5:21" hidden="1" x14ac:dyDescent="0.35">
      <c r="E765" s="7"/>
      <c r="F765" s="7"/>
      <c r="K765" s="3" t="e">
        <f>Tabla12[[#This Row],[Precio '[$CLP'] IVA Inc]]/Tabla12[[#This Row],[N° Noches]]</f>
        <v>#DIV/0!</v>
      </c>
      <c r="N765" s="3">
        <f>IF(Tabla12[[#This Row],[Canal de Venta]]="Booking",800*Tabla12[[#This Row],[Precio USD]],Tabla12[[#This Row],[Precio CLP]])</f>
        <v>0</v>
      </c>
      <c r="O765" s="3">
        <f>IF(Tabla12[[#This Row],[Canal de Venta]]="Venta Directa",0,IF(Tabla12[[#This Row],[Canal de Venta]]="Airbnb",Tabla12[[#This Row],[Precio '[$CLP'] IVA Inc]]*3.57%,(Tabla12[[#This Row],[Precio USD]]/1.19)*14%*950))</f>
        <v>0</v>
      </c>
      <c r="P765" s="3">
        <f>IF(Tabla12[[#This Row],[Año]]=2022,25000,0)</f>
        <v>0</v>
      </c>
      <c r="Q765" s="3">
        <f>Tabla12[[#This Row],[Precio '[$CLP'] Neto]]*19%</f>
        <v>0</v>
      </c>
      <c r="R765" s="3">
        <f>Tabla12[[#This Row],[Precio '[$CLP'] IVA Inc]]/1.19</f>
        <v>0</v>
      </c>
      <c r="S765" s="1">
        <f>YEAR(Tabla12[[#This Row],[Fecha Entrada]])</f>
        <v>1900</v>
      </c>
      <c r="U765" s="1"/>
    </row>
    <row r="766" spans="5:21" hidden="1" x14ac:dyDescent="0.35">
      <c r="E766" s="7"/>
      <c r="F766" s="7"/>
      <c r="K766" s="3" t="e">
        <f>Tabla12[[#This Row],[Precio '[$CLP'] IVA Inc]]/Tabla12[[#This Row],[N° Noches]]</f>
        <v>#DIV/0!</v>
      </c>
      <c r="N766" s="3">
        <f>IF(Tabla12[[#This Row],[Canal de Venta]]="Booking",800*Tabla12[[#This Row],[Precio USD]],Tabla12[[#This Row],[Precio CLP]])</f>
        <v>0</v>
      </c>
      <c r="O766" s="3">
        <f>IF(Tabla12[[#This Row],[Canal de Venta]]="Venta Directa",0,IF(Tabla12[[#This Row],[Canal de Venta]]="Airbnb",Tabla12[[#This Row],[Precio '[$CLP'] IVA Inc]]*3.57%,(Tabla12[[#This Row],[Precio USD]]/1.19)*14%*950))</f>
        <v>0</v>
      </c>
      <c r="P766" s="3">
        <f>IF(Tabla12[[#This Row],[Año]]=2022,25000,0)</f>
        <v>0</v>
      </c>
      <c r="Q766" s="3">
        <f>Tabla12[[#This Row],[Precio '[$CLP'] Neto]]*19%</f>
        <v>0</v>
      </c>
      <c r="R766" s="3">
        <f>Tabla12[[#This Row],[Precio '[$CLP'] IVA Inc]]/1.19</f>
        <v>0</v>
      </c>
      <c r="S766" s="1">
        <f>YEAR(Tabla12[[#This Row],[Fecha Entrada]])</f>
        <v>1900</v>
      </c>
      <c r="U766" s="1"/>
    </row>
    <row r="767" spans="5:21" hidden="1" x14ac:dyDescent="0.35">
      <c r="E767" s="7"/>
      <c r="F767" s="7"/>
      <c r="K767" s="3" t="e">
        <f>Tabla12[[#This Row],[Precio '[$CLP'] IVA Inc]]/Tabla12[[#This Row],[N° Noches]]</f>
        <v>#DIV/0!</v>
      </c>
      <c r="N767" s="3">
        <f>IF(Tabla12[[#This Row],[Canal de Venta]]="Booking",800*Tabla12[[#This Row],[Precio USD]],Tabla12[[#This Row],[Precio CLP]])</f>
        <v>0</v>
      </c>
      <c r="O767" s="3">
        <f>IF(Tabla12[[#This Row],[Canal de Venta]]="Venta Directa",0,IF(Tabla12[[#This Row],[Canal de Venta]]="Airbnb",Tabla12[[#This Row],[Precio '[$CLP'] IVA Inc]]*3.57%,(Tabla12[[#This Row],[Precio USD]]/1.19)*14%*950))</f>
        <v>0</v>
      </c>
      <c r="P767" s="3">
        <f>IF(Tabla12[[#This Row],[Año]]=2022,25000,0)</f>
        <v>0</v>
      </c>
      <c r="Q767" s="3">
        <f>Tabla12[[#This Row],[Precio '[$CLP'] Neto]]*19%</f>
        <v>0</v>
      </c>
      <c r="R767" s="3">
        <f>Tabla12[[#This Row],[Precio '[$CLP'] IVA Inc]]/1.19</f>
        <v>0</v>
      </c>
      <c r="S767" s="1">
        <f>YEAR(Tabla12[[#This Row],[Fecha Entrada]])</f>
        <v>1900</v>
      </c>
      <c r="U767" s="1"/>
    </row>
    <row r="768" spans="5:21" hidden="1" x14ac:dyDescent="0.35">
      <c r="E768" s="7"/>
      <c r="F768" s="7"/>
      <c r="K768" s="3" t="e">
        <f>Tabla12[[#This Row],[Precio '[$CLP'] IVA Inc]]/Tabla12[[#This Row],[N° Noches]]</f>
        <v>#DIV/0!</v>
      </c>
      <c r="N768" s="3">
        <f>IF(Tabla12[[#This Row],[Canal de Venta]]="Booking",800*Tabla12[[#This Row],[Precio USD]],Tabla12[[#This Row],[Precio CLP]])</f>
        <v>0</v>
      </c>
      <c r="O768" s="3">
        <f>IF(Tabla12[[#This Row],[Canal de Venta]]="Venta Directa",0,IF(Tabla12[[#This Row],[Canal de Venta]]="Airbnb",Tabla12[[#This Row],[Precio '[$CLP'] IVA Inc]]*3.57%,(Tabla12[[#This Row],[Precio USD]]/1.19)*14%*950))</f>
        <v>0</v>
      </c>
      <c r="P768" s="3">
        <f>IF(Tabla12[[#This Row],[Año]]=2022,25000,0)</f>
        <v>0</v>
      </c>
      <c r="Q768" s="3">
        <f>Tabla12[[#This Row],[Precio '[$CLP'] Neto]]*19%</f>
        <v>0</v>
      </c>
      <c r="R768" s="3">
        <f>Tabla12[[#This Row],[Precio '[$CLP'] IVA Inc]]/1.19</f>
        <v>0</v>
      </c>
      <c r="S768" s="1">
        <f>YEAR(Tabla12[[#This Row],[Fecha Entrada]])</f>
        <v>1900</v>
      </c>
      <c r="U768" s="1"/>
    </row>
    <row r="769" spans="5:21" hidden="1" x14ac:dyDescent="0.35">
      <c r="E769" s="7"/>
      <c r="F769" s="7"/>
      <c r="K769" s="3" t="e">
        <f>Tabla12[[#This Row],[Precio '[$CLP'] IVA Inc]]/Tabla12[[#This Row],[N° Noches]]</f>
        <v>#DIV/0!</v>
      </c>
      <c r="N769" s="3">
        <f>IF(Tabla12[[#This Row],[Canal de Venta]]="Booking",800*Tabla12[[#This Row],[Precio USD]],Tabla12[[#This Row],[Precio CLP]])</f>
        <v>0</v>
      </c>
      <c r="O769" s="3">
        <f>IF(Tabla12[[#This Row],[Canal de Venta]]="Venta Directa",0,IF(Tabla12[[#This Row],[Canal de Venta]]="Airbnb",Tabla12[[#This Row],[Precio '[$CLP'] IVA Inc]]*3.57%,(Tabla12[[#This Row],[Precio USD]]/1.19)*14%*950))</f>
        <v>0</v>
      </c>
      <c r="P769" s="3">
        <f>IF(Tabla12[[#This Row],[Año]]=2022,25000,0)</f>
        <v>0</v>
      </c>
      <c r="Q769" s="3">
        <f>Tabla12[[#This Row],[Precio '[$CLP'] Neto]]*19%</f>
        <v>0</v>
      </c>
      <c r="R769" s="3">
        <f>Tabla12[[#This Row],[Precio '[$CLP'] IVA Inc]]/1.19</f>
        <v>0</v>
      </c>
      <c r="S769" s="1">
        <f>YEAR(Tabla12[[#This Row],[Fecha Entrada]])</f>
        <v>1900</v>
      </c>
      <c r="U769" s="1"/>
    </row>
    <row r="770" spans="5:21" hidden="1" x14ac:dyDescent="0.35">
      <c r="E770" s="7"/>
      <c r="F770" s="7"/>
      <c r="K770" s="3" t="e">
        <f>Tabla12[[#This Row],[Precio '[$CLP'] IVA Inc]]/Tabla12[[#This Row],[N° Noches]]</f>
        <v>#DIV/0!</v>
      </c>
      <c r="N770" s="3">
        <f>IF(Tabla12[[#This Row],[Canal de Venta]]="Booking",800*Tabla12[[#This Row],[Precio USD]],Tabla12[[#This Row],[Precio CLP]])</f>
        <v>0</v>
      </c>
      <c r="O770" s="3">
        <f>IF(Tabla12[[#This Row],[Canal de Venta]]="Venta Directa",0,IF(Tabla12[[#This Row],[Canal de Venta]]="Airbnb",Tabla12[[#This Row],[Precio '[$CLP'] IVA Inc]]*3.57%,(Tabla12[[#This Row],[Precio USD]]/1.19)*14%*950))</f>
        <v>0</v>
      </c>
      <c r="P770" s="3">
        <f>IF(Tabla12[[#This Row],[Año]]=2022,25000,0)</f>
        <v>0</v>
      </c>
      <c r="Q770" s="3">
        <f>Tabla12[[#This Row],[Precio '[$CLP'] Neto]]*19%</f>
        <v>0</v>
      </c>
      <c r="R770" s="3">
        <f>Tabla12[[#This Row],[Precio '[$CLP'] IVA Inc]]/1.19</f>
        <v>0</v>
      </c>
      <c r="S770" s="1">
        <f>YEAR(Tabla12[[#This Row],[Fecha Entrada]])</f>
        <v>1900</v>
      </c>
      <c r="U770" s="1"/>
    </row>
    <row r="771" spans="5:21" hidden="1" x14ac:dyDescent="0.35">
      <c r="E771" s="7"/>
      <c r="F771" s="7"/>
      <c r="K771" s="3" t="e">
        <f>Tabla12[[#This Row],[Precio '[$CLP'] IVA Inc]]/Tabla12[[#This Row],[N° Noches]]</f>
        <v>#DIV/0!</v>
      </c>
      <c r="N771" s="3">
        <f>IF(Tabla12[[#This Row],[Canal de Venta]]="Booking",800*Tabla12[[#This Row],[Precio USD]],Tabla12[[#This Row],[Precio CLP]])</f>
        <v>0</v>
      </c>
      <c r="O771" s="3">
        <f>IF(Tabla12[[#This Row],[Canal de Venta]]="Venta Directa",0,IF(Tabla12[[#This Row],[Canal de Venta]]="Airbnb",Tabla12[[#This Row],[Precio '[$CLP'] IVA Inc]]*3.57%,(Tabla12[[#This Row],[Precio USD]]/1.19)*14%*950))</f>
        <v>0</v>
      </c>
      <c r="P771" s="3">
        <f>IF(Tabla12[[#This Row],[Año]]=2022,25000,0)</f>
        <v>0</v>
      </c>
      <c r="Q771" s="3">
        <f>Tabla12[[#This Row],[Precio '[$CLP'] Neto]]*19%</f>
        <v>0</v>
      </c>
      <c r="R771" s="3">
        <f>Tabla12[[#This Row],[Precio '[$CLP'] IVA Inc]]/1.19</f>
        <v>0</v>
      </c>
      <c r="S771" s="1">
        <f>YEAR(Tabla12[[#This Row],[Fecha Entrada]])</f>
        <v>1900</v>
      </c>
      <c r="U771" s="1"/>
    </row>
    <row r="772" spans="5:21" hidden="1" x14ac:dyDescent="0.35">
      <c r="E772" s="7"/>
      <c r="F772" s="7"/>
      <c r="K772" s="3" t="e">
        <f>Tabla12[[#This Row],[Precio '[$CLP'] IVA Inc]]/Tabla12[[#This Row],[N° Noches]]</f>
        <v>#DIV/0!</v>
      </c>
      <c r="N772" s="3">
        <f>IF(Tabla12[[#This Row],[Canal de Venta]]="Booking",800*Tabla12[[#This Row],[Precio USD]],Tabla12[[#This Row],[Precio CLP]])</f>
        <v>0</v>
      </c>
      <c r="O772" s="3">
        <f>IF(Tabla12[[#This Row],[Canal de Venta]]="Venta Directa",0,IF(Tabla12[[#This Row],[Canal de Venta]]="Airbnb",Tabla12[[#This Row],[Precio '[$CLP'] IVA Inc]]*3.57%,(Tabla12[[#This Row],[Precio USD]]/1.19)*14%*950))</f>
        <v>0</v>
      </c>
      <c r="P772" s="3">
        <f>IF(Tabla12[[#This Row],[Año]]=2022,25000,0)</f>
        <v>0</v>
      </c>
      <c r="Q772" s="3">
        <f>Tabla12[[#This Row],[Precio '[$CLP'] Neto]]*19%</f>
        <v>0</v>
      </c>
      <c r="R772" s="3">
        <f>Tabla12[[#This Row],[Precio '[$CLP'] IVA Inc]]/1.19</f>
        <v>0</v>
      </c>
      <c r="S772" s="1">
        <f>YEAR(Tabla12[[#This Row],[Fecha Entrada]])</f>
        <v>1900</v>
      </c>
      <c r="U772" s="1"/>
    </row>
    <row r="773" spans="5:21" hidden="1" x14ac:dyDescent="0.35">
      <c r="E773" s="7"/>
      <c r="F773" s="7"/>
      <c r="K773" s="3" t="e">
        <f>Tabla12[[#This Row],[Precio '[$CLP'] IVA Inc]]/Tabla12[[#This Row],[N° Noches]]</f>
        <v>#DIV/0!</v>
      </c>
      <c r="N773" s="3">
        <f>IF(Tabla12[[#This Row],[Canal de Venta]]="Booking",800*Tabla12[[#This Row],[Precio USD]],Tabla12[[#This Row],[Precio CLP]])</f>
        <v>0</v>
      </c>
      <c r="O773" s="3">
        <f>IF(Tabla12[[#This Row],[Canal de Venta]]="Venta Directa",0,IF(Tabla12[[#This Row],[Canal de Venta]]="Airbnb",Tabla12[[#This Row],[Precio '[$CLP'] IVA Inc]]*3.57%,(Tabla12[[#This Row],[Precio USD]]/1.19)*14%*950))</f>
        <v>0</v>
      </c>
      <c r="P773" s="3">
        <f>IF(Tabla12[[#This Row],[Año]]=2022,25000,0)</f>
        <v>0</v>
      </c>
      <c r="Q773" s="3">
        <f>Tabla12[[#This Row],[Precio '[$CLP'] Neto]]*19%</f>
        <v>0</v>
      </c>
      <c r="R773" s="3">
        <f>Tabla12[[#This Row],[Precio '[$CLP'] IVA Inc]]/1.19</f>
        <v>0</v>
      </c>
      <c r="S773" s="1">
        <f>YEAR(Tabla12[[#This Row],[Fecha Entrada]])</f>
        <v>1900</v>
      </c>
      <c r="U773" s="1"/>
    </row>
    <row r="774" spans="5:21" hidden="1" x14ac:dyDescent="0.35">
      <c r="E774" s="7"/>
      <c r="F774" s="7"/>
      <c r="K774" s="3" t="e">
        <f>Tabla12[[#This Row],[Precio '[$CLP'] IVA Inc]]/Tabla12[[#This Row],[N° Noches]]</f>
        <v>#DIV/0!</v>
      </c>
      <c r="N774" s="3">
        <f>IF(Tabla12[[#This Row],[Canal de Venta]]="Booking",800*Tabla12[[#This Row],[Precio USD]],Tabla12[[#This Row],[Precio CLP]])</f>
        <v>0</v>
      </c>
      <c r="O774" s="3">
        <f>IF(Tabla12[[#This Row],[Canal de Venta]]="Venta Directa",0,IF(Tabla12[[#This Row],[Canal de Venta]]="Airbnb",Tabla12[[#This Row],[Precio '[$CLP'] IVA Inc]]*3.57%,(Tabla12[[#This Row],[Precio USD]]/1.19)*14%*950))</f>
        <v>0</v>
      </c>
      <c r="P774" s="3">
        <f>IF(Tabla12[[#This Row],[Año]]=2022,25000,0)</f>
        <v>0</v>
      </c>
      <c r="Q774" s="3">
        <f>Tabla12[[#This Row],[Precio '[$CLP'] Neto]]*19%</f>
        <v>0</v>
      </c>
      <c r="R774" s="3">
        <f>Tabla12[[#This Row],[Precio '[$CLP'] IVA Inc]]/1.19</f>
        <v>0</v>
      </c>
      <c r="S774" s="1">
        <f>YEAR(Tabla12[[#This Row],[Fecha Entrada]])</f>
        <v>1900</v>
      </c>
      <c r="U774" s="1"/>
    </row>
    <row r="775" spans="5:21" hidden="1" x14ac:dyDescent="0.35">
      <c r="E775" s="7"/>
      <c r="F775" s="7"/>
      <c r="K775" s="3" t="e">
        <f>Tabla12[[#This Row],[Precio '[$CLP'] IVA Inc]]/Tabla12[[#This Row],[N° Noches]]</f>
        <v>#DIV/0!</v>
      </c>
      <c r="N775" s="3">
        <f>IF(Tabla12[[#This Row],[Canal de Venta]]="Booking",800*Tabla12[[#This Row],[Precio USD]],Tabla12[[#This Row],[Precio CLP]])</f>
        <v>0</v>
      </c>
      <c r="O775" s="3">
        <f>IF(Tabla12[[#This Row],[Canal de Venta]]="Venta Directa",0,IF(Tabla12[[#This Row],[Canal de Venta]]="Airbnb",Tabla12[[#This Row],[Precio '[$CLP'] IVA Inc]]*3.57%,(Tabla12[[#This Row],[Precio USD]]/1.19)*14%*950))</f>
        <v>0</v>
      </c>
      <c r="P775" s="3">
        <f>IF(Tabla12[[#This Row],[Año]]=2022,25000,0)</f>
        <v>0</v>
      </c>
      <c r="Q775" s="3">
        <f>Tabla12[[#This Row],[Precio '[$CLP'] Neto]]*19%</f>
        <v>0</v>
      </c>
      <c r="R775" s="3">
        <f>Tabla12[[#This Row],[Precio '[$CLP'] IVA Inc]]/1.19</f>
        <v>0</v>
      </c>
      <c r="S775" s="1">
        <f>YEAR(Tabla12[[#This Row],[Fecha Entrada]])</f>
        <v>1900</v>
      </c>
      <c r="U775" s="1"/>
    </row>
    <row r="776" spans="5:21" hidden="1" x14ac:dyDescent="0.35">
      <c r="E776" s="7"/>
      <c r="F776" s="7"/>
      <c r="K776" s="3" t="e">
        <f>Tabla12[[#This Row],[Precio '[$CLP'] IVA Inc]]/Tabla12[[#This Row],[N° Noches]]</f>
        <v>#DIV/0!</v>
      </c>
      <c r="N776" s="3">
        <f>IF(Tabla12[[#This Row],[Canal de Venta]]="Booking",800*Tabla12[[#This Row],[Precio USD]],Tabla12[[#This Row],[Precio CLP]])</f>
        <v>0</v>
      </c>
      <c r="O776" s="3">
        <f>IF(Tabla12[[#This Row],[Canal de Venta]]="Venta Directa",0,IF(Tabla12[[#This Row],[Canal de Venta]]="Airbnb",Tabla12[[#This Row],[Precio '[$CLP'] IVA Inc]]*3.57%,(Tabla12[[#This Row],[Precio USD]]/1.19)*14%*950))</f>
        <v>0</v>
      </c>
      <c r="P776" s="3">
        <f>IF(Tabla12[[#This Row],[Año]]=2022,25000,0)</f>
        <v>0</v>
      </c>
      <c r="Q776" s="3">
        <f>Tabla12[[#This Row],[Precio '[$CLP'] Neto]]*19%</f>
        <v>0</v>
      </c>
      <c r="R776" s="3">
        <f>Tabla12[[#This Row],[Precio '[$CLP'] IVA Inc]]/1.19</f>
        <v>0</v>
      </c>
      <c r="S776" s="1">
        <f>YEAR(Tabla12[[#This Row],[Fecha Entrada]])</f>
        <v>1900</v>
      </c>
      <c r="U776" s="1"/>
    </row>
    <row r="777" spans="5:21" hidden="1" x14ac:dyDescent="0.35">
      <c r="E777" s="7"/>
      <c r="F777" s="7"/>
      <c r="K777" s="3" t="e">
        <f>Tabla12[[#This Row],[Precio '[$CLP'] IVA Inc]]/Tabla12[[#This Row],[N° Noches]]</f>
        <v>#DIV/0!</v>
      </c>
      <c r="N777" s="3">
        <f>IF(Tabla12[[#This Row],[Canal de Venta]]="Booking",800*Tabla12[[#This Row],[Precio USD]],Tabla12[[#This Row],[Precio CLP]])</f>
        <v>0</v>
      </c>
      <c r="O777" s="3">
        <f>IF(Tabla12[[#This Row],[Canal de Venta]]="Venta Directa",0,IF(Tabla12[[#This Row],[Canal de Venta]]="Airbnb",Tabla12[[#This Row],[Precio '[$CLP'] IVA Inc]]*3.57%,(Tabla12[[#This Row],[Precio USD]]/1.19)*14%*950))</f>
        <v>0</v>
      </c>
      <c r="P777" s="3">
        <f>IF(Tabla12[[#This Row],[Año]]=2022,25000,0)</f>
        <v>0</v>
      </c>
      <c r="Q777" s="3">
        <f>Tabla12[[#This Row],[Precio '[$CLP'] Neto]]*19%</f>
        <v>0</v>
      </c>
      <c r="R777" s="3">
        <f>Tabla12[[#This Row],[Precio '[$CLP'] IVA Inc]]/1.19</f>
        <v>0</v>
      </c>
      <c r="S777" s="1">
        <f>YEAR(Tabla12[[#This Row],[Fecha Entrada]])</f>
        <v>1900</v>
      </c>
      <c r="U777" s="1"/>
    </row>
    <row r="778" spans="5:21" hidden="1" x14ac:dyDescent="0.35">
      <c r="E778" s="7"/>
      <c r="F778" s="7"/>
      <c r="K778" s="3" t="e">
        <f>Tabla12[[#This Row],[Precio '[$CLP'] IVA Inc]]/Tabla12[[#This Row],[N° Noches]]</f>
        <v>#DIV/0!</v>
      </c>
      <c r="N778" s="3">
        <f>IF(Tabla12[[#This Row],[Canal de Venta]]="Booking",800*Tabla12[[#This Row],[Precio USD]],Tabla12[[#This Row],[Precio CLP]])</f>
        <v>0</v>
      </c>
      <c r="O778" s="3">
        <f>IF(Tabla12[[#This Row],[Canal de Venta]]="Venta Directa",0,IF(Tabla12[[#This Row],[Canal de Venta]]="Airbnb",Tabla12[[#This Row],[Precio '[$CLP'] IVA Inc]]*3.57%,(Tabla12[[#This Row],[Precio USD]]/1.19)*14%*950))</f>
        <v>0</v>
      </c>
      <c r="P778" s="3">
        <f>IF(Tabla12[[#This Row],[Año]]=2022,25000,0)</f>
        <v>0</v>
      </c>
      <c r="Q778" s="3">
        <f>Tabla12[[#This Row],[Precio '[$CLP'] Neto]]*19%</f>
        <v>0</v>
      </c>
      <c r="R778" s="3">
        <f>Tabla12[[#This Row],[Precio '[$CLP'] IVA Inc]]/1.19</f>
        <v>0</v>
      </c>
      <c r="S778" s="1">
        <f>YEAR(Tabla12[[#This Row],[Fecha Entrada]])</f>
        <v>1900</v>
      </c>
      <c r="U778" s="1"/>
    </row>
    <row r="779" spans="5:21" hidden="1" x14ac:dyDescent="0.35">
      <c r="E779" s="7"/>
      <c r="F779" s="7"/>
      <c r="K779" s="3" t="e">
        <f>Tabla12[[#This Row],[Precio '[$CLP'] IVA Inc]]/Tabla12[[#This Row],[N° Noches]]</f>
        <v>#DIV/0!</v>
      </c>
      <c r="N779" s="3">
        <f>IF(Tabla12[[#This Row],[Canal de Venta]]="Booking",800*Tabla12[[#This Row],[Precio USD]],Tabla12[[#This Row],[Precio CLP]])</f>
        <v>0</v>
      </c>
      <c r="O779" s="3">
        <f>IF(Tabla12[[#This Row],[Canal de Venta]]="Venta Directa",0,IF(Tabla12[[#This Row],[Canal de Venta]]="Airbnb",Tabla12[[#This Row],[Precio '[$CLP'] IVA Inc]]*3.57%,(Tabla12[[#This Row],[Precio USD]]/1.19)*14%*950))</f>
        <v>0</v>
      </c>
      <c r="P779" s="3">
        <f>IF(Tabla12[[#This Row],[Año]]=2022,25000,0)</f>
        <v>0</v>
      </c>
      <c r="Q779" s="3">
        <f>Tabla12[[#This Row],[Precio '[$CLP'] Neto]]*19%</f>
        <v>0</v>
      </c>
      <c r="R779" s="3">
        <f>Tabla12[[#This Row],[Precio '[$CLP'] IVA Inc]]/1.19</f>
        <v>0</v>
      </c>
      <c r="S779" s="1">
        <f>YEAR(Tabla12[[#This Row],[Fecha Entrada]])</f>
        <v>1900</v>
      </c>
      <c r="U779" s="1"/>
    </row>
    <row r="780" spans="5:21" hidden="1" x14ac:dyDescent="0.35">
      <c r="E780" s="7"/>
      <c r="F780" s="7"/>
      <c r="K780" s="3" t="e">
        <f>Tabla12[[#This Row],[Precio '[$CLP'] IVA Inc]]/Tabla12[[#This Row],[N° Noches]]</f>
        <v>#DIV/0!</v>
      </c>
      <c r="N780" s="3">
        <f>IF(Tabla12[[#This Row],[Canal de Venta]]="Booking",800*Tabla12[[#This Row],[Precio USD]],Tabla12[[#This Row],[Precio CLP]])</f>
        <v>0</v>
      </c>
      <c r="O780" s="3">
        <f>IF(Tabla12[[#This Row],[Canal de Venta]]="Venta Directa",0,IF(Tabla12[[#This Row],[Canal de Venta]]="Airbnb",Tabla12[[#This Row],[Precio '[$CLP'] IVA Inc]]*3.57%,(Tabla12[[#This Row],[Precio USD]]/1.19)*14%*950))</f>
        <v>0</v>
      </c>
      <c r="P780" s="3">
        <f>IF(Tabla12[[#This Row],[Año]]=2022,25000,0)</f>
        <v>0</v>
      </c>
      <c r="Q780" s="3">
        <f>Tabla12[[#This Row],[Precio '[$CLP'] Neto]]*19%</f>
        <v>0</v>
      </c>
      <c r="R780" s="3">
        <f>Tabla12[[#This Row],[Precio '[$CLP'] IVA Inc]]/1.19</f>
        <v>0</v>
      </c>
      <c r="S780" s="1">
        <f>YEAR(Tabla12[[#This Row],[Fecha Entrada]])</f>
        <v>1900</v>
      </c>
      <c r="U780" s="1"/>
    </row>
    <row r="781" spans="5:21" hidden="1" x14ac:dyDescent="0.35">
      <c r="E781" s="7"/>
      <c r="F781" s="7"/>
      <c r="K781" s="3" t="e">
        <f>Tabla12[[#This Row],[Precio '[$CLP'] IVA Inc]]/Tabla12[[#This Row],[N° Noches]]</f>
        <v>#DIV/0!</v>
      </c>
      <c r="N781" s="3">
        <f>IF(Tabla12[[#This Row],[Canal de Venta]]="Booking",800*Tabla12[[#This Row],[Precio USD]],Tabla12[[#This Row],[Precio CLP]])</f>
        <v>0</v>
      </c>
      <c r="O781" s="3">
        <f>IF(Tabla12[[#This Row],[Canal de Venta]]="Venta Directa",0,IF(Tabla12[[#This Row],[Canal de Venta]]="Airbnb",Tabla12[[#This Row],[Precio '[$CLP'] IVA Inc]]*3.57%,(Tabla12[[#This Row],[Precio USD]]/1.19)*14%*950))</f>
        <v>0</v>
      </c>
      <c r="P781" s="3">
        <f>IF(Tabla12[[#This Row],[Año]]=2022,25000,0)</f>
        <v>0</v>
      </c>
      <c r="Q781" s="3">
        <f>Tabla12[[#This Row],[Precio '[$CLP'] Neto]]*19%</f>
        <v>0</v>
      </c>
      <c r="R781" s="3">
        <f>Tabla12[[#This Row],[Precio '[$CLP'] IVA Inc]]/1.19</f>
        <v>0</v>
      </c>
      <c r="S781" s="1">
        <f>YEAR(Tabla12[[#This Row],[Fecha Entrada]])</f>
        <v>1900</v>
      </c>
      <c r="U781" s="1"/>
    </row>
    <row r="782" spans="5:21" hidden="1" x14ac:dyDescent="0.35">
      <c r="E782" s="7"/>
      <c r="F782" s="7"/>
      <c r="K782" s="3" t="e">
        <f>Tabla12[[#This Row],[Precio '[$CLP'] IVA Inc]]/Tabla12[[#This Row],[N° Noches]]</f>
        <v>#DIV/0!</v>
      </c>
      <c r="N782" s="3">
        <f>IF(Tabla12[[#This Row],[Canal de Venta]]="Booking",800*Tabla12[[#This Row],[Precio USD]],Tabla12[[#This Row],[Precio CLP]])</f>
        <v>0</v>
      </c>
      <c r="O782" s="3">
        <f>IF(Tabla12[[#This Row],[Canal de Venta]]="Venta Directa",0,IF(Tabla12[[#This Row],[Canal de Venta]]="Airbnb",Tabla12[[#This Row],[Precio '[$CLP'] IVA Inc]]*3.57%,(Tabla12[[#This Row],[Precio USD]]/1.19)*14%*950))</f>
        <v>0</v>
      </c>
      <c r="P782" s="3">
        <f>IF(Tabla12[[#This Row],[Año]]=2022,25000,0)</f>
        <v>0</v>
      </c>
      <c r="Q782" s="3">
        <f>Tabla12[[#This Row],[Precio '[$CLP'] Neto]]*19%</f>
        <v>0</v>
      </c>
      <c r="R782" s="3">
        <f>Tabla12[[#This Row],[Precio '[$CLP'] IVA Inc]]/1.19</f>
        <v>0</v>
      </c>
      <c r="S782" s="1">
        <f>YEAR(Tabla12[[#This Row],[Fecha Entrada]])</f>
        <v>1900</v>
      </c>
      <c r="U782" s="1"/>
    </row>
    <row r="783" spans="5:21" hidden="1" x14ac:dyDescent="0.35">
      <c r="E783" s="7"/>
      <c r="F783" s="7"/>
      <c r="K783" s="3" t="e">
        <f>Tabla12[[#This Row],[Precio '[$CLP'] IVA Inc]]/Tabla12[[#This Row],[N° Noches]]</f>
        <v>#DIV/0!</v>
      </c>
      <c r="N783" s="3">
        <f>IF(Tabla12[[#This Row],[Canal de Venta]]="Booking",800*Tabla12[[#This Row],[Precio USD]],Tabla12[[#This Row],[Precio CLP]])</f>
        <v>0</v>
      </c>
      <c r="O783" s="3">
        <f>IF(Tabla12[[#This Row],[Canal de Venta]]="Venta Directa",0,IF(Tabla12[[#This Row],[Canal de Venta]]="Airbnb",Tabla12[[#This Row],[Precio '[$CLP'] IVA Inc]]*3.57%,(Tabla12[[#This Row],[Precio USD]]/1.19)*14%*950))</f>
        <v>0</v>
      </c>
      <c r="P783" s="3">
        <f>IF(Tabla12[[#This Row],[Año]]=2022,25000,0)</f>
        <v>0</v>
      </c>
      <c r="Q783" s="3">
        <f>Tabla12[[#This Row],[Precio '[$CLP'] Neto]]*19%</f>
        <v>0</v>
      </c>
      <c r="R783" s="3">
        <f>Tabla12[[#This Row],[Precio '[$CLP'] IVA Inc]]/1.19</f>
        <v>0</v>
      </c>
      <c r="S783" s="1">
        <f>YEAR(Tabla12[[#This Row],[Fecha Entrada]])</f>
        <v>1900</v>
      </c>
      <c r="U783" s="1"/>
    </row>
    <row r="784" spans="5:21" hidden="1" x14ac:dyDescent="0.35">
      <c r="E784" s="7"/>
      <c r="F784" s="7"/>
      <c r="K784" s="3" t="e">
        <f>Tabla12[[#This Row],[Precio '[$CLP'] IVA Inc]]/Tabla12[[#This Row],[N° Noches]]</f>
        <v>#DIV/0!</v>
      </c>
      <c r="N784" s="3">
        <f>IF(Tabla12[[#This Row],[Canal de Venta]]="Booking",800*Tabla12[[#This Row],[Precio USD]],Tabla12[[#This Row],[Precio CLP]])</f>
        <v>0</v>
      </c>
      <c r="O784" s="3">
        <f>IF(Tabla12[[#This Row],[Canal de Venta]]="Venta Directa",0,IF(Tabla12[[#This Row],[Canal de Venta]]="Airbnb",Tabla12[[#This Row],[Precio '[$CLP'] IVA Inc]]*3.57%,(Tabla12[[#This Row],[Precio USD]]/1.19)*14%*950))</f>
        <v>0</v>
      </c>
      <c r="P784" s="3">
        <f>IF(Tabla12[[#This Row],[Año]]=2022,25000,0)</f>
        <v>0</v>
      </c>
      <c r="Q784" s="3">
        <f>Tabla12[[#This Row],[Precio '[$CLP'] Neto]]*19%</f>
        <v>0</v>
      </c>
      <c r="R784" s="3">
        <f>Tabla12[[#This Row],[Precio '[$CLP'] IVA Inc]]/1.19</f>
        <v>0</v>
      </c>
      <c r="S784" s="1">
        <f>YEAR(Tabla12[[#This Row],[Fecha Entrada]])</f>
        <v>1900</v>
      </c>
      <c r="U784" s="1"/>
    </row>
    <row r="785" spans="5:21" hidden="1" x14ac:dyDescent="0.35">
      <c r="E785" s="7"/>
      <c r="F785" s="7"/>
      <c r="K785" s="3" t="e">
        <f>Tabla12[[#This Row],[Precio '[$CLP'] IVA Inc]]/Tabla12[[#This Row],[N° Noches]]</f>
        <v>#DIV/0!</v>
      </c>
      <c r="N785" s="3">
        <f>IF(Tabla12[[#This Row],[Canal de Venta]]="Booking",800*Tabla12[[#This Row],[Precio USD]],Tabla12[[#This Row],[Precio CLP]])</f>
        <v>0</v>
      </c>
      <c r="O785" s="3">
        <f>IF(Tabla12[[#This Row],[Canal de Venta]]="Venta Directa",0,IF(Tabla12[[#This Row],[Canal de Venta]]="Airbnb",Tabla12[[#This Row],[Precio '[$CLP'] IVA Inc]]*3.57%,(Tabla12[[#This Row],[Precio USD]]/1.19)*14%*950))</f>
        <v>0</v>
      </c>
      <c r="P785" s="3">
        <f>IF(Tabla12[[#This Row],[Año]]=2022,25000,0)</f>
        <v>0</v>
      </c>
      <c r="Q785" s="3">
        <f>Tabla12[[#This Row],[Precio '[$CLP'] Neto]]*19%</f>
        <v>0</v>
      </c>
      <c r="R785" s="3">
        <f>Tabla12[[#This Row],[Precio '[$CLP'] IVA Inc]]/1.19</f>
        <v>0</v>
      </c>
      <c r="S785" s="1">
        <f>YEAR(Tabla12[[#This Row],[Fecha Entrada]])</f>
        <v>1900</v>
      </c>
      <c r="U785" s="1"/>
    </row>
    <row r="786" spans="5:21" hidden="1" x14ac:dyDescent="0.35">
      <c r="E786" s="7"/>
      <c r="F786" s="7"/>
      <c r="K786" s="3" t="e">
        <f>Tabla12[[#This Row],[Precio '[$CLP'] IVA Inc]]/Tabla12[[#This Row],[N° Noches]]</f>
        <v>#DIV/0!</v>
      </c>
      <c r="N786" s="3">
        <f>IF(Tabla12[[#This Row],[Canal de Venta]]="Booking",800*Tabla12[[#This Row],[Precio USD]],Tabla12[[#This Row],[Precio CLP]])</f>
        <v>0</v>
      </c>
      <c r="O786" s="3">
        <f>IF(Tabla12[[#This Row],[Canal de Venta]]="Venta Directa",0,IF(Tabla12[[#This Row],[Canal de Venta]]="Airbnb",Tabla12[[#This Row],[Precio '[$CLP'] IVA Inc]]*3.57%,(Tabla12[[#This Row],[Precio USD]]/1.19)*14%*950))</f>
        <v>0</v>
      </c>
      <c r="P786" s="3">
        <f>IF(Tabla12[[#This Row],[Año]]=2022,25000,0)</f>
        <v>0</v>
      </c>
      <c r="Q786" s="3">
        <f>Tabla12[[#This Row],[Precio '[$CLP'] Neto]]*19%</f>
        <v>0</v>
      </c>
      <c r="R786" s="3">
        <f>Tabla12[[#This Row],[Precio '[$CLP'] IVA Inc]]/1.19</f>
        <v>0</v>
      </c>
      <c r="S786" s="1">
        <f>YEAR(Tabla12[[#This Row],[Fecha Entrada]])</f>
        <v>1900</v>
      </c>
      <c r="U786" s="1"/>
    </row>
    <row r="787" spans="5:21" hidden="1" x14ac:dyDescent="0.35">
      <c r="E787" s="7"/>
      <c r="F787" s="7"/>
      <c r="K787" s="3" t="e">
        <f>Tabla12[[#This Row],[Precio '[$CLP'] IVA Inc]]/Tabla12[[#This Row],[N° Noches]]</f>
        <v>#DIV/0!</v>
      </c>
      <c r="N787" s="3">
        <f>IF(Tabla12[[#This Row],[Canal de Venta]]="Booking",800*Tabla12[[#This Row],[Precio USD]],Tabla12[[#This Row],[Precio CLP]])</f>
        <v>0</v>
      </c>
      <c r="O787" s="3">
        <f>IF(Tabla12[[#This Row],[Canal de Venta]]="Venta Directa",0,IF(Tabla12[[#This Row],[Canal de Venta]]="Airbnb",Tabla12[[#This Row],[Precio '[$CLP'] IVA Inc]]*3.57%,(Tabla12[[#This Row],[Precio USD]]/1.19)*14%*950))</f>
        <v>0</v>
      </c>
      <c r="P787" s="3">
        <f>IF(Tabla12[[#This Row],[Año]]=2022,25000,0)</f>
        <v>0</v>
      </c>
      <c r="Q787" s="3">
        <f>Tabla12[[#This Row],[Precio '[$CLP'] Neto]]*19%</f>
        <v>0</v>
      </c>
      <c r="R787" s="3">
        <f>Tabla12[[#This Row],[Precio '[$CLP'] IVA Inc]]/1.19</f>
        <v>0</v>
      </c>
      <c r="S787" s="1">
        <f>YEAR(Tabla12[[#This Row],[Fecha Entrada]])</f>
        <v>1900</v>
      </c>
      <c r="U787" s="1"/>
    </row>
    <row r="788" spans="5:21" hidden="1" x14ac:dyDescent="0.35">
      <c r="E788" s="7"/>
      <c r="F788" s="7"/>
      <c r="K788" s="3" t="e">
        <f>Tabla12[[#This Row],[Precio '[$CLP'] IVA Inc]]/Tabla12[[#This Row],[N° Noches]]</f>
        <v>#DIV/0!</v>
      </c>
      <c r="N788" s="3">
        <f>IF(Tabla12[[#This Row],[Canal de Venta]]="Booking",800*Tabla12[[#This Row],[Precio USD]],Tabla12[[#This Row],[Precio CLP]])</f>
        <v>0</v>
      </c>
      <c r="O788" s="3">
        <f>IF(Tabla12[[#This Row],[Canal de Venta]]="Venta Directa",0,IF(Tabla12[[#This Row],[Canal de Venta]]="Airbnb",Tabla12[[#This Row],[Precio '[$CLP'] IVA Inc]]*3.57%,(Tabla12[[#This Row],[Precio USD]]/1.19)*14%*950))</f>
        <v>0</v>
      </c>
      <c r="P788" s="3">
        <f>IF(Tabla12[[#This Row],[Año]]=2022,25000,0)</f>
        <v>0</v>
      </c>
      <c r="Q788" s="3">
        <f>Tabla12[[#This Row],[Precio '[$CLP'] Neto]]*19%</f>
        <v>0</v>
      </c>
      <c r="R788" s="3">
        <f>Tabla12[[#This Row],[Precio '[$CLP'] IVA Inc]]/1.19</f>
        <v>0</v>
      </c>
      <c r="S788" s="1">
        <f>YEAR(Tabla12[[#This Row],[Fecha Entrada]])</f>
        <v>1900</v>
      </c>
      <c r="U788" s="1"/>
    </row>
    <row r="789" spans="5:21" hidden="1" x14ac:dyDescent="0.35">
      <c r="E789" s="7"/>
      <c r="F789" s="7"/>
      <c r="K789" s="3" t="e">
        <f>Tabla12[[#This Row],[Precio '[$CLP'] IVA Inc]]/Tabla12[[#This Row],[N° Noches]]</f>
        <v>#DIV/0!</v>
      </c>
      <c r="N789" s="3">
        <f>IF(Tabla12[[#This Row],[Canal de Venta]]="Booking",800*Tabla12[[#This Row],[Precio USD]],Tabla12[[#This Row],[Precio CLP]])</f>
        <v>0</v>
      </c>
      <c r="O789" s="3">
        <f>IF(Tabla12[[#This Row],[Canal de Venta]]="Venta Directa",0,IF(Tabla12[[#This Row],[Canal de Venta]]="Airbnb",Tabla12[[#This Row],[Precio '[$CLP'] IVA Inc]]*3.57%,(Tabla12[[#This Row],[Precio USD]]/1.19)*14%*950))</f>
        <v>0</v>
      </c>
      <c r="P789" s="3">
        <f>IF(Tabla12[[#This Row],[Año]]=2022,25000,0)</f>
        <v>0</v>
      </c>
      <c r="Q789" s="3">
        <f>Tabla12[[#This Row],[Precio '[$CLP'] Neto]]*19%</f>
        <v>0</v>
      </c>
      <c r="R789" s="3">
        <f>Tabla12[[#This Row],[Precio '[$CLP'] IVA Inc]]/1.19</f>
        <v>0</v>
      </c>
      <c r="S789" s="1">
        <f>YEAR(Tabla12[[#This Row],[Fecha Entrada]])</f>
        <v>1900</v>
      </c>
      <c r="U789" s="1"/>
    </row>
    <row r="790" spans="5:21" hidden="1" x14ac:dyDescent="0.35">
      <c r="E790" s="7"/>
      <c r="F790" s="7"/>
      <c r="K790" s="3" t="e">
        <f>Tabla12[[#This Row],[Precio '[$CLP'] IVA Inc]]/Tabla12[[#This Row],[N° Noches]]</f>
        <v>#DIV/0!</v>
      </c>
      <c r="N790" s="3">
        <f>IF(Tabla12[[#This Row],[Canal de Venta]]="Booking",800*Tabla12[[#This Row],[Precio USD]],Tabla12[[#This Row],[Precio CLP]])</f>
        <v>0</v>
      </c>
      <c r="O790" s="3">
        <f>IF(Tabla12[[#This Row],[Canal de Venta]]="Venta Directa",0,IF(Tabla12[[#This Row],[Canal de Venta]]="Airbnb",Tabla12[[#This Row],[Precio '[$CLP'] IVA Inc]]*3.57%,(Tabla12[[#This Row],[Precio USD]]/1.19)*14%*950))</f>
        <v>0</v>
      </c>
      <c r="P790" s="3">
        <f>IF(Tabla12[[#This Row],[Año]]=2022,25000,0)</f>
        <v>0</v>
      </c>
      <c r="Q790" s="3">
        <f>Tabla12[[#This Row],[Precio '[$CLP'] Neto]]*19%</f>
        <v>0</v>
      </c>
      <c r="R790" s="3">
        <f>Tabla12[[#This Row],[Precio '[$CLP'] IVA Inc]]/1.19</f>
        <v>0</v>
      </c>
      <c r="S790" s="1">
        <f>YEAR(Tabla12[[#This Row],[Fecha Entrada]])</f>
        <v>1900</v>
      </c>
      <c r="U790" s="1"/>
    </row>
    <row r="791" spans="5:21" hidden="1" x14ac:dyDescent="0.35">
      <c r="E791" s="7"/>
      <c r="F791" s="7"/>
      <c r="K791" s="3" t="e">
        <f>Tabla12[[#This Row],[Precio '[$CLP'] IVA Inc]]/Tabla12[[#This Row],[N° Noches]]</f>
        <v>#DIV/0!</v>
      </c>
      <c r="N791" s="3">
        <f>IF(Tabla12[[#This Row],[Canal de Venta]]="Booking",800*Tabla12[[#This Row],[Precio USD]],Tabla12[[#This Row],[Precio CLP]])</f>
        <v>0</v>
      </c>
      <c r="O791" s="3">
        <f>IF(Tabla12[[#This Row],[Canal de Venta]]="Venta Directa",0,IF(Tabla12[[#This Row],[Canal de Venta]]="Airbnb",Tabla12[[#This Row],[Precio '[$CLP'] IVA Inc]]*3.57%,(Tabla12[[#This Row],[Precio USD]]/1.19)*14%*950))</f>
        <v>0</v>
      </c>
      <c r="P791" s="3">
        <f>IF(Tabla12[[#This Row],[Año]]=2022,25000,0)</f>
        <v>0</v>
      </c>
      <c r="Q791" s="3">
        <f>Tabla12[[#This Row],[Precio '[$CLP'] Neto]]*19%</f>
        <v>0</v>
      </c>
      <c r="R791" s="3">
        <f>Tabla12[[#This Row],[Precio '[$CLP'] IVA Inc]]/1.19</f>
        <v>0</v>
      </c>
      <c r="S791" s="1">
        <f>YEAR(Tabla12[[#This Row],[Fecha Entrada]])</f>
        <v>1900</v>
      </c>
      <c r="U791" s="1"/>
    </row>
    <row r="792" spans="5:21" hidden="1" x14ac:dyDescent="0.35">
      <c r="E792" s="7"/>
      <c r="F792" s="7"/>
      <c r="K792" s="3" t="e">
        <f>Tabla12[[#This Row],[Precio '[$CLP'] IVA Inc]]/Tabla12[[#This Row],[N° Noches]]</f>
        <v>#DIV/0!</v>
      </c>
      <c r="N792" s="3">
        <f>IF(Tabla12[[#This Row],[Canal de Venta]]="Booking",800*Tabla12[[#This Row],[Precio USD]],Tabla12[[#This Row],[Precio CLP]])</f>
        <v>0</v>
      </c>
      <c r="O792" s="3">
        <f>IF(Tabla12[[#This Row],[Canal de Venta]]="Venta Directa",0,IF(Tabla12[[#This Row],[Canal de Venta]]="Airbnb",Tabla12[[#This Row],[Precio '[$CLP'] IVA Inc]]*3.57%,(Tabla12[[#This Row],[Precio USD]]/1.19)*14%*950))</f>
        <v>0</v>
      </c>
      <c r="P792" s="3">
        <f>IF(Tabla12[[#This Row],[Año]]=2022,25000,0)</f>
        <v>0</v>
      </c>
      <c r="Q792" s="3">
        <f>Tabla12[[#This Row],[Precio '[$CLP'] Neto]]*19%</f>
        <v>0</v>
      </c>
      <c r="R792" s="3">
        <f>Tabla12[[#This Row],[Precio '[$CLP'] IVA Inc]]/1.19</f>
        <v>0</v>
      </c>
      <c r="S792" s="1">
        <f>YEAR(Tabla12[[#This Row],[Fecha Entrada]])</f>
        <v>1900</v>
      </c>
      <c r="U792" s="1"/>
    </row>
    <row r="793" spans="5:21" hidden="1" x14ac:dyDescent="0.35">
      <c r="E793" s="7"/>
      <c r="F793" s="7"/>
      <c r="K793" s="3" t="e">
        <f>Tabla12[[#This Row],[Precio '[$CLP'] IVA Inc]]/Tabla12[[#This Row],[N° Noches]]</f>
        <v>#DIV/0!</v>
      </c>
      <c r="N793" s="3">
        <f>IF(Tabla12[[#This Row],[Canal de Venta]]="Booking",800*Tabla12[[#This Row],[Precio USD]],Tabla12[[#This Row],[Precio CLP]])</f>
        <v>0</v>
      </c>
      <c r="O793" s="3">
        <f>IF(Tabla12[[#This Row],[Canal de Venta]]="Venta Directa",0,IF(Tabla12[[#This Row],[Canal de Venta]]="Airbnb",Tabla12[[#This Row],[Precio '[$CLP'] IVA Inc]]*3.57%,(Tabla12[[#This Row],[Precio USD]]/1.19)*14%*950))</f>
        <v>0</v>
      </c>
      <c r="P793" s="3">
        <f>IF(Tabla12[[#This Row],[Año]]=2022,25000,0)</f>
        <v>0</v>
      </c>
      <c r="Q793" s="3">
        <f>Tabla12[[#This Row],[Precio '[$CLP'] Neto]]*19%</f>
        <v>0</v>
      </c>
      <c r="R793" s="3">
        <f>Tabla12[[#This Row],[Precio '[$CLP'] IVA Inc]]/1.19</f>
        <v>0</v>
      </c>
      <c r="S793" s="1">
        <f>YEAR(Tabla12[[#This Row],[Fecha Entrada]])</f>
        <v>1900</v>
      </c>
      <c r="U793" s="1"/>
    </row>
    <row r="794" spans="5:21" hidden="1" x14ac:dyDescent="0.35">
      <c r="E794" s="7"/>
      <c r="F794" s="7"/>
      <c r="K794" s="3" t="e">
        <f>Tabla12[[#This Row],[Precio '[$CLP'] IVA Inc]]/Tabla12[[#This Row],[N° Noches]]</f>
        <v>#DIV/0!</v>
      </c>
      <c r="N794" s="3">
        <f>IF(Tabla12[[#This Row],[Canal de Venta]]="Booking",800*Tabla12[[#This Row],[Precio USD]],Tabla12[[#This Row],[Precio CLP]])</f>
        <v>0</v>
      </c>
      <c r="O794" s="3">
        <f>IF(Tabla12[[#This Row],[Canal de Venta]]="Venta Directa",0,IF(Tabla12[[#This Row],[Canal de Venta]]="Airbnb",Tabla12[[#This Row],[Precio '[$CLP'] IVA Inc]]*3.57%,(Tabla12[[#This Row],[Precio USD]]/1.19)*14%*950))</f>
        <v>0</v>
      </c>
      <c r="P794" s="3">
        <f>IF(Tabla12[[#This Row],[Año]]=2022,25000,0)</f>
        <v>0</v>
      </c>
      <c r="Q794" s="3">
        <f>Tabla12[[#This Row],[Precio '[$CLP'] Neto]]*19%</f>
        <v>0</v>
      </c>
      <c r="R794" s="3">
        <f>Tabla12[[#This Row],[Precio '[$CLP'] IVA Inc]]/1.19</f>
        <v>0</v>
      </c>
      <c r="S794" s="1">
        <f>YEAR(Tabla12[[#This Row],[Fecha Entrada]])</f>
        <v>1900</v>
      </c>
      <c r="U794" s="1"/>
    </row>
    <row r="795" spans="5:21" hidden="1" x14ac:dyDescent="0.35">
      <c r="E795" s="7"/>
      <c r="F795" s="7"/>
      <c r="K795" s="3" t="e">
        <f>Tabla12[[#This Row],[Precio '[$CLP'] IVA Inc]]/Tabla12[[#This Row],[N° Noches]]</f>
        <v>#DIV/0!</v>
      </c>
      <c r="N795" s="3">
        <f>IF(Tabla12[[#This Row],[Canal de Venta]]="Booking",800*Tabla12[[#This Row],[Precio USD]],Tabla12[[#This Row],[Precio CLP]])</f>
        <v>0</v>
      </c>
      <c r="O795" s="3">
        <f>IF(Tabla12[[#This Row],[Canal de Venta]]="Venta Directa",0,IF(Tabla12[[#This Row],[Canal de Venta]]="Airbnb",Tabla12[[#This Row],[Precio '[$CLP'] IVA Inc]]*3.57%,(Tabla12[[#This Row],[Precio USD]]/1.19)*14%*950))</f>
        <v>0</v>
      </c>
      <c r="P795" s="3">
        <f>IF(Tabla12[[#This Row],[Año]]=2022,25000,0)</f>
        <v>0</v>
      </c>
      <c r="Q795" s="3">
        <f>Tabla12[[#This Row],[Precio '[$CLP'] Neto]]*19%</f>
        <v>0</v>
      </c>
      <c r="R795" s="3">
        <f>Tabla12[[#This Row],[Precio '[$CLP'] IVA Inc]]/1.19</f>
        <v>0</v>
      </c>
      <c r="S795" s="1">
        <f>YEAR(Tabla12[[#This Row],[Fecha Entrada]])</f>
        <v>1900</v>
      </c>
      <c r="U795" s="1"/>
    </row>
    <row r="796" spans="5:21" hidden="1" x14ac:dyDescent="0.35">
      <c r="E796" s="7"/>
      <c r="F796" s="7"/>
      <c r="K796" s="3" t="e">
        <f>Tabla12[[#This Row],[Precio '[$CLP'] IVA Inc]]/Tabla12[[#This Row],[N° Noches]]</f>
        <v>#DIV/0!</v>
      </c>
      <c r="N796" s="3">
        <f>IF(Tabla12[[#This Row],[Canal de Venta]]="Booking",800*Tabla12[[#This Row],[Precio USD]],Tabla12[[#This Row],[Precio CLP]])</f>
        <v>0</v>
      </c>
      <c r="O796" s="3">
        <f>IF(Tabla12[[#This Row],[Canal de Venta]]="Venta Directa",0,IF(Tabla12[[#This Row],[Canal de Venta]]="Airbnb",Tabla12[[#This Row],[Precio '[$CLP'] IVA Inc]]*3.57%,(Tabla12[[#This Row],[Precio USD]]/1.19)*14%*950))</f>
        <v>0</v>
      </c>
      <c r="P796" s="3">
        <f>IF(Tabla12[[#This Row],[Año]]=2022,25000,0)</f>
        <v>0</v>
      </c>
      <c r="Q796" s="3">
        <f>Tabla12[[#This Row],[Precio '[$CLP'] Neto]]*19%</f>
        <v>0</v>
      </c>
      <c r="R796" s="3">
        <f>Tabla12[[#This Row],[Precio '[$CLP'] IVA Inc]]/1.19</f>
        <v>0</v>
      </c>
      <c r="S796" s="1">
        <f>YEAR(Tabla12[[#This Row],[Fecha Entrada]])</f>
        <v>1900</v>
      </c>
      <c r="U796" s="1"/>
    </row>
    <row r="797" spans="5:21" hidden="1" x14ac:dyDescent="0.35">
      <c r="E797" s="7"/>
      <c r="F797" s="7"/>
      <c r="K797" s="3" t="e">
        <f>Tabla12[[#This Row],[Precio '[$CLP'] IVA Inc]]/Tabla12[[#This Row],[N° Noches]]</f>
        <v>#DIV/0!</v>
      </c>
      <c r="N797" s="3">
        <f>IF(Tabla12[[#This Row],[Canal de Venta]]="Booking",800*Tabla12[[#This Row],[Precio USD]],Tabla12[[#This Row],[Precio CLP]])</f>
        <v>0</v>
      </c>
      <c r="O797" s="3">
        <f>IF(Tabla12[[#This Row],[Canal de Venta]]="Venta Directa",0,IF(Tabla12[[#This Row],[Canal de Venta]]="Airbnb",Tabla12[[#This Row],[Precio '[$CLP'] IVA Inc]]*3.57%,(Tabla12[[#This Row],[Precio USD]]/1.19)*14%*950))</f>
        <v>0</v>
      </c>
      <c r="P797" s="3">
        <f>IF(Tabla12[[#This Row],[Año]]=2022,25000,0)</f>
        <v>0</v>
      </c>
      <c r="Q797" s="3">
        <f>Tabla12[[#This Row],[Precio '[$CLP'] Neto]]*19%</f>
        <v>0</v>
      </c>
      <c r="R797" s="3">
        <f>Tabla12[[#This Row],[Precio '[$CLP'] IVA Inc]]/1.19</f>
        <v>0</v>
      </c>
      <c r="S797" s="1">
        <f>YEAR(Tabla12[[#This Row],[Fecha Entrada]])</f>
        <v>1900</v>
      </c>
      <c r="U797" s="1"/>
    </row>
    <row r="798" spans="5:21" hidden="1" x14ac:dyDescent="0.35">
      <c r="E798" s="7"/>
      <c r="F798" s="7"/>
      <c r="K798" s="3" t="e">
        <f>Tabla12[[#This Row],[Precio '[$CLP'] IVA Inc]]/Tabla12[[#This Row],[N° Noches]]</f>
        <v>#DIV/0!</v>
      </c>
      <c r="N798" s="3">
        <f>IF(Tabla12[[#This Row],[Canal de Venta]]="Booking",800*Tabla12[[#This Row],[Precio USD]],Tabla12[[#This Row],[Precio CLP]])</f>
        <v>0</v>
      </c>
      <c r="O798" s="3">
        <f>IF(Tabla12[[#This Row],[Canal de Venta]]="Venta Directa",0,IF(Tabla12[[#This Row],[Canal de Venta]]="Airbnb",Tabla12[[#This Row],[Precio '[$CLP'] IVA Inc]]*3.57%,(Tabla12[[#This Row],[Precio USD]]/1.19)*14%*950))</f>
        <v>0</v>
      </c>
      <c r="P798" s="3">
        <f>IF(Tabla12[[#This Row],[Año]]=2022,25000,0)</f>
        <v>0</v>
      </c>
      <c r="Q798" s="3">
        <f>Tabla12[[#This Row],[Precio '[$CLP'] Neto]]*19%</f>
        <v>0</v>
      </c>
      <c r="R798" s="3">
        <f>Tabla12[[#This Row],[Precio '[$CLP'] IVA Inc]]/1.19</f>
        <v>0</v>
      </c>
      <c r="S798" s="1">
        <f>YEAR(Tabla12[[#This Row],[Fecha Entrada]])</f>
        <v>1900</v>
      </c>
      <c r="U798" s="1"/>
    </row>
    <row r="799" spans="5:21" hidden="1" x14ac:dyDescent="0.35">
      <c r="E799" s="7"/>
      <c r="F799" s="7"/>
      <c r="K799" s="3" t="e">
        <f>Tabla12[[#This Row],[Precio '[$CLP'] IVA Inc]]/Tabla12[[#This Row],[N° Noches]]</f>
        <v>#DIV/0!</v>
      </c>
      <c r="N799" s="3">
        <f>IF(Tabla12[[#This Row],[Canal de Venta]]="Booking",800*Tabla12[[#This Row],[Precio USD]],Tabla12[[#This Row],[Precio CLP]])</f>
        <v>0</v>
      </c>
      <c r="O799" s="3">
        <f>IF(Tabla12[[#This Row],[Canal de Venta]]="Venta Directa",0,IF(Tabla12[[#This Row],[Canal de Venta]]="Airbnb",Tabla12[[#This Row],[Precio '[$CLP'] IVA Inc]]*3.57%,(Tabla12[[#This Row],[Precio USD]]/1.19)*14%*950))</f>
        <v>0</v>
      </c>
      <c r="P799" s="3">
        <f>IF(Tabla12[[#This Row],[Año]]=2022,25000,0)</f>
        <v>0</v>
      </c>
      <c r="Q799" s="3">
        <f>Tabla12[[#This Row],[Precio '[$CLP'] Neto]]*19%</f>
        <v>0</v>
      </c>
      <c r="R799" s="3">
        <f>Tabla12[[#This Row],[Precio '[$CLP'] IVA Inc]]/1.19</f>
        <v>0</v>
      </c>
      <c r="S799" s="1">
        <f>YEAR(Tabla12[[#This Row],[Fecha Entrada]])</f>
        <v>1900</v>
      </c>
      <c r="U799" s="1"/>
    </row>
    <row r="800" spans="5:21" hidden="1" x14ac:dyDescent="0.35">
      <c r="E800" s="7"/>
      <c r="F800" s="7"/>
      <c r="K800" s="3" t="e">
        <f>Tabla12[[#This Row],[Precio '[$CLP'] IVA Inc]]/Tabla12[[#This Row],[N° Noches]]</f>
        <v>#DIV/0!</v>
      </c>
      <c r="N800" s="3">
        <f>IF(Tabla12[[#This Row],[Canal de Venta]]="Booking",800*Tabla12[[#This Row],[Precio USD]],Tabla12[[#This Row],[Precio CLP]])</f>
        <v>0</v>
      </c>
      <c r="O800" s="3">
        <f>IF(Tabla12[[#This Row],[Canal de Venta]]="Venta Directa",0,IF(Tabla12[[#This Row],[Canal de Venta]]="Airbnb",Tabla12[[#This Row],[Precio '[$CLP'] IVA Inc]]*3.57%,(Tabla12[[#This Row],[Precio USD]]/1.19)*14%*950))</f>
        <v>0</v>
      </c>
      <c r="P800" s="3">
        <f>IF(Tabla12[[#This Row],[Año]]=2022,25000,0)</f>
        <v>0</v>
      </c>
      <c r="Q800" s="3">
        <f>Tabla12[[#This Row],[Precio '[$CLP'] Neto]]*19%</f>
        <v>0</v>
      </c>
      <c r="R800" s="3">
        <f>Tabla12[[#This Row],[Precio '[$CLP'] IVA Inc]]/1.19</f>
        <v>0</v>
      </c>
      <c r="S800" s="1">
        <f>YEAR(Tabla12[[#This Row],[Fecha Entrada]])</f>
        <v>1900</v>
      </c>
      <c r="U800" s="1"/>
    </row>
    <row r="801" spans="5:21" hidden="1" x14ac:dyDescent="0.35">
      <c r="E801" s="7"/>
      <c r="F801" s="7"/>
      <c r="K801" s="3" t="e">
        <f>Tabla12[[#This Row],[Precio '[$CLP'] IVA Inc]]/Tabla12[[#This Row],[N° Noches]]</f>
        <v>#DIV/0!</v>
      </c>
      <c r="N801" s="3">
        <f>IF(Tabla12[[#This Row],[Canal de Venta]]="Booking",800*Tabla12[[#This Row],[Precio USD]],Tabla12[[#This Row],[Precio CLP]])</f>
        <v>0</v>
      </c>
      <c r="O801" s="3">
        <f>IF(Tabla12[[#This Row],[Canal de Venta]]="Venta Directa",0,IF(Tabla12[[#This Row],[Canal de Venta]]="Airbnb",Tabla12[[#This Row],[Precio '[$CLP'] IVA Inc]]*3.57%,(Tabla12[[#This Row],[Precio USD]]/1.19)*14%*950))</f>
        <v>0</v>
      </c>
      <c r="P801" s="3">
        <f>IF(Tabla12[[#This Row],[Año]]=2022,25000,0)</f>
        <v>0</v>
      </c>
      <c r="Q801" s="3">
        <f>Tabla12[[#This Row],[Precio '[$CLP'] Neto]]*19%</f>
        <v>0</v>
      </c>
      <c r="R801" s="3">
        <f>Tabla12[[#This Row],[Precio '[$CLP'] IVA Inc]]/1.19</f>
        <v>0</v>
      </c>
      <c r="S801" s="1">
        <f>YEAR(Tabla12[[#This Row],[Fecha Entrada]])</f>
        <v>1900</v>
      </c>
      <c r="U801" s="1"/>
    </row>
    <row r="802" spans="5:21" hidden="1" x14ac:dyDescent="0.35">
      <c r="E802" s="7"/>
      <c r="F802" s="7"/>
      <c r="K802" s="3" t="e">
        <f>Tabla12[[#This Row],[Precio '[$CLP'] IVA Inc]]/Tabla12[[#This Row],[N° Noches]]</f>
        <v>#DIV/0!</v>
      </c>
      <c r="N802" s="3">
        <f>IF(Tabla12[[#This Row],[Canal de Venta]]="Booking",800*Tabla12[[#This Row],[Precio USD]],Tabla12[[#This Row],[Precio CLP]])</f>
        <v>0</v>
      </c>
      <c r="O802" s="3">
        <f>IF(Tabla12[[#This Row],[Canal de Venta]]="Venta Directa",0,IF(Tabla12[[#This Row],[Canal de Venta]]="Airbnb",Tabla12[[#This Row],[Precio '[$CLP'] IVA Inc]]*3.57%,(Tabla12[[#This Row],[Precio USD]]/1.19)*14%*950))</f>
        <v>0</v>
      </c>
      <c r="P802" s="3">
        <f>IF(Tabla12[[#This Row],[Año]]=2022,25000,0)</f>
        <v>0</v>
      </c>
      <c r="Q802" s="3">
        <f>Tabla12[[#This Row],[Precio '[$CLP'] Neto]]*19%</f>
        <v>0</v>
      </c>
      <c r="R802" s="3">
        <f>Tabla12[[#This Row],[Precio '[$CLP'] IVA Inc]]/1.19</f>
        <v>0</v>
      </c>
      <c r="S802" s="1">
        <f>YEAR(Tabla12[[#This Row],[Fecha Entrada]])</f>
        <v>1900</v>
      </c>
      <c r="U802" s="1"/>
    </row>
    <row r="803" spans="5:21" hidden="1" x14ac:dyDescent="0.35">
      <c r="E803" s="7"/>
      <c r="F803" s="7"/>
      <c r="K803" s="3" t="e">
        <f>Tabla12[[#This Row],[Precio '[$CLP'] IVA Inc]]/Tabla12[[#This Row],[N° Noches]]</f>
        <v>#DIV/0!</v>
      </c>
      <c r="N803" s="3">
        <f>IF(Tabla12[[#This Row],[Canal de Venta]]="Booking",800*Tabla12[[#This Row],[Precio USD]],Tabla12[[#This Row],[Precio CLP]])</f>
        <v>0</v>
      </c>
      <c r="O803" s="3">
        <f>IF(Tabla12[[#This Row],[Canal de Venta]]="Venta Directa",0,IF(Tabla12[[#This Row],[Canal de Venta]]="Airbnb",Tabla12[[#This Row],[Precio '[$CLP'] IVA Inc]]*3.57%,(Tabla12[[#This Row],[Precio USD]]/1.19)*14%*950))</f>
        <v>0</v>
      </c>
      <c r="P803" s="3">
        <f>IF(Tabla12[[#This Row],[Año]]=2022,25000,0)</f>
        <v>0</v>
      </c>
      <c r="Q803" s="3">
        <f>Tabla12[[#This Row],[Precio '[$CLP'] Neto]]*19%</f>
        <v>0</v>
      </c>
      <c r="R803" s="3">
        <f>Tabla12[[#This Row],[Precio '[$CLP'] IVA Inc]]/1.19</f>
        <v>0</v>
      </c>
      <c r="S803" s="1">
        <f>YEAR(Tabla12[[#This Row],[Fecha Entrada]])</f>
        <v>1900</v>
      </c>
      <c r="U803" s="1"/>
    </row>
    <row r="804" spans="5:21" hidden="1" x14ac:dyDescent="0.35">
      <c r="E804" s="7"/>
      <c r="F804" s="7"/>
      <c r="K804" s="3" t="e">
        <f>Tabla12[[#This Row],[Precio '[$CLP'] IVA Inc]]/Tabla12[[#This Row],[N° Noches]]</f>
        <v>#DIV/0!</v>
      </c>
      <c r="N804" s="3">
        <f>IF(Tabla12[[#This Row],[Canal de Venta]]="Booking",800*Tabla12[[#This Row],[Precio USD]],Tabla12[[#This Row],[Precio CLP]])</f>
        <v>0</v>
      </c>
      <c r="O804" s="3">
        <f>IF(Tabla12[[#This Row],[Canal de Venta]]="Venta Directa",0,IF(Tabla12[[#This Row],[Canal de Venta]]="Airbnb",Tabla12[[#This Row],[Precio '[$CLP'] IVA Inc]]*3.57%,(Tabla12[[#This Row],[Precio USD]]/1.19)*14%*950))</f>
        <v>0</v>
      </c>
      <c r="P804" s="3">
        <f>IF(Tabla12[[#This Row],[Año]]=2022,25000,0)</f>
        <v>0</v>
      </c>
      <c r="Q804" s="3">
        <f>Tabla12[[#This Row],[Precio '[$CLP'] Neto]]*19%</f>
        <v>0</v>
      </c>
      <c r="R804" s="3">
        <f>Tabla12[[#This Row],[Precio '[$CLP'] IVA Inc]]/1.19</f>
        <v>0</v>
      </c>
      <c r="S804" s="1">
        <f>YEAR(Tabla12[[#This Row],[Fecha Entrada]])</f>
        <v>1900</v>
      </c>
      <c r="U804" s="1"/>
    </row>
    <row r="805" spans="5:21" hidden="1" x14ac:dyDescent="0.35">
      <c r="E805" s="7"/>
      <c r="F805" s="7"/>
      <c r="K805" s="3" t="e">
        <f>Tabla12[[#This Row],[Precio '[$CLP'] IVA Inc]]/Tabla12[[#This Row],[N° Noches]]</f>
        <v>#DIV/0!</v>
      </c>
      <c r="N805" s="3">
        <f>IF(Tabla12[[#This Row],[Canal de Venta]]="Booking",800*Tabla12[[#This Row],[Precio USD]],Tabla12[[#This Row],[Precio CLP]])</f>
        <v>0</v>
      </c>
      <c r="O805" s="3">
        <f>IF(Tabla12[[#This Row],[Canal de Venta]]="Venta Directa",0,IF(Tabla12[[#This Row],[Canal de Venta]]="Airbnb",Tabla12[[#This Row],[Precio '[$CLP'] IVA Inc]]*3.57%,(Tabla12[[#This Row],[Precio USD]]/1.19)*14%*950))</f>
        <v>0</v>
      </c>
      <c r="P805" s="3">
        <f>IF(Tabla12[[#This Row],[Año]]=2022,25000,0)</f>
        <v>0</v>
      </c>
      <c r="Q805" s="3">
        <f>Tabla12[[#This Row],[Precio '[$CLP'] Neto]]*19%</f>
        <v>0</v>
      </c>
      <c r="R805" s="3">
        <f>Tabla12[[#This Row],[Precio '[$CLP'] IVA Inc]]/1.19</f>
        <v>0</v>
      </c>
      <c r="S805" s="1">
        <f>YEAR(Tabla12[[#This Row],[Fecha Entrada]])</f>
        <v>1900</v>
      </c>
      <c r="U805" s="1"/>
    </row>
    <row r="806" spans="5:21" hidden="1" x14ac:dyDescent="0.35">
      <c r="E806" s="7"/>
      <c r="F806" s="7"/>
      <c r="K806" s="3" t="e">
        <f>Tabla12[[#This Row],[Precio '[$CLP'] IVA Inc]]/Tabla12[[#This Row],[N° Noches]]</f>
        <v>#DIV/0!</v>
      </c>
      <c r="N806" s="3">
        <f>IF(Tabla12[[#This Row],[Canal de Venta]]="Booking",800*Tabla12[[#This Row],[Precio USD]],Tabla12[[#This Row],[Precio CLP]])</f>
        <v>0</v>
      </c>
      <c r="O806" s="3">
        <f>IF(Tabla12[[#This Row],[Canal de Venta]]="Venta Directa",0,IF(Tabla12[[#This Row],[Canal de Venta]]="Airbnb",Tabla12[[#This Row],[Precio '[$CLP'] IVA Inc]]*3.57%,(Tabla12[[#This Row],[Precio USD]]/1.19)*14%*950))</f>
        <v>0</v>
      </c>
      <c r="P806" s="3">
        <f>IF(Tabla12[[#This Row],[Año]]=2022,25000,0)</f>
        <v>0</v>
      </c>
      <c r="Q806" s="3">
        <f>Tabla12[[#This Row],[Precio '[$CLP'] Neto]]*19%</f>
        <v>0</v>
      </c>
      <c r="R806" s="3">
        <f>Tabla12[[#This Row],[Precio '[$CLP'] IVA Inc]]/1.19</f>
        <v>0</v>
      </c>
      <c r="S806" s="1">
        <f>YEAR(Tabla12[[#This Row],[Fecha Entrada]])</f>
        <v>1900</v>
      </c>
      <c r="U806" s="1"/>
    </row>
    <row r="807" spans="5:21" hidden="1" x14ac:dyDescent="0.35">
      <c r="E807" s="7"/>
      <c r="F807" s="7"/>
      <c r="K807" s="3" t="e">
        <f>Tabla12[[#This Row],[Precio '[$CLP'] IVA Inc]]/Tabla12[[#This Row],[N° Noches]]</f>
        <v>#DIV/0!</v>
      </c>
      <c r="N807" s="3">
        <f>IF(Tabla12[[#This Row],[Canal de Venta]]="Booking",800*Tabla12[[#This Row],[Precio USD]],Tabla12[[#This Row],[Precio CLP]])</f>
        <v>0</v>
      </c>
      <c r="O807" s="3">
        <f>IF(Tabla12[[#This Row],[Canal de Venta]]="Venta Directa",0,IF(Tabla12[[#This Row],[Canal de Venta]]="Airbnb",Tabla12[[#This Row],[Precio '[$CLP'] IVA Inc]]*3.57%,(Tabla12[[#This Row],[Precio USD]]/1.19)*14%*950))</f>
        <v>0</v>
      </c>
      <c r="P807" s="3">
        <f>IF(Tabla12[[#This Row],[Año]]=2022,25000,0)</f>
        <v>0</v>
      </c>
      <c r="Q807" s="3">
        <f>Tabla12[[#This Row],[Precio '[$CLP'] Neto]]*19%</f>
        <v>0</v>
      </c>
      <c r="R807" s="3">
        <f>Tabla12[[#This Row],[Precio '[$CLP'] IVA Inc]]/1.19</f>
        <v>0</v>
      </c>
      <c r="S807" s="1">
        <f>YEAR(Tabla12[[#This Row],[Fecha Entrada]])</f>
        <v>1900</v>
      </c>
      <c r="U807" s="1"/>
    </row>
    <row r="808" spans="5:21" hidden="1" x14ac:dyDescent="0.35">
      <c r="E808" s="7"/>
      <c r="F808" s="7"/>
      <c r="K808" s="3" t="e">
        <f>Tabla12[[#This Row],[Precio '[$CLP'] IVA Inc]]/Tabla12[[#This Row],[N° Noches]]</f>
        <v>#DIV/0!</v>
      </c>
      <c r="N808" s="3">
        <f>IF(Tabla12[[#This Row],[Canal de Venta]]="Booking",800*Tabla12[[#This Row],[Precio USD]],Tabla12[[#This Row],[Precio CLP]])</f>
        <v>0</v>
      </c>
      <c r="O808" s="3">
        <f>IF(Tabla12[[#This Row],[Canal de Venta]]="Venta Directa",0,IF(Tabla12[[#This Row],[Canal de Venta]]="Airbnb",Tabla12[[#This Row],[Precio '[$CLP'] IVA Inc]]*3.57%,(Tabla12[[#This Row],[Precio USD]]/1.19)*14%*950))</f>
        <v>0</v>
      </c>
      <c r="P808" s="3">
        <f>IF(Tabla12[[#This Row],[Año]]=2022,25000,0)</f>
        <v>0</v>
      </c>
      <c r="Q808" s="3">
        <f>Tabla12[[#This Row],[Precio '[$CLP'] Neto]]*19%</f>
        <v>0</v>
      </c>
      <c r="R808" s="3">
        <f>Tabla12[[#This Row],[Precio '[$CLP'] IVA Inc]]/1.19</f>
        <v>0</v>
      </c>
      <c r="S808" s="1">
        <f>YEAR(Tabla12[[#This Row],[Fecha Entrada]])</f>
        <v>1900</v>
      </c>
      <c r="U808" s="1"/>
    </row>
    <row r="809" spans="5:21" hidden="1" x14ac:dyDescent="0.35">
      <c r="E809" s="7"/>
      <c r="F809" s="7"/>
      <c r="K809" s="3" t="e">
        <f>Tabla12[[#This Row],[Precio '[$CLP'] IVA Inc]]/Tabla12[[#This Row],[N° Noches]]</f>
        <v>#DIV/0!</v>
      </c>
      <c r="N809" s="3">
        <f>IF(Tabla12[[#This Row],[Canal de Venta]]="Booking",800*Tabla12[[#This Row],[Precio USD]],Tabla12[[#This Row],[Precio CLP]])</f>
        <v>0</v>
      </c>
      <c r="O809" s="3">
        <f>IF(Tabla12[[#This Row],[Canal de Venta]]="Venta Directa",0,IF(Tabla12[[#This Row],[Canal de Venta]]="Airbnb",Tabla12[[#This Row],[Precio '[$CLP'] IVA Inc]]*3.57%,(Tabla12[[#This Row],[Precio USD]]/1.19)*14%*950))</f>
        <v>0</v>
      </c>
      <c r="P809" s="3">
        <f>IF(Tabla12[[#This Row],[Año]]=2022,25000,0)</f>
        <v>0</v>
      </c>
      <c r="Q809" s="3">
        <f>Tabla12[[#This Row],[Precio '[$CLP'] Neto]]*19%</f>
        <v>0</v>
      </c>
      <c r="R809" s="3">
        <f>Tabla12[[#This Row],[Precio '[$CLP'] IVA Inc]]/1.19</f>
        <v>0</v>
      </c>
      <c r="S809" s="1">
        <f>YEAR(Tabla12[[#This Row],[Fecha Entrada]])</f>
        <v>1900</v>
      </c>
      <c r="U809" s="1"/>
    </row>
    <row r="810" spans="5:21" hidden="1" x14ac:dyDescent="0.35">
      <c r="E810" s="7"/>
      <c r="F810" s="7"/>
      <c r="K810" s="3" t="e">
        <f>Tabla12[[#This Row],[Precio '[$CLP'] IVA Inc]]/Tabla12[[#This Row],[N° Noches]]</f>
        <v>#DIV/0!</v>
      </c>
      <c r="N810" s="3">
        <f>IF(Tabla12[[#This Row],[Canal de Venta]]="Booking",800*Tabla12[[#This Row],[Precio USD]],Tabla12[[#This Row],[Precio CLP]])</f>
        <v>0</v>
      </c>
      <c r="O810" s="3">
        <f>IF(Tabla12[[#This Row],[Canal de Venta]]="Venta Directa",0,IF(Tabla12[[#This Row],[Canal de Venta]]="Airbnb",Tabla12[[#This Row],[Precio '[$CLP'] IVA Inc]]*3.57%,(Tabla12[[#This Row],[Precio USD]]/1.19)*14%*950))</f>
        <v>0</v>
      </c>
      <c r="P810" s="3">
        <f>IF(Tabla12[[#This Row],[Año]]=2022,25000,0)</f>
        <v>0</v>
      </c>
      <c r="Q810" s="3">
        <f>Tabla12[[#This Row],[Precio '[$CLP'] Neto]]*19%</f>
        <v>0</v>
      </c>
      <c r="R810" s="3">
        <f>Tabla12[[#This Row],[Precio '[$CLP'] IVA Inc]]/1.19</f>
        <v>0</v>
      </c>
      <c r="S810" s="1">
        <f>YEAR(Tabla12[[#This Row],[Fecha Entrada]])</f>
        <v>1900</v>
      </c>
      <c r="U810" s="1"/>
    </row>
    <row r="811" spans="5:21" hidden="1" x14ac:dyDescent="0.35">
      <c r="E811" s="7"/>
      <c r="F811" s="7"/>
      <c r="K811" s="3" t="e">
        <f>Tabla12[[#This Row],[Precio '[$CLP'] IVA Inc]]/Tabla12[[#This Row],[N° Noches]]</f>
        <v>#DIV/0!</v>
      </c>
      <c r="N811" s="3">
        <f>IF(Tabla12[[#This Row],[Canal de Venta]]="Booking",800*Tabla12[[#This Row],[Precio USD]],Tabla12[[#This Row],[Precio CLP]])</f>
        <v>0</v>
      </c>
      <c r="O811" s="3">
        <f>IF(Tabla12[[#This Row],[Canal de Venta]]="Venta Directa",0,IF(Tabla12[[#This Row],[Canal de Venta]]="Airbnb",Tabla12[[#This Row],[Precio '[$CLP'] IVA Inc]]*3.57%,(Tabla12[[#This Row],[Precio USD]]/1.19)*14%*950))</f>
        <v>0</v>
      </c>
      <c r="P811" s="3">
        <f>IF(Tabla12[[#This Row],[Año]]=2022,25000,0)</f>
        <v>0</v>
      </c>
      <c r="Q811" s="3">
        <f>Tabla12[[#This Row],[Precio '[$CLP'] Neto]]*19%</f>
        <v>0</v>
      </c>
      <c r="R811" s="3">
        <f>Tabla12[[#This Row],[Precio '[$CLP'] IVA Inc]]/1.19</f>
        <v>0</v>
      </c>
      <c r="S811" s="1">
        <f>YEAR(Tabla12[[#This Row],[Fecha Entrada]])</f>
        <v>1900</v>
      </c>
      <c r="U811" s="1"/>
    </row>
    <row r="812" spans="5:21" hidden="1" x14ac:dyDescent="0.35">
      <c r="E812" s="7"/>
      <c r="F812" s="7"/>
      <c r="K812" s="3" t="e">
        <f>Tabla12[[#This Row],[Precio '[$CLP'] IVA Inc]]/Tabla12[[#This Row],[N° Noches]]</f>
        <v>#DIV/0!</v>
      </c>
      <c r="N812" s="3">
        <f>IF(Tabla12[[#This Row],[Canal de Venta]]="Booking",800*Tabla12[[#This Row],[Precio USD]],Tabla12[[#This Row],[Precio CLP]])</f>
        <v>0</v>
      </c>
      <c r="O812" s="3">
        <f>IF(Tabla12[[#This Row],[Canal de Venta]]="Venta Directa",0,IF(Tabla12[[#This Row],[Canal de Venta]]="Airbnb",Tabla12[[#This Row],[Precio '[$CLP'] IVA Inc]]*3.57%,(Tabla12[[#This Row],[Precio USD]]/1.19)*14%*950))</f>
        <v>0</v>
      </c>
      <c r="P812" s="3">
        <f>IF(Tabla12[[#This Row],[Año]]=2022,25000,0)</f>
        <v>0</v>
      </c>
      <c r="Q812" s="3">
        <f>Tabla12[[#This Row],[Precio '[$CLP'] Neto]]*19%</f>
        <v>0</v>
      </c>
      <c r="R812" s="3">
        <f>Tabla12[[#This Row],[Precio '[$CLP'] IVA Inc]]/1.19</f>
        <v>0</v>
      </c>
      <c r="S812" s="1">
        <f>YEAR(Tabla12[[#This Row],[Fecha Entrada]])</f>
        <v>1900</v>
      </c>
      <c r="U812" s="1"/>
    </row>
    <row r="813" spans="5:21" hidden="1" x14ac:dyDescent="0.35">
      <c r="E813" s="7"/>
      <c r="F813" s="7"/>
      <c r="K813" s="3" t="e">
        <f>Tabla12[[#This Row],[Precio '[$CLP'] IVA Inc]]/Tabla12[[#This Row],[N° Noches]]</f>
        <v>#DIV/0!</v>
      </c>
      <c r="N813" s="3">
        <f>IF(Tabla12[[#This Row],[Canal de Venta]]="Booking",800*Tabla12[[#This Row],[Precio USD]],Tabla12[[#This Row],[Precio CLP]])</f>
        <v>0</v>
      </c>
      <c r="O813" s="3">
        <f>IF(Tabla12[[#This Row],[Canal de Venta]]="Venta Directa",0,IF(Tabla12[[#This Row],[Canal de Venta]]="Airbnb",Tabla12[[#This Row],[Precio '[$CLP'] IVA Inc]]*3.57%,(Tabla12[[#This Row],[Precio USD]]/1.19)*14%*950))</f>
        <v>0</v>
      </c>
      <c r="P813" s="3">
        <f>IF(Tabla12[[#This Row],[Año]]=2022,25000,0)</f>
        <v>0</v>
      </c>
      <c r="Q813" s="3">
        <f>Tabla12[[#This Row],[Precio '[$CLP'] Neto]]*19%</f>
        <v>0</v>
      </c>
      <c r="R813" s="3">
        <f>Tabla12[[#This Row],[Precio '[$CLP'] IVA Inc]]/1.19</f>
        <v>0</v>
      </c>
      <c r="S813" s="1">
        <f>YEAR(Tabla12[[#This Row],[Fecha Entrada]])</f>
        <v>1900</v>
      </c>
      <c r="U813" s="1"/>
    </row>
    <row r="814" spans="5:21" hidden="1" x14ac:dyDescent="0.35">
      <c r="E814" s="7"/>
      <c r="F814" s="7"/>
      <c r="K814" s="3" t="e">
        <f>Tabla12[[#This Row],[Precio '[$CLP'] IVA Inc]]/Tabla12[[#This Row],[N° Noches]]</f>
        <v>#DIV/0!</v>
      </c>
      <c r="N814" s="3">
        <f>IF(Tabla12[[#This Row],[Canal de Venta]]="Booking",800*Tabla12[[#This Row],[Precio USD]],Tabla12[[#This Row],[Precio CLP]])</f>
        <v>0</v>
      </c>
      <c r="O814" s="3">
        <f>IF(Tabla12[[#This Row],[Canal de Venta]]="Venta Directa",0,IF(Tabla12[[#This Row],[Canal de Venta]]="Airbnb",Tabla12[[#This Row],[Precio '[$CLP'] IVA Inc]]*3.57%,(Tabla12[[#This Row],[Precio USD]]/1.19)*14%*950))</f>
        <v>0</v>
      </c>
      <c r="P814" s="3">
        <f>IF(Tabla12[[#This Row],[Año]]=2022,25000,0)</f>
        <v>0</v>
      </c>
      <c r="Q814" s="3">
        <f>Tabla12[[#This Row],[Precio '[$CLP'] Neto]]*19%</f>
        <v>0</v>
      </c>
      <c r="R814" s="3">
        <f>Tabla12[[#This Row],[Precio '[$CLP'] IVA Inc]]/1.19</f>
        <v>0</v>
      </c>
      <c r="S814" s="1">
        <f>YEAR(Tabla12[[#This Row],[Fecha Entrada]])</f>
        <v>1900</v>
      </c>
      <c r="U814" s="1"/>
    </row>
    <row r="815" spans="5:21" hidden="1" x14ac:dyDescent="0.35">
      <c r="E815" s="7"/>
      <c r="F815" s="7"/>
      <c r="K815" s="3" t="e">
        <f>Tabla12[[#This Row],[Precio '[$CLP'] IVA Inc]]/Tabla12[[#This Row],[N° Noches]]</f>
        <v>#DIV/0!</v>
      </c>
      <c r="N815" s="3">
        <f>IF(Tabla12[[#This Row],[Canal de Venta]]="Booking",800*Tabla12[[#This Row],[Precio USD]],Tabla12[[#This Row],[Precio CLP]])</f>
        <v>0</v>
      </c>
      <c r="O815" s="3">
        <f>IF(Tabla12[[#This Row],[Canal de Venta]]="Venta Directa",0,IF(Tabla12[[#This Row],[Canal de Venta]]="Airbnb",Tabla12[[#This Row],[Precio '[$CLP'] IVA Inc]]*3.57%,(Tabla12[[#This Row],[Precio USD]]/1.19)*14%*950))</f>
        <v>0</v>
      </c>
      <c r="P815" s="3">
        <f>IF(Tabla12[[#This Row],[Año]]=2022,25000,0)</f>
        <v>0</v>
      </c>
      <c r="Q815" s="3">
        <f>Tabla12[[#This Row],[Precio '[$CLP'] Neto]]*19%</f>
        <v>0</v>
      </c>
      <c r="R815" s="3">
        <f>Tabla12[[#This Row],[Precio '[$CLP'] IVA Inc]]/1.19</f>
        <v>0</v>
      </c>
      <c r="S815" s="1">
        <f>YEAR(Tabla12[[#This Row],[Fecha Entrada]])</f>
        <v>1900</v>
      </c>
      <c r="U815" s="1"/>
    </row>
    <row r="816" spans="5:21" hidden="1" x14ac:dyDescent="0.35">
      <c r="E816" s="7"/>
      <c r="F816" s="7"/>
      <c r="K816" s="3" t="e">
        <f>Tabla12[[#This Row],[Precio '[$CLP'] IVA Inc]]/Tabla12[[#This Row],[N° Noches]]</f>
        <v>#DIV/0!</v>
      </c>
      <c r="N816" s="3">
        <f>IF(Tabla12[[#This Row],[Canal de Venta]]="Booking",800*Tabla12[[#This Row],[Precio USD]],Tabla12[[#This Row],[Precio CLP]])</f>
        <v>0</v>
      </c>
      <c r="O816" s="3">
        <f>IF(Tabla12[[#This Row],[Canal de Venta]]="Venta Directa",0,IF(Tabla12[[#This Row],[Canal de Venta]]="Airbnb",Tabla12[[#This Row],[Precio '[$CLP'] IVA Inc]]*3.57%,(Tabla12[[#This Row],[Precio USD]]/1.19)*14%*950))</f>
        <v>0</v>
      </c>
      <c r="P816" s="3">
        <f>IF(Tabla12[[#This Row],[Año]]=2022,25000,0)</f>
        <v>0</v>
      </c>
      <c r="Q816" s="3">
        <f>Tabla12[[#This Row],[Precio '[$CLP'] Neto]]*19%</f>
        <v>0</v>
      </c>
      <c r="R816" s="3">
        <f>Tabla12[[#This Row],[Precio '[$CLP'] IVA Inc]]/1.19</f>
        <v>0</v>
      </c>
      <c r="S816" s="1">
        <f>YEAR(Tabla12[[#This Row],[Fecha Entrada]])</f>
        <v>1900</v>
      </c>
      <c r="U816" s="1"/>
    </row>
    <row r="817" spans="5:21" hidden="1" x14ac:dyDescent="0.35">
      <c r="E817" s="7"/>
      <c r="F817" s="7"/>
      <c r="K817" s="3" t="e">
        <f>Tabla12[[#This Row],[Precio '[$CLP'] IVA Inc]]/Tabla12[[#This Row],[N° Noches]]</f>
        <v>#DIV/0!</v>
      </c>
      <c r="N817" s="3">
        <f>IF(Tabla12[[#This Row],[Canal de Venta]]="Booking",800*Tabla12[[#This Row],[Precio USD]],Tabla12[[#This Row],[Precio CLP]])</f>
        <v>0</v>
      </c>
      <c r="O817" s="3">
        <f>IF(Tabla12[[#This Row],[Canal de Venta]]="Venta Directa",0,IF(Tabla12[[#This Row],[Canal de Venta]]="Airbnb",Tabla12[[#This Row],[Precio '[$CLP'] IVA Inc]]*3.57%,(Tabla12[[#This Row],[Precio USD]]/1.19)*14%*950))</f>
        <v>0</v>
      </c>
      <c r="P817" s="3">
        <f>IF(Tabla12[[#This Row],[Año]]=2022,25000,0)</f>
        <v>0</v>
      </c>
      <c r="Q817" s="3">
        <f>Tabla12[[#This Row],[Precio '[$CLP'] Neto]]*19%</f>
        <v>0</v>
      </c>
      <c r="R817" s="3">
        <f>Tabla12[[#This Row],[Precio '[$CLP'] IVA Inc]]/1.19</f>
        <v>0</v>
      </c>
      <c r="S817" s="1">
        <f>YEAR(Tabla12[[#This Row],[Fecha Entrada]])</f>
        <v>1900</v>
      </c>
      <c r="U817" s="1"/>
    </row>
    <row r="818" spans="5:21" hidden="1" x14ac:dyDescent="0.35">
      <c r="E818" s="7"/>
      <c r="F818" s="7"/>
      <c r="K818" s="3" t="e">
        <f>Tabla12[[#This Row],[Precio '[$CLP'] IVA Inc]]/Tabla12[[#This Row],[N° Noches]]</f>
        <v>#DIV/0!</v>
      </c>
      <c r="N818" s="3">
        <f>IF(Tabla12[[#This Row],[Canal de Venta]]="Booking",800*Tabla12[[#This Row],[Precio USD]],Tabla12[[#This Row],[Precio CLP]])</f>
        <v>0</v>
      </c>
      <c r="O818" s="3">
        <f>IF(Tabla12[[#This Row],[Canal de Venta]]="Venta Directa",0,IF(Tabla12[[#This Row],[Canal de Venta]]="Airbnb",Tabla12[[#This Row],[Precio '[$CLP'] IVA Inc]]*3.57%,(Tabla12[[#This Row],[Precio USD]]/1.19)*14%*950))</f>
        <v>0</v>
      </c>
      <c r="P818" s="3">
        <f>IF(Tabla12[[#This Row],[Año]]=2022,25000,0)</f>
        <v>0</v>
      </c>
      <c r="Q818" s="3">
        <f>Tabla12[[#This Row],[Precio '[$CLP'] Neto]]*19%</f>
        <v>0</v>
      </c>
      <c r="R818" s="3">
        <f>Tabla12[[#This Row],[Precio '[$CLP'] IVA Inc]]/1.19</f>
        <v>0</v>
      </c>
      <c r="S818" s="1">
        <f>YEAR(Tabla12[[#This Row],[Fecha Entrada]])</f>
        <v>1900</v>
      </c>
      <c r="U818" s="1"/>
    </row>
    <row r="819" spans="5:21" hidden="1" x14ac:dyDescent="0.35">
      <c r="E819" s="7"/>
      <c r="F819" s="7"/>
      <c r="K819" s="3" t="e">
        <f>Tabla12[[#This Row],[Precio '[$CLP'] IVA Inc]]/Tabla12[[#This Row],[N° Noches]]</f>
        <v>#DIV/0!</v>
      </c>
      <c r="N819" s="3">
        <f>IF(Tabla12[[#This Row],[Canal de Venta]]="Booking",800*Tabla12[[#This Row],[Precio USD]],Tabla12[[#This Row],[Precio CLP]])</f>
        <v>0</v>
      </c>
      <c r="O819" s="3">
        <f>IF(Tabla12[[#This Row],[Canal de Venta]]="Venta Directa",0,IF(Tabla12[[#This Row],[Canal de Venta]]="Airbnb",Tabla12[[#This Row],[Precio '[$CLP'] IVA Inc]]*3.57%,(Tabla12[[#This Row],[Precio USD]]/1.19)*14%*950))</f>
        <v>0</v>
      </c>
      <c r="P819" s="3">
        <f>IF(Tabla12[[#This Row],[Año]]=2022,25000,0)</f>
        <v>0</v>
      </c>
      <c r="Q819" s="3">
        <f>Tabla12[[#This Row],[Precio '[$CLP'] Neto]]*19%</f>
        <v>0</v>
      </c>
      <c r="R819" s="3">
        <f>Tabla12[[#This Row],[Precio '[$CLP'] IVA Inc]]/1.19</f>
        <v>0</v>
      </c>
      <c r="S819" s="1">
        <f>YEAR(Tabla12[[#This Row],[Fecha Entrada]])</f>
        <v>1900</v>
      </c>
      <c r="U819" s="1"/>
    </row>
    <row r="820" spans="5:21" hidden="1" x14ac:dyDescent="0.35">
      <c r="E820" s="7"/>
      <c r="F820" s="7"/>
      <c r="K820" s="3" t="e">
        <f>Tabla12[[#This Row],[Precio '[$CLP'] IVA Inc]]/Tabla12[[#This Row],[N° Noches]]</f>
        <v>#DIV/0!</v>
      </c>
      <c r="N820" s="3">
        <f>IF(Tabla12[[#This Row],[Canal de Venta]]="Booking",800*Tabla12[[#This Row],[Precio USD]],Tabla12[[#This Row],[Precio CLP]])</f>
        <v>0</v>
      </c>
      <c r="O820" s="3">
        <f>IF(Tabla12[[#This Row],[Canal de Venta]]="Venta Directa",0,IF(Tabla12[[#This Row],[Canal de Venta]]="Airbnb",Tabla12[[#This Row],[Precio '[$CLP'] IVA Inc]]*3.57%,(Tabla12[[#This Row],[Precio USD]]/1.19)*14%*950))</f>
        <v>0</v>
      </c>
      <c r="P820" s="3">
        <f>IF(Tabla12[[#This Row],[Año]]=2022,25000,0)</f>
        <v>0</v>
      </c>
      <c r="Q820" s="3">
        <f>Tabla12[[#This Row],[Precio '[$CLP'] Neto]]*19%</f>
        <v>0</v>
      </c>
      <c r="R820" s="3">
        <f>Tabla12[[#This Row],[Precio '[$CLP'] IVA Inc]]/1.19</f>
        <v>0</v>
      </c>
      <c r="S820" s="1">
        <f>YEAR(Tabla12[[#This Row],[Fecha Entrada]])</f>
        <v>1900</v>
      </c>
      <c r="U820" s="1"/>
    </row>
    <row r="821" spans="5:21" hidden="1" x14ac:dyDescent="0.35">
      <c r="E821" s="7"/>
      <c r="F821" s="7"/>
      <c r="K821" s="3" t="e">
        <f>Tabla12[[#This Row],[Precio '[$CLP'] IVA Inc]]/Tabla12[[#This Row],[N° Noches]]</f>
        <v>#DIV/0!</v>
      </c>
      <c r="N821" s="3">
        <f>IF(Tabla12[[#This Row],[Canal de Venta]]="Booking",800*Tabla12[[#This Row],[Precio USD]],Tabla12[[#This Row],[Precio CLP]])</f>
        <v>0</v>
      </c>
      <c r="O821" s="3">
        <f>IF(Tabla12[[#This Row],[Canal de Venta]]="Venta Directa",0,IF(Tabla12[[#This Row],[Canal de Venta]]="Airbnb",Tabla12[[#This Row],[Precio '[$CLP'] IVA Inc]]*3.57%,(Tabla12[[#This Row],[Precio USD]]/1.19)*14%*950))</f>
        <v>0</v>
      </c>
      <c r="P821" s="3">
        <f>IF(Tabla12[[#This Row],[Año]]=2022,25000,0)</f>
        <v>0</v>
      </c>
      <c r="Q821" s="3">
        <f>Tabla12[[#This Row],[Precio '[$CLP'] Neto]]*19%</f>
        <v>0</v>
      </c>
      <c r="R821" s="3">
        <f>Tabla12[[#This Row],[Precio '[$CLP'] IVA Inc]]/1.19</f>
        <v>0</v>
      </c>
      <c r="S821" s="1">
        <f>YEAR(Tabla12[[#This Row],[Fecha Entrada]])</f>
        <v>1900</v>
      </c>
      <c r="U821" s="1"/>
    </row>
    <row r="822" spans="5:21" hidden="1" x14ac:dyDescent="0.35">
      <c r="E822" s="7"/>
      <c r="F822" s="7"/>
      <c r="K822" s="3" t="e">
        <f>Tabla12[[#This Row],[Precio '[$CLP'] IVA Inc]]/Tabla12[[#This Row],[N° Noches]]</f>
        <v>#DIV/0!</v>
      </c>
      <c r="N822" s="3">
        <f>IF(Tabla12[[#This Row],[Canal de Venta]]="Booking",800*Tabla12[[#This Row],[Precio USD]],Tabla12[[#This Row],[Precio CLP]])</f>
        <v>0</v>
      </c>
      <c r="O822" s="3">
        <f>IF(Tabla12[[#This Row],[Canal de Venta]]="Venta Directa",0,IF(Tabla12[[#This Row],[Canal de Venta]]="Airbnb",Tabla12[[#This Row],[Precio '[$CLP'] IVA Inc]]*3.57%,(Tabla12[[#This Row],[Precio USD]]/1.19)*14%*950))</f>
        <v>0</v>
      </c>
      <c r="P822" s="3">
        <f>IF(Tabla12[[#This Row],[Año]]=2022,25000,0)</f>
        <v>0</v>
      </c>
      <c r="Q822" s="3">
        <f>Tabla12[[#This Row],[Precio '[$CLP'] Neto]]*19%</f>
        <v>0</v>
      </c>
      <c r="R822" s="3">
        <f>Tabla12[[#This Row],[Precio '[$CLP'] IVA Inc]]/1.19</f>
        <v>0</v>
      </c>
      <c r="S822" s="1">
        <f>YEAR(Tabla12[[#This Row],[Fecha Entrada]])</f>
        <v>1900</v>
      </c>
      <c r="U822" s="1"/>
    </row>
    <row r="823" spans="5:21" hidden="1" x14ac:dyDescent="0.35">
      <c r="E823" s="7"/>
      <c r="F823" s="7"/>
      <c r="K823" s="3" t="e">
        <f>Tabla12[[#This Row],[Precio '[$CLP'] IVA Inc]]/Tabla12[[#This Row],[N° Noches]]</f>
        <v>#DIV/0!</v>
      </c>
      <c r="N823" s="3">
        <f>IF(Tabla12[[#This Row],[Canal de Venta]]="Booking",800*Tabla12[[#This Row],[Precio USD]],Tabla12[[#This Row],[Precio CLP]])</f>
        <v>0</v>
      </c>
      <c r="O823" s="3">
        <f>IF(Tabla12[[#This Row],[Canal de Venta]]="Venta Directa",0,IF(Tabla12[[#This Row],[Canal de Venta]]="Airbnb",Tabla12[[#This Row],[Precio '[$CLP'] IVA Inc]]*3.57%,(Tabla12[[#This Row],[Precio USD]]/1.19)*14%*950))</f>
        <v>0</v>
      </c>
      <c r="P823" s="3">
        <f>IF(Tabla12[[#This Row],[Año]]=2022,25000,0)</f>
        <v>0</v>
      </c>
      <c r="Q823" s="3">
        <f>Tabla12[[#This Row],[Precio '[$CLP'] Neto]]*19%</f>
        <v>0</v>
      </c>
      <c r="R823" s="3">
        <f>Tabla12[[#This Row],[Precio '[$CLP'] IVA Inc]]/1.19</f>
        <v>0</v>
      </c>
      <c r="S823" s="1">
        <f>YEAR(Tabla12[[#This Row],[Fecha Entrada]])</f>
        <v>1900</v>
      </c>
      <c r="U823" s="1"/>
    </row>
    <row r="824" spans="5:21" hidden="1" x14ac:dyDescent="0.35">
      <c r="E824" s="7"/>
      <c r="F824" s="7"/>
      <c r="K824" s="3" t="e">
        <f>Tabla12[[#This Row],[Precio '[$CLP'] IVA Inc]]/Tabla12[[#This Row],[N° Noches]]</f>
        <v>#DIV/0!</v>
      </c>
      <c r="N824" s="3">
        <f>IF(Tabla12[[#This Row],[Canal de Venta]]="Booking",800*Tabla12[[#This Row],[Precio USD]],Tabla12[[#This Row],[Precio CLP]])</f>
        <v>0</v>
      </c>
      <c r="O824" s="3">
        <f>IF(Tabla12[[#This Row],[Canal de Venta]]="Venta Directa",0,IF(Tabla12[[#This Row],[Canal de Venta]]="Airbnb",Tabla12[[#This Row],[Precio '[$CLP'] IVA Inc]]*3.57%,(Tabla12[[#This Row],[Precio USD]]/1.19)*14%*950))</f>
        <v>0</v>
      </c>
      <c r="P824" s="3">
        <f>IF(Tabla12[[#This Row],[Año]]=2022,25000,0)</f>
        <v>0</v>
      </c>
      <c r="Q824" s="3">
        <f>Tabla12[[#This Row],[Precio '[$CLP'] Neto]]*19%</f>
        <v>0</v>
      </c>
      <c r="R824" s="3">
        <f>Tabla12[[#This Row],[Precio '[$CLP'] IVA Inc]]/1.19</f>
        <v>0</v>
      </c>
      <c r="S824" s="1">
        <f>YEAR(Tabla12[[#This Row],[Fecha Entrada]])</f>
        <v>1900</v>
      </c>
      <c r="U824" s="1"/>
    </row>
    <row r="825" spans="5:21" hidden="1" x14ac:dyDescent="0.35">
      <c r="E825" s="7"/>
      <c r="F825" s="7"/>
      <c r="K825" s="3" t="e">
        <f>Tabla12[[#This Row],[Precio '[$CLP'] IVA Inc]]/Tabla12[[#This Row],[N° Noches]]</f>
        <v>#DIV/0!</v>
      </c>
      <c r="N825" s="3">
        <f>IF(Tabla12[[#This Row],[Canal de Venta]]="Booking",800*Tabla12[[#This Row],[Precio USD]],Tabla12[[#This Row],[Precio CLP]])</f>
        <v>0</v>
      </c>
      <c r="O825" s="3">
        <f>IF(Tabla12[[#This Row],[Canal de Venta]]="Venta Directa",0,IF(Tabla12[[#This Row],[Canal de Venta]]="Airbnb",Tabla12[[#This Row],[Precio '[$CLP'] IVA Inc]]*3.57%,(Tabla12[[#This Row],[Precio USD]]/1.19)*14%*950))</f>
        <v>0</v>
      </c>
      <c r="P825" s="3">
        <f>IF(Tabla12[[#This Row],[Año]]=2022,25000,0)</f>
        <v>0</v>
      </c>
      <c r="Q825" s="3">
        <f>Tabla12[[#This Row],[Precio '[$CLP'] Neto]]*19%</f>
        <v>0</v>
      </c>
      <c r="R825" s="3">
        <f>Tabla12[[#This Row],[Precio '[$CLP'] IVA Inc]]/1.19</f>
        <v>0</v>
      </c>
      <c r="S825" s="1">
        <f>YEAR(Tabla12[[#This Row],[Fecha Entrada]])</f>
        <v>1900</v>
      </c>
      <c r="U825" s="1"/>
    </row>
    <row r="826" spans="5:21" hidden="1" x14ac:dyDescent="0.35">
      <c r="E826" s="7"/>
      <c r="F826" s="7"/>
      <c r="K826" s="3" t="e">
        <f>Tabla12[[#This Row],[Precio '[$CLP'] IVA Inc]]/Tabla12[[#This Row],[N° Noches]]</f>
        <v>#DIV/0!</v>
      </c>
      <c r="N826" s="3">
        <f>IF(Tabla12[[#This Row],[Canal de Venta]]="Booking",800*Tabla12[[#This Row],[Precio USD]],Tabla12[[#This Row],[Precio CLP]])</f>
        <v>0</v>
      </c>
      <c r="O826" s="3">
        <f>IF(Tabla12[[#This Row],[Canal de Venta]]="Venta Directa",0,IF(Tabla12[[#This Row],[Canal de Venta]]="Airbnb",Tabla12[[#This Row],[Precio '[$CLP'] IVA Inc]]*3.57%,(Tabla12[[#This Row],[Precio USD]]/1.19)*14%*950))</f>
        <v>0</v>
      </c>
      <c r="P826" s="3">
        <f>IF(Tabla12[[#This Row],[Año]]=2022,25000,0)</f>
        <v>0</v>
      </c>
      <c r="Q826" s="3">
        <f>Tabla12[[#This Row],[Precio '[$CLP'] Neto]]*19%</f>
        <v>0</v>
      </c>
      <c r="R826" s="3">
        <f>Tabla12[[#This Row],[Precio '[$CLP'] IVA Inc]]/1.19</f>
        <v>0</v>
      </c>
      <c r="S826" s="1">
        <f>YEAR(Tabla12[[#This Row],[Fecha Entrada]])</f>
        <v>1900</v>
      </c>
      <c r="U826" s="1"/>
    </row>
    <row r="827" spans="5:21" hidden="1" x14ac:dyDescent="0.35">
      <c r="E827" s="7"/>
      <c r="F827" s="7"/>
      <c r="K827" s="3" t="e">
        <f>Tabla12[[#This Row],[Precio '[$CLP'] IVA Inc]]/Tabla12[[#This Row],[N° Noches]]</f>
        <v>#DIV/0!</v>
      </c>
      <c r="N827" s="3">
        <f>IF(Tabla12[[#This Row],[Canal de Venta]]="Booking",800*Tabla12[[#This Row],[Precio USD]],Tabla12[[#This Row],[Precio CLP]])</f>
        <v>0</v>
      </c>
      <c r="O827" s="3">
        <f>IF(Tabla12[[#This Row],[Canal de Venta]]="Venta Directa",0,IF(Tabla12[[#This Row],[Canal de Venta]]="Airbnb",Tabla12[[#This Row],[Precio '[$CLP'] IVA Inc]]*3.57%,(Tabla12[[#This Row],[Precio USD]]/1.19)*14%*950))</f>
        <v>0</v>
      </c>
      <c r="P827" s="3">
        <f>IF(Tabla12[[#This Row],[Año]]=2022,25000,0)</f>
        <v>0</v>
      </c>
      <c r="Q827" s="3">
        <f>Tabla12[[#This Row],[Precio '[$CLP'] Neto]]*19%</f>
        <v>0</v>
      </c>
      <c r="R827" s="3">
        <f>Tabla12[[#This Row],[Precio '[$CLP'] IVA Inc]]/1.19</f>
        <v>0</v>
      </c>
      <c r="S827" s="1">
        <f>YEAR(Tabla12[[#This Row],[Fecha Entrada]])</f>
        <v>1900</v>
      </c>
      <c r="U827" s="1"/>
    </row>
    <row r="828" spans="5:21" hidden="1" x14ac:dyDescent="0.35">
      <c r="E828" s="7"/>
      <c r="F828" s="7"/>
      <c r="K828" s="3" t="e">
        <f>Tabla12[[#This Row],[Precio '[$CLP'] IVA Inc]]/Tabla12[[#This Row],[N° Noches]]</f>
        <v>#DIV/0!</v>
      </c>
      <c r="N828" s="3">
        <f>IF(Tabla12[[#This Row],[Canal de Venta]]="Booking",800*Tabla12[[#This Row],[Precio USD]],Tabla12[[#This Row],[Precio CLP]])</f>
        <v>0</v>
      </c>
      <c r="O828" s="3">
        <f>IF(Tabla12[[#This Row],[Canal de Venta]]="Venta Directa",0,IF(Tabla12[[#This Row],[Canal de Venta]]="Airbnb",Tabla12[[#This Row],[Precio '[$CLP'] IVA Inc]]*3.57%,(Tabla12[[#This Row],[Precio USD]]/1.19)*14%*950))</f>
        <v>0</v>
      </c>
      <c r="P828" s="3">
        <f>IF(Tabla12[[#This Row],[Año]]=2022,25000,0)</f>
        <v>0</v>
      </c>
      <c r="Q828" s="3">
        <f>Tabla12[[#This Row],[Precio '[$CLP'] Neto]]*19%</f>
        <v>0</v>
      </c>
      <c r="R828" s="3">
        <f>Tabla12[[#This Row],[Precio '[$CLP'] IVA Inc]]/1.19</f>
        <v>0</v>
      </c>
      <c r="S828" s="1">
        <f>YEAR(Tabla12[[#This Row],[Fecha Entrada]])</f>
        <v>1900</v>
      </c>
      <c r="U828" s="1"/>
    </row>
    <row r="829" spans="5:21" hidden="1" x14ac:dyDescent="0.35">
      <c r="E829" s="7"/>
      <c r="F829" s="7"/>
      <c r="K829" s="3" t="e">
        <f>Tabla12[[#This Row],[Precio '[$CLP'] IVA Inc]]/Tabla12[[#This Row],[N° Noches]]</f>
        <v>#DIV/0!</v>
      </c>
      <c r="N829" s="3">
        <f>IF(Tabla12[[#This Row],[Canal de Venta]]="Booking",800*Tabla12[[#This Row],[Precio USD]],Tabla12[[#This Row],[Precio CLP]])</f>
        <v>0</v>
      </c>
      <c r="O829" s="3">
        <f>IF(Tabla12[[#This Row],[Canal de Venta]]="Venta Directa",0,IF(Tabla12[[#This Row],[Canal de Venta]]="Airbnb",Tabla12[[#This Row],[Precio '[$CLP'] IVA Inc]]*3.57%,(Tabla12[[#This Row],[Precio USD]]/1.19)*14%*950))</f>
        <v>0</v>
      </c>
      <c r="P829" s="3">
        <f>IF(Tabla12[[#This Row],[Año]]=2022,25000,0)</f>
        <v>0</v>
      </c>
      <c r="Q829" s="3">
        <f>Tabla12[[#This Row],[Precio '[$CLP'] Neto]]*19%</f>
        <v>0</v>
      </c>
      <c r="R829" s="3">
        <f>Tabla12[[#This Row],[Precio '[$CLP'] IVA Inc]]/1.19</f>
        <v>0</v>
      </c>
      <c r="S829" s="1">
        <f>YEAR(Tabla12[[#This Row],[Fecha Entrada]])</f>
        <v>1900</v>
      </c>
      <c r="U829" s="1"/>
    </row>
    <row r="830" spans="5:21" hidden="1" x14ac:dyDescent="0.35">
      <c r="E830" s="7"/>
      <c r="F830" s="7"/>
      <c r="K830" s="3" t="e">
        <f>Tabla12[[#This Row],[Precio '[$CLP'] IVA Inc]]/Tabla12[[#This Row],[N° Noches]]</f>
        <v>#DIV/0!</v>
      </c>
      <c r="N830" s="3">
        <f>IF(Tabla12[[#This Row],[Canal de Venta]]="Booking",800*Tabla12[[#This Row],[Precio USD]],Tabla12[[#This Row],[Precio CLP]])</f>
        <v>0</v>
      </c>
      <c r="O830" s="3">
        <f>IF(Tabla12[[#This Row],[Canal de Venta]]="Venta Directa",0,IF(Tabla12[[#This Row],[Canal de Venta]]="Airbnb",Tabla12[[#This Row],[Precio '[$CLP'] IVA Inc]]*3.57%,(Tabla12[[#This Row],[Precio USD]]/1.19)*14%*950))</f>
        <v>0</v>
      </c>
      <c r="P830" s="3">
        <f>IF(Tabla12[[#This Row],[Año]]=2022,25000,0)</f>
        <v>0</v>
      </c>
      <c r="Q830" s="3">
        <f>Tabla12[[#This Row],[Precio '[$CLP'] Neto]]*19%</f>
        <v>0</v>
      </c>
      <c r="R830" s="3">
        <f>Tabla12[[#This Row],[Precio '[$CLP'] IVA Inc]]/1.19</f>
        <v>0</v>
      </c>
      <c r="S830" s="1">
        <f>YEAR(Tabla12[[#This Row],[Fecha Entrada]])</f>
        <v>1900</v>
      </c>
      <c r="U830" s="1"/>
    </row>
    <row r="831" spans="5:21" hidden="1" x14ac:dyDescent="0.35">
      <c r="E831" s="7"/>
      <c r="F831" s="7"/>
      <c r="K831" s="3" t="e">
        <f>Tabla12[[#This Row],[Precio '[$CLP'] IVA Inc]]/Tabla12[[#This Row],[N° Noches]]</f>
        <v>#DIV/0!</v>
      </c>
      <c r="N831" s="3">
        <f>IF(Tabla12[[#This Row],[Canal de Venta]]="Booking",800*Tabla12[[#This Row],[Precio USD]],Tabla12[[#This Row],[Precio CLP]])</f>
        <v>0</v>
      </c>
      <c r="O831" s="3">
        <f>IF(Tabla12[[#This Row],[Canal de Venta]]="Venta Directa",0,IF(Tabla12[[#This Row],[Canal de Venta]]="Airbnb",Tabla12[[#This Row],[Precio '[$CLP'] IVA Inc]]*3.57%,(Tabla12[[#This Row],[Precio USD]]/1.19)*14%*950))</f>
        <v>0</v>
      </c>
      <c r="P831" s="3">
        <f>IF(Tabla12[[#This Row],[Año]]=2022,25000,0)</f>
        <v>0</v>
      </c>
      <c r="Q831" s="3">
        <f>Tabla12[[#This Row],[Precio '[$CLP'] Neto]]*19%</f>
        <v>0</v>
      </c>
      <c r="R831" s="3">
        <f>Tabla12[[#This Row],[Precio '[$CLP'] IVA Inc]]/1.19</f>
        <v>0</v>
      </c>
      <c r="S831" s="1">
        <f>YEAR(Tabla12[[#This Row],[Fecha Entrada]])</f>
        <v>1900</v>
      </c>
      <c r="U831" s="1"/>
    </row>
    <row r="832" spans="5:21" hidden="1" x14ac:dyDescent="0.35">
      <c r="E832" s="7"/>
      <c r="F832" s="7"/>
      <c r="K832" s="3" t="e">
        <f>Tabla12[[#This Row],[Precio '[$CLP'] IVA Inc]]/Tabla12[[#This Row],[N° Noches]]</f>
        <v>#DIV/0!</v>
      </c>
      <c r="N832" s="3">
        <f>IF(Tabla12[[#This Row],[Canal de Venta]]="Booking",800*Tabla12[[#This Row],[Precio USD]],Tabla12[[#This Row],[Precio CLP]])</f>
        <v>0</v>
      </c>
      <c r="O832" s="3">
        <f>IF(Tabla12[[#This Row],[Canal de Venta]]="Venta Directa",0,IF(Tabla12[[#This Row],[Canal de Venta]]="Airbnb",Tabla12[[#This Row],[Precio '[$CLP'] IVA Inc]]*3.57%,(Tabla12[[#This Row],[Precio USD]]/1.19)*14%*950))</f>
        <v>0</v>
      </c>
      <c r="P832" s="3">
        <f>IF(Tabla12[[#This Row],[Año]]=2022,25000,0)</f>
        <v>0</v>
      </c>
      <c r="Q832" s="3">
        <f>Tabla12[[#This Row],[Precio '[$CLP'] Neto]]*19%</f>
        <v>0</v>
      </c>
      <c r="R832" s="3">
        <f>Tabla12[[#This Row],[Precio '[$CLP'] IVA Inc]]/1.19</f>
        <v>0</v>
      </c>
      <c r="S832" s="1">
        <f>YEAR(Tabla12[[#This Row],[Fecha Entrada]])</f>
        <v>1900</v>
      </c>
      <c r="U832" s="1"/>
    </row>
    <row r="833" spans="5:21" hidden="1" x14ac:dyDescent="0.35">
      <c r="E833" s="7"/>
      <c r="F833" s="7"/>
      <c r="K833" s="3" t="e">
        <f>Tabla12[[#This Row],[Precio '[$CLP'] IVA Inc]]/Tabla12[[#This Row],[N° Noches]]</f>
        <v>#DIV/0!</v>
      </c>
      <c r="N833" s="3">
        <f>IF(Tabla12[[#This Row],[Canal de Venta]]="Booking",800*Tabla12[[#This Row],[Precio USD]],Tabla12[[#This Row],[Precio CLP]])</f>
        <v>0</v>
      </c>
      <c r="O833" s="3">
        <f>IF(Tabla12[[#This Row],[Canal de Venta]]="Venta Directa",0,IF(Tabla12[[#This Row],[Canal de Venta]]="Airbnb",Tabla12[[#This Row],[Precio '[$CLP'] IVA Inc]]*3.57%,(Tabla12[[#This Row],[Precio USD]]/1.19)*14%*950))</f>
        <v>0</v>
      </c>
      <c r="P833" s="3">
        <f>IF(Tabla12[[#This Row],[Año]]=2022,25000,0)</f>
        <v>0</v>
      </c>
      <c r="Q833" s="3">
        <f>Tabla12[[#This Row],[Precio '[$CLP'] Neto]]*19%</f>
        <v>0</v>
      </c>
      <c r="R833" s="3">
        <f>Tabla12[[#This Row],[Precio '[$CLP'] IVA Inc]]/1.19</f>
        <v>0</v>
      </c>
      <c r="S833" s="1">
        <f>YEAR(Tabla12[[#This Row],[Fecha Entrada]])</f>
        <v>1900</v>
      </c>
      <c r="U833" s="1"/>
    </row>
    <row r="834" spans="5:21" hidden="1" x14ac:dyDescent="0.35">
      <c r="E834" s="7"/>
      <c r="F834" s="7"/>
      <c r="K834" s="3" t="e">
        <f>Tabla12[[#This Row],[Precio '[$CLP'] IVA Inc]]/Tabla12[[#This Row],[N° Noches]]</f>
        <v>#DIV/0!</v>
      </c>
      <c r="N834" s="3">
        <f>IF(Tabla12[[#This Row],[Canal de Venta]]="Booking",800*Tabla12[[#This Row],[Precio USD]],Tabla12[[#This Row],[Precio CLP]])</f>
        <v>0</v>
      </c>
      <c r="O834" s="3">
        <f>IF(Tabla12[[#This Row],[Canal de Venta]]="Venta Directa",0,IF(Tabla12[[#This Row],[Canal de Venta]]="Airbnb",Tabla12[[#This Row],[Precio '[$CLP'] IVA Inc]]*3.57%,(Tabla12[[#This Row],[Precio USD]]/1.19)*14%*950))</f>
        <v>0</v>
      </c>
      <c r="P834" s="3">
        <f>IF(Tabla12[[#This Row],[Año]]=2022,25000,0)</f>
        <v>0</v>
      </c>
      <c r="Q834" s="3">
        <f>Tabla12[[#This Row],[Precio '[$CLP'] Neto]]*19%</f>
        <v>0</v>
      </c>
      <c r="R834" s="3">
        <f>Tabla12[[#This Row],[Precio '[$CLP'] IVA Inc]]/1.19</f>
        <v>0</v>
      </c>
      <c r="S834" s="1">
        <f>YEAR(Tabla12[[#This Row],[Fecha Entrada]])</f>
        <v>1900</v>
      </c>
      <c r="U834" s="1"/>
    </row>
    <row r="835" spans="5:21" hidden="1" x14ac:dyDescent="0.35">
      <c r="E835" s="7"/>
      <c r="F835" s="7"/>
      <c r="K835" s="3" t="e">
        <f>Tabla12[[#This Row],[Precio '[$CLP'] IVA Inc]]/Tabla12[[#This Row],[N° Noches]]</f>
        <v>#DIV/0!</v>
      </c>
      <c r="N835" s="3">
        <f>IF(Tabla12[[#This Row],[Canal de Venta]]="Booking",800*Tabla12[[#This Row],[Precio USD]],Tabla12[[#This Row],[Precio CLP]])</f>
        <v>0</v>
      </c>
      <c r="O835" s="3">
        <f>IF(Tabla12[[#This Row],[Canal de Venta]]="Venta Directa",0,IF(Tabla12[[#This Row],[Canal de Venta]]="Airbnb",Tabla12[[#This Row],[Precio '[$CLP'] IVA Inc]]*3.57%,(Tabla12[[#This Row],[Precio USD]]/1.19)*14%*950))</f>
        <v>0</v>
      </c>
      <c r="P835" s="3">
        <f>IF(Tabla12[[#This Row],[Año]]=2022,25000,0)</f>
        <v>0</v>
      </c>
      <c r="Q835" s="3">
        <f>Tabla12[[#This Row],[Precio '[$CLP'] Neto]]*19%</f>
        <v>0</v>
      </c>
      <c r="R835" s="3">
        <f>Tabla12[[#This Row],[Precio '[$CLP'] IVA Inc]]/1.19</f>
        <v>0</v>
      </c>
      <c r="S835" s="1">
        <f>YEAR(Tabla12[[#This Row],[Fecha Entrada]])</f>
        <v>1900</v>
      </c>
      <c r="U835" s="1"/>
    </row>
    <row r="836" spans="5:21" hidden="1" x14ac:dyDescent="0.35">
      <c r="E836" s="7"/>
      <c r="F836" s="7"/>
      <c r="K836" s="3" t="e">
        <f>Tabla12[[#This Row],[Precio '[$CLP'] IVA Inc]]/Tabla12[[#This Row],[N° Noches]]</f>
        <v>#DIV/0!</v>
      </c>
      <c r="N836" s="3">
        <f>IF(Tabla12[[#This Row],[Canal de Venta]]="Booking",800*Tabla12[[#This Row],[Precio USD]],Tabla12[[#This Row],[Precio CLP]])</f>
        <v>0</v>
      </c>
      <c r="O836" s="3">
        <f>IF(Tabla12[[#This Row],[Canal de Venta]]="Venta Directa",0,IF(Tabla12[[#This Row],[Canal de Venta]]="Airbnb",Tabla12[[#This Row],[Precio '[$CLP'] IVA Inc]]*3.57%,(Tabla12[[#This Row],[Precio USD]]/1.19)*14%*950))</f>
        <v>0</v>
      </c>
      <c r="P836" s="3">
        <f>IF(Tabla12[[#This Row],[Año]]=2022,25000,0)</f>
        <v>0</v>
      </c>
      <c r="Q836" s="3">
        <f>Tabla12[[#This Row],[Precio '[$CLP'] Neto]]*19%</f>
        <v>0</v>
      </c>
      <c r="R836" s="3">
        <f>Tabla12[[#This Row],[Precio '[$CLP'] IVA Inc]]/1.19</f>
        <v>0</v>
      </c>
      <c r="S836" s="1">
        <f>YEAR(Tabla12[[#This Row],[Fecha Entrada]])</f>
        <v>1900</v>
      </c>
      <c r="U836" s="1"/>
    </row>
    <row r="837" spans="5:21" hidden="1" x14ac:dyDescent="0.35">
      <c r="E837" s="7"/>
      <c r="F837" s="7"/>
      <c r="K837" s="3" t="e">
        <f>Tabla12[[#This Row],[Precio '[$CLP'] IVA Inc]]/Tabla12[[#This Row],[N° Noches]]</f>
        <v>#DIV/0!</v>
      </c>
      <c r="N837" s="3">
        <f>IF(Tabla12[[#This Row],[Canal de Venta]]="Booking",800*Tabla12[[#This Row],[Precio USD]],Tabla12[[#This Row],[Precio CLP]])</f>
        <v>0</v>
      </c>
      <c r="O837" s="3">
        <f>IF(Tabla12[[#This Row],[Canal de Venta]]="Venta Directa",0,IF(Tabla12[[#This Row],[Canal de Venta]]="Airbnb",Tabla12[[#This Row],[Precio '[$CLP'] IVA Inc]]*3.57%,(Tabla12[[#This Row],[Precio USD]]/1.19)*14%*950))</f>
        <v>0</v>
      </c>
      <c r="P837" s="3">
        <f>IF(Tabla12[[#This Row],[Año]]=2022,25000,0)</f>
        <v>0</v>
      </c>
      <c r="Q837" s="3">
        <f>Tabla12[[#This Row],[Precio '[$CLP'] Neto]]*19%</f>
        <v>0</v>
      </c>
      <c r="R837" s="3">
        <f>Tabla12[[#This Row],[Precio '[$CLP'] IVA Inc]]/1.19</f>
        <v>0</v>
      </c>
      <c r="S837" s="1">
        <f>YEAR(Tabla12[[#This Row],[Fecha Entrada]])</f>
        <v>1900</v>
      </c>
      <c r="U837" s="1"/>
    </row>
    <row r="838" spans="5:21" hidden="1" x14ac:dyDescent="0.35">
      <c r="E838" s="7"/>
      <c r="F838" s="7"/>
      <c r="K838" s="3" t="e">
        <f>Tabla12[[#This Row],[Precio '[$CLP'] IVA Inc]]/Tabla12[[#This Row],[N° Noches]]</f>
        <v>#DIV/0!</v>
      </c>
      <c r="N838" s="3">
        <f>IF(Tabla12[[#This Row],[Canal de Venta]]="Booking",800*Tabla12[[#This Row],[Precio USD]],Tabla12[[#This Row],[Precio CLP]])</f>
        <v>0</v>
      </c>
      <c r="O838" s="3">
        <f>IF(Tabla12[[#This Row],[Canal de Venta]]="Venta Directa",0,IF(Tabla12[[#This Row],[Canal de Venta]]="Airbnb",Tabla12[[#This Row],[Precio '[$CLP'] IVA Inc]]*3.57%,(Tabla12[[#This Row],[Precio USD]]/1.19)*14%*950))</f>
        <v>0</v>
      </c>
      <c r="P838" s="3">
        <f>IF(Tabla12[[#This Row],[Año]]=2022,25000,0)</f>
        <v>0</v>
      </c>
      <c r="Q838" s="3">
        <f>Tabla12[[#This Row],[Precio '[$CLP'] Neto]]*19%</f>
        <v>0</v>
      </c>
      <c r="R838" s="3">
        <f>Tabla12[[#This Row],[Precio '[$CLP'] IVA Inc]]/1.19</f>
        <v>0</v>
      </c>
      <c r="S838" s="1">
        <f>YEAR(Tabla12[[#This Row],[Fecha Entrada]])</f>
        <v>1900</v>
      </c>
      <c r="U838" s="1"/>
    </row>
    <row r="839" spans="5:21" hidden="1" x14ac:dyDescent="0.35">
      <c r="E839" s="7"/>
      <c r="F839" s="7"/>
      <c r="K839" s="3" t="e">
        <f>Tabla12[[#This Row],[Precio '[$CLP'] IVA Inc]]/Tabla12[[#This Row],[N° Noches]]</f>
        <v>#DIV/0!</v>
      </c>
      <c r="N839" s="3">
        <f>IF(Tabla12[[#This Row],[Canal de Venta]]="Booking",800*Tabla12[[#This Row],[Precio USD]],Tabla12[[#This Row],[Precio CLP]])</f>
        <v>0</v>
      </c>
      <c r="O839" s="3">
        <f>IF(Tabla12[[#This Row],[Canal de Venta]]="Venta Directa",0,IF(Tabla12[[#This Row],[Canal de Venta]]="Airbnb",Tabla12[[#This Row],[Precio '[$CLP'] IVA Inc]]*3.57%,(Tabla12[[#This Row],[Precio USD]]/1.19)*14%*950))</f>
        <v>0</v>
      </c>
      <c r="P839" s="3">
        <f>IF(Tabla12[[#This Row],[Año]]=2022,25000,0)</f>
        <v>0</v>
      </c>
      <c r="Q839" s="3">
        <f>Tabla12[[#This Row],[Precio '[$CLP'] Neto]]*19%</f>
        <v>0</v>
      </c>
      <c r="R839" s="3">
        <f>Tabla12[[#This Row],[Precio '[$CLP'] IVA Inc]]/1.19</f>
        <v>0</v>
      </c>
      <c r="S839" s="1">
        <f>YEAR(Tabla12[[#This Row],[Fecha Entrada]])</f>
        <v>1900</v>
      </c>
      <c r="U839" s="1"/>
    </row>
    <row r="840" spans="5:21" hidden="1" x14ac:dyDescent="0.35">
      <c r="E840" s="7"/>
      <c r="F840" s="7"/>
      <c r="K840" s="3" t="e">
        <f>Tabla12[[#This Row],[Precio '[$CLP'] IVA Inc]]/Tabla12[[#This Row],[N° Noches]]</f>
        <v>#DIV/0!</v>
      </c>
      <c r="N840" s="3">
        <f>IF(Tabla12[[#This Row],[Canal de Venta]]="Booking",800*Tabla12[[#This Row],[Precio USD]],Tabla12[[#This Row],[Precio CLP]])</f>
        <v>0</v>
      </c>
      <c r="O840" s="3">
        <f>IF(Tabla12[[#This Row],[Canal de Venta]]="Venta Directa",0,IF(Tabla12[[#This Row],[Canal de Venta]]="Airbnb",Tabla12[[#This Row],[Precio '[$CLP'] IVA Inc]]*3.57%,(Tabla12[[#This Row],[Precio USD]]/1.19)*14%*950))</f>
        <v>0</v>
      </c>
      <c r="P840" s="3">
        <f>IF(Tabla12[[#This Row],[Año]]=2022,25000,0)</f>
        <v>0</v>
      </c>
      <c r="Q840" s="3">
        <f>Tabla12[[#This Row],[Precio '[$CLP'] Neto]]*19%</f>
        <v>0</v>
      </c>
      <c r="R840" s="3">
        <f>Tabla12[[#This Row],[Precio '[$CLP'] IVA Inc]]/1.19</f>
        <v>0</v>
      </c>
      <c r="S840" s="1">
        <f>YEAR(Tabla12[[#This Row],[Fecha Entrada]])</f>
        <v>1900</v>
      </c>
      <c r="U840" s="1"/>
    </row>
    <row r="841" spans="5:21" hidden="1" x14ac:dyDescent="0.35">
      <c r="E841" s="7"/>
      <c r="F841" s="7"/>
      <c r="K841" s="3" t="e">
        <f>Tabla12[[#This Row],[Precio '[$CLP'] IVA Inc]]/Tabla12[[#This Row],[N° Noches]]</f>
        <v>#DIV/0!</v>
      </c>
      <c r="N841" s="3">
        <f>IF(Tabla12[[#This Row],[Canal de Venta]]="Booking",800*Tabla12[[#This Row],[Precio USD]],Tabla12[[#This Row],[Precio CLP]])</f>
        <v>0</v>
      </c>
      <c r="O841" s="3">
        <f>IF(Tabla12[[#This Row],[Canal de Venta]]="Venta Directa",0,IF(Tabla12[[#This Row],[Canal de Venta]]="Airbnb",Tabla12[[#This Row],[Precio '[$CLP'] IVA Inc]]*3.57%,(Tabla12[[#This Row],[Precio USD]]/1.19)*14%*950))</f>
        <v>0</v>
      </c>
      <c r="P841" s="3">
        <f>IF(Tabla12[[#This Row],[Año]]=2022,25000,0)</f>
        <v>0</v>
      </c>
      <c r="Q841" s="3">
        <f>Tabla12[[#This Row],[Precio '[$CLP'] Neto]]*19%</f>
        <v>0</v>
      </c>
      <c r="R841" s="3">
        <f>Tabla12[[#This Row],[Precio '[$CLP'] IVA Inc]]/1.19</f>
        <v>0</v>
      </c>
      <c r="S841" s="1">
        <f>YEAR(Tabla12[[#This Row],[Fecha Entrada]])</f>
        <v>1900</v>
      </c>
      <c r="U841" s="1"/>
    </row>
    <row r="842" spans="5:21" hidden="1" x14ac:dyDescent="0.35">
      <c r="E842" s="7"/>
      <c r="F842" s="7"/>
      <c r="K842" s="3" t="e">
        <f>Tabla12[[#This Row],[Precio '[$CLP'] IVA Inc]]/Tabla12[[#This Row],[N° Noches]]</f>
        <v>#DIV/0!</v>
      </c>
      <c r="N842" s="3">
        <f>IF(Tabla12[[#This Row],[Canal de Venta]]="Booking",800*Tabla12[[#This Row],[Precio USD]],Tabla12[[#This Row],[Precio CLP]])</f>
        <v>0</v>
      </c>
      <c r="O842" s="3">
        <f>IF(Tabla12[[#This Row],[Canal de Venta]]="Venta Directa",0,IF(Tabla12[[#This Row],[Canal de Venta]]="Airbnb",Tabla12[[#This Row],[Precio '[$CLP'] IVA Inc]]*3.57%,(Tabla12[[#This Row],[Precio USD]]/1.19)*14%*950))</f>
        <v>0</v>
      </c>
      <c r="P842" s="3">
        <f>IF(Tabla12[[#This Row],[Año]]=2022,25000,0)</f>
        <v>0</v>
      </c>
      <c r="Q842" s="3">
        <f>Tabla12[[#This Row],[Precio '[$CLP'] Neto]]*19%</f>
        <v>0</v>
      </c>
      <c r="R842" s="3">
        <f>Tabla12[[#This Row],[Precio '[$CLP'] IVA Inc]]/1.19</f>
        <v>0</v>
      </c>
      <c r="S842" s="1">
        <f>YEAR(Tabla12[[#This Row],[Fecha Entrada]])</f>
        <v>1900</v>
      </c>
      <c r="U842" s="1"/>
    </row>
    <row r="843" spans="5:21" hidden="1" x14ac:dyDescent="0.35">
      <c r="E843" s="7"/>
      <c r="F843" s="7"/>
      <c r="K843" s="3" t="e">
        <f>Tabla12[[#This Row],[Precio '[$CLP'] IVA Inc]]/Tabla12[[#This Row],[N° Noches]]</f>
        <v>#DIV/0!</v>
      </c>
      <c r="N843" s="3">
        <f>IF(Tabla12[[#This Row],[Canal de Venta]]="Booking",800*Tabla12[[#This Row],[Precio USD]],Tabla12[[#This Row],[Precio CLP]])</f>
        <v>0</v>
      </c>
      <c r="O843" s="3">
        <f>IF(Tabla12[[#This Row],[Canal de Venta]]="Venta Directa",0,IF(Tabla12[[#This Row],[Canal de Venta]]="Airbnb",Tabla12[[#This Row],[Precio '[$CLP'] IVA Inc]]*3.57%,(Tabla12[[#This Row],[Precio USD]]/1.19)*14%*950))</f>
        <v>0</v>
      </c>
      <c r="P843" s="3">
        <f>IF(Tabla12[[#This Row],[Año]]=2022,25000,0)</f>
        <v>0</v>
      </c>
      <c r="Q843" s="3">
        <f>Tabla12[[#This Row],[Precio '[$CLP'] Neto]]*19%</f>
        <v>0</v>
      </c>
      <c r="R843" s="3">
        <f>Tabla12[[#This Row],[Precio '[$CLP'] IVA Inc]]/1.19</f>
        <v>0</v>
      </c>
      <c r="S843" s="1">
        <f>YEAR(Tabla12[[#This Row],[Fecha Entrada]])</f>
        <v>1900</v>
      </c>
      <c r="U843" s="1"/>
    </row>
    <row r="844" spans="5:21" hidden="1" x14ac:dyDescent="0.35">
      <c r="E844" s="7"/>
      <c r="F844" s="7"/>
      <c r="K844" s="3" t="e">
        <f>Tabla12[[#This Row],[Precio '[$CLP'] IVA Inc]]/Tabla12[[#This Row],[N° Noches]]</f>
        <v>#DIV/0!</v>
      </c>
      <c r="N844" s="3">
        <f>IF(Tabla12[[#This Row],[Canal de Venta]]="Booking",800*Tabla12[[#This Row],[Precio USD]],Tabla12[[#This Row],[Precio CLP]])</f>
        <v>0</v>
      </c>
      <c r="O844" s="3">
        <f>IF(Tabla12[[#This Row],[Canal de Venta]]="Venta Directa",0,IF(Tabla12[[#This Row],[Canal de Venta]]="Airbnb",Tabla12[[#This Row],[Precio '[$CLP'] IVA Inc]]*3.57%,(Tabla12[[#This Row],[Precio USD]]/1.19)*14%*950))</f>
        <v>0</v>
      </c>
      <c r="P844" s="3">
        <f>IF(Tabla12[[#This Row],[Año]]=2022,25000,0)</f>
        <v>0</v>
      </c>
      <c r="Q844" s="3">
        <f>Tabla12[[#This Row],[Precio '[$CLP'] Neto]]*19%</f>
        <v>0</v>
      </c>
      <c r="R844" s="3">
        <f>Tabla12[[#This Row],[Precio '[$CLP'] IVA Inc]]/1.19</f>
        <v>0</v>
      </c>
      <c r="S844" s="1">
        <f>YEAR(Tabla12[[#This Row],[Fecha Entrada]])</f>
        <v>1900</v>
      </c>
      <c r="U844" s="1"/>
    </row>
    <row r="845" spans="5:21" hidden="1" x14ac:dyDescent="0.35">
      <c r="E845" s="7"/>
      <c r="F845" s="7"/>
      <c r="K845" s="3" t="e">
        <f>Tabla12[[#This Row],[Precio '[$CLP'] IVA Inc]]/Tabla12[[#This Row],[N° Noches]]</f>
        <v>#DIV/0!</v>
      </c>
      <c r="N845" s="3">
        <f>IF(Tabla12[[#This Row],[Canal de Venta]]="Booking",800*Tabla12[[#This Row],[Precio USD]],Tabla12[[#This Row],[Precio CLP]])</f>
        <v>0</v>
      </c>
      <c r="O845" s="3">
        <f>IF(Tabla12[[#This Row],[Canal de Venta]]="Venta Directa",0,IF(Tabla12[[#This Row],[Canal de Venta]]="Airbnb",Tabla12[[#This Row],[Precio '[$CLP'] IVA Inc]]*3.57%,(Tabla12[[#This Row],[Precio USD]]/1.19)*14%*950))</f>
        <v>0</v>
      </c>
      <c r="P845" s="3">
        <f>IF(Tabla12[[#This Row],[Año]]=2022,25000,0)</f>
        <v>0</v>
      </c>
      <c r="Q845" s="3">
        <f>Tabla12[[#This Row],[Precio '[$CLP'] Neto]]*19%</f>
        <v>0</v>
      </c>
      <c r="R845" s="3">
        <f>Tabla12[[#This Row],[Precio '[$CLP'] IVA Inc]]/1.19</f>
        <v>0</v>
      </c>
      <c r="S845" s="1">
        <f>YEAR(Tabla12[[#This Row],[Fecha Entrada]])</f>
        <v>1900</v>
      </c>
      <c r="U845" s="1"/>
    </row>
    <row r="846" spans="5:21" hidden="1" x14ac:dyDescent="0.35">
      <c r="E846" s="7"/>
      <c r="F846" s="7"/>
      <c r="K846" s="3" t="e">
        <f>Tabla12[[#This Row],[Precio '[$CLP'] IVA Inc]]/Tabla12[[#This Row],[N° Noches]]</f>
        <v>#DIV/0!</v>
      </c>
      <c r="N846" s="3">
        <f>IF(Tabla12[[#This Row],[Canal de Venta]]="Booking",800*Tabla12[[#This Row],[Precio USD]],Tabla12[[#This Row],[Precio CLP]])</f>
        <v>0</v>
      </c>
      <c r="O846" s="3">
        <f>IF(Tabla12[[#This Row],[Canal de Venta]]="Venta Directa",0,IF(Tabla12[[#This Row],[Canal de Venta]]="Airbnb",Tabla12[[#This Row],[Precio '[$CLP'] IVA Inc]]*3.57%,(Tabla12[[#This Row],[Precio USD]]/1.19)*14%*950))</f>
        <v>0</v>
      </c>
      <c r="P846" s="3">
        <f>IF(Tabla12[[#This Row],[Año]]=2022,25000,0)</f>
        <v>0</v>
      </c>
      <c r="Q846" s="3">
        <f>Tabla12[[#This Row],[Precio '[$CLP'] Neto]]*19%</f>
        <v>0</v>
      </c>
      <c r="R846" s="3">
        <f>Tabla12[[#This Row],[Precio '[$CLP'] IVA Inc]]/1.19</f>
        <v>0</v>
      </c>
      <c r="S846" s="1">
        <f>YEAR(Tabla12[[#This Row],[Fecha Entrada]])</f>
        <v>1900</v>
      </c>
      <c r="U846" s="1"/>
    </row>
    <row r="847" spans="5:21" hidden="1" x14ac:dyDescent="0.35">
      <c r="E847" s="7"/>
      <c r="F847" s="7"/>
      <c r="K847" s="3" t="e">
        <f>Tabla12[[#This Row],[Precio '[$CLP'] IVA Inc]]/Tabla12[[#This Row],[N° Noches]]</f>
        <v>#DIV/0!</v>
      </c>
      <c r="N847" s="3">
        <f>IF(Tabla12[[#This Row],[Canal de Venta]]="Booking",800*Tabla12[[#This Row],[Precio USD]],Tabla12[[#This Row],[Precio CLP]])</f>
        <v>0</v>
      </c>
      <c r="O847" s="3">
        <f>IF(Tabla12[[#This Row],[Canal de Venta]]="Venta Directa",0,IF(Tabla12[[#This Row],[Canal de Venta]]="Airbnb",Tabla12[[#This Row],[Precio '[$CLP'] IVA Inc]]*3.57%,(Tabla12[[#This Row],[Precio USD]]/1.19)*14%*950))</f>
        <v>0</v>
      </c>
      <c r="P847" s="3">
        <f>IF(Tabla12[[#This Row],[Año]]=2022,25000,0)</f>
        <v>0</v>
      </c>
      <c r="Q847" s="3">
        <f>Tabla12[[#This Row],[Precio '[$CLP'] Neto]]*19%</f>
        <v>0</v>
      </c>
      <c r="R847" s="3">
        <f>Tabla12[[#This Row],[Precio '[$CLP'] IVA Inc]]/1.19</f>
        <v>0</v>
      </c>
      <c r="S847" s="1">
        <f>YEAR(Tabla12[[#This Row],[Fecha Entrada]])</f>
        <v>1900</v>
      </c>
      <c r="U847" s="1"/>
    </row>
    <row r="848" spans="5:21" hidden="1" x14ac:dyDescent="0.35">
      <c r="E848" s="7"/>
      <c r="F848" s="7"/>
      <c r="K848" s="3" t="e">
        <f>Tabla12[[#This Row],[Precio '[$CLP'] IVA Inc]]/Tabla12[[#This Row],[N° Noches]]</f>
        <v>#DIV/0!</v>
      </c>
      <c r="N848" s="3">
        <f>IF(Tabla12[[#This Row],[Canal de Venta]]="Booking",800*Tabla12[[#This Row],[Precio USD]],Tabla12[[#This Row],[Precio CLP]])</f>
        <v>0</v>
      </c>
      <c r="O848" s="3">
        <f>IF(Tabla12[[#This Row],[Canal de Venta]]="Venta Directa",0,IF(Tabla12[[#This Row],[Canal de Venta]]="Airbnb",Tabla12[[#This Row],[Precio '[$CLP'] IVA Inc]]*3.57%,(Tabla12[[#This Row],[Precio USD]]/1.19)*14%*950))</f>
        <v>0</v>
      </c>
      <c r="P848" s="3">
        <f>IF(Tabla12[[#This Row],[Año]]=2022,25000,0)</f>
        <v>0</v>
      </c>
      <c r="Q848" s="3">
        <f>Tabla12[[#This Row],[Precio '[$CLP'] Neto]]*19%</f>
        <v>0</v>
      </c>
      <c r="R848" s="3">
        <f>Tabla12[[#This Row],[Precio '[$CLP'] IVA Inc]]/1.19</f>
        <v>0</v>
      </c>
      <c r="S848" s="1">
        <f>YEAR(Tabla12[[#This Row],[Fecha Entrada]])</f>
        <v>1900</v>
      </c>
      <c r="U848" s="1"/>
    </row>
    <row r="849" spans="5:21" hidden="1" x14ac:dyDescent="0.35">
      <c r="E849" s="7"/>
      <c r="F849" s="7"/>
      <c r="K849" s="3" t="e">
        <f>Tabla12[[#This Row],[Precio '[$CLP'] IVA Inc]]/Tabla12[[#This Row],[N° Noches]]</f>
        <v>#DIV/0!</v>
      </c>
      <c r="N849" s="3">
        <f>IF(Tabla12[[#This Row],[Canal de Venta]]="Booking",800*Tabla12[[#This Row],[Precio USD]],Tabla12[[#This Row],[Precio CLP]])</f>
        <v>0</v>
      </c>
      <c r="O849" s="3">
        <f>IF(Tabla12[[#This Row],[Canal de Venta]]="Venta Directa",0,IF(Tabla12[[#This Row],[Canal de Venta]]="Airbnb",Tabla12[[#This Row],[Precio '[$CLP'] IVA Inc]]*3.57%,(Tabla12[[#This Row],[Precio USD]]/1.19)*14%*950))</f>
        <v>0</v>
      </c>
      <c r="P849" s="3">
        <f>IF(Tabla12[[#This Row],[Año]]=2022,25000,0)</f>
        <v>0</v>
      </c>
      <c r="Q849" s="3">
        <f>Tabla12[[#This Row],[Precio '[$CLP'] Neto]]*19%</f>
        <v>0</v>
      </c>
      <c r="R849" s="3">
        <f>Tabla12[[#This Row],[Precio '[$CLP'] IVA Inc]]/1.19</f>
        <v>0</v>
      </c>
      <c r="S849" s="1">
        <f>YEAR(Tabla12[[#This Row],[Fecha Entrada]])</f>
        <v>1900</v>
      </c>
      <c r="U849" s="1"/>
    </row>
    <row r="850" spans="5:21" hidden="1" x14ac:dyDescent="0.35">
      <c r="E850" s="7"/>
      <c r="F850" s="7"/>
      <c r="K850" s="3" t="e">
        <f>Tabla12[[#This Row],[Precio '[$CLP'] IVA Inc]]/Tabla12[[#This Row],[N° Noches]]</f>
        <v>#DIV/0!</v>
      </c>
      <c r="N850" s="3">
        <f>IF(Tabla12[[#This Row],[Canal de Venta]]="Booking",800*Tabla12[[#This Row],[Precio USD]],Tabla12[[#This Row],[Precio CLP]])</f>
        <v>0</v>
      </c>
      <c r="O850" s="3">
        <f>IF(Tabla12[[#This Row],[Canal de Venta]]="Venta Directa",0,IF(Tabla12[[#This Row],[Canal de Venta]]="Airbnb",Tabla12[[#This Row],[Precio '[$CLP'] IVA Inc]]*3.57%,(Tabla12[[#This Row],[Precio USD]]/1.19)*14%*950))</f>
        <v>0</v>
      </c>
      <c r="P850" s="3">
        <f>IF(Tabla12[[#This Row],[Año]]=2022,25000,0)</f>
        <v>0</v>
      </c>
      <c r="Q850" s="3">
        <f>Tabla12[[#This Row],[Precio '[$CLP'] Neto]]*19%</f>
        <v>0</v>
      </c>
      <c r="R850" s="3">
        <f>Tabla12[[#This Row],[Precio '[$CLP'] IVA Inc]]/1.19</f>
        <v>0</v>
      </c>
      <c r="S850" s="1">
        <f>YEAR(Tabla12[[#This Row],[Fecha Entrada]])</f>
        <v>1900</v>
      </c>
      <c r="U850" s="1"/>
    </row>
    <row r="851" spans="5:21" hidden="1" x14ac:dyDescent="0.35">
      <c r="E851" s="7"/>
      <c r="F851" s="7"/>
      <c r="K851" s="3" t="e">
        <f>Tabla12[[#This Row],[Precio '[$CLP'] IVA Inc]]/Tabla12[[#This Row],[N° Noches]]</f>
        <v>#DIV/0!</v>
      </c>
      <c r="N851" s="3">
        <f>IF(Tabla12[[#This Row],[Canal de Venta]]="Booking",800*Tabla12[[#This Row],[Precio USD]],Tabla12[[#This Row],[Precio CLP]])</f>
        <v>0</v>
      </c>
      <c r="O851" s="3">
        <f>IF(Tabla12[[#This Row],[Canal de Venta]]="Venta Directa",0,IF(Tabla12[[#This Row],[Canal de Venta]]="Airbnb",Tabla12[[#This Row],[Precio '[$CLP'] IVA Inc]]*3.57%,(Tabla12[[#This Row],[Precio USD]]/1.19)*14%*950))</f>
        <v>0</v>
      </c>
      <c r="P851" s="3">
        <f>IF(Tabla12[[#This Row],[Año]]=2022,25000,0)</f>
        <v>0</v>
      </c>
      <c r="Q851" s="3">
        <f>Tabla12[[#This Row],[Precio '[$CLP'] Neto]]*19%</f>
        <v>0</v>
      </c>
      <c r="R851" s="3">
        <f>Tabla12[[#This Row],[Precio '[$CLP'] IVA Inc]]/1.19</f>
        <v>0</v>
      </c>
      <c r="S851" s="1">
        <f>YEAR(Tabla12[[#This Row],[Fecha Entrada]])</f>
        <v>1900</v>
      </c>
      <c r="U851" s="1"/>
    </row>
    <row r="852" spans="5:21" hidden="1" x14ac:dyDescent="0.35">
      <c r="E852" s="7"/>
      <c r="F852" s="7"/>
      <c r="K852" s="3" t="e">
        <f>Tabla12[[#This Row],[Precio '[$CLP'] IVA Inc]]/Tabla12[[#This Row],[N° Noches]]</f>
        <v>#DIV/0!</v>
      </c>
      <c r="N852" s="3">
        <f>IF(Tabla12[[#This Row],[Canal de Venta]]="Booking",800*Tabla12[[#This Row],[Precio USD]],Tabla12[[#This Row],[Precio CLP]])</f>
        <v>0</v>
      </c>
      <c r="O852" s="3">
        <f>IF(Tabla12[[#This Row],[Canal de Venta]]="Venta Directa",0,IF(Tabla12[[#This Row],[Canal de Venta]]="Airbnb",Tabla12[[#This Row],[Precio '[$CLP'] IVA Inc]]*3.57%,(Tabla12[[#This Row],[Precio USD]]/1.19)*14%*950))</f>
        <v>0</v>
      </c>
      <c r="P852" s="3">
        <f>IF(Tabla12[[#This Row],[Año]]=2022,25000,0)</f>
        <v>0</v>
      </c>
      <c r="Q852" s="3">
        <f>Tabla12[[#This Row],[Precio '[$CLP'] Neto]]*19%</f>
        <v>0</v>
      </c>
      <c r="R852" s="3">
        <f>Tabla12[[#This Row],[Precio '[$CLP'] IVA Inc]]/1.19</f>
        <v>0</v>
      </c>
      <c r="S852" s="1">
        <f>YEAR(Tabla12[[#This Row],[Fecha Entrada]])</f>
        <v>1900</v>
      </c>
      <c r="U852" s="1"/>
    </row>
    <row r="853" spans="5:21" hidden="1" x14ac:dyDescent="0.35">
      <c r="E853" s="7"/>
      <c r="F853" s="7"/>
      <c r="K853" s="3" t="e">
        <f>Tabla12[[#This Row],[Precio '[$CLP'] IVA Inc]]/Tabla12[[#This Row],[N° Noches]]</f>
        <v>#DIV/0!</v>
      </c>
      <c r="N853" s="3">
        <f>IF(Tabla12[[#This Row],[Canal de Venta]]="Booking",800*Tabla12[[#This Row],[Precio USD]],Tabla12[[#This Row],[Precio CLP]])</f>
        <v>0</v>
      </c>
      <c r="O853" s="3">
        <f>IF(Tabla12[[#This Row],[Canal de Venta]]="Venta Directa",0,IF(Tabla12[[#This Row],[Canal de Venta]]="Airbnb",Tabla12[[#This Row],[Precio '[$CLP'] IVA Inc]]*3.57%,(Tabla12[[#This Row],[Precio USD]]/1.19)*14%*950))</f>
        <v>0</v>
      </c>
      <c r="P853" s="3">
        <f>IF(Tabla12[[#This Row],[Año]]=2022,25000,0)</f>
        <v>0</v>
      </c>
      <c r="Q853" s="3">
        <f>Tabla12[[#This Row],[Precio '[$CLP'] Neto]]*19%</f>
        <v>0</v>
      </c>
      <c r="R853" s="3">
        <f>Tabla12[[#This Row],[Precio '[$CLP'] IVA Inc]]/1.19</f>
        <v>0</v>
      </c>
      <c r="S853" s="1">
        <f>YEAR(Tabla12[[#This Row],[Fecha Entrada]])</f>
        <v>1900</v>
      </c>
      <c r="U853" s="1"/>
    </row>
    <row r="854" spans="5:21" hidden="1" x14ac:dyDescent="0.35">
      <c r="E854" s="7"/>
      <c r="F854" s="7"/>
      <c r="K854" s="3" t="e">
        <f>Tabla12[[#This Row],[Precio '[$CLP'] IVA Inc]]/Tabla12[[#This Row],[N° Noches]]</f>
        <v>#DIV/0!</v>
      </c>
      <c r="N854" s="3">
        <f>IF(Tabla12[[#This Row],[Canal de Venta]]="Booking",800*Tabla12[[#This Row],[Precio USD]],Tabla12[[#This Row],[Precio CLP]])</f>
        <v>0</v>
      </c>
      <c r="O854" s="3">
        <f>IF(Tabla12[[#This Row],[Canal de Venta]]="Venta Directa",0,IF(Tabla12[[#This Row],[Canal de Venta]]="Airbnb",Tabla12[[#This Row],[Precio '[$CLP'] IVA Inc]]*3.57%,(Tabla12[[#This Row],[Precio USD]]/1.19)*14%*950))</f>
        <v>0</v>
      </c>
      <c r="P854" s="3">
        <f>IF(Tabla12[[#This Row],[Año]]=2022,25000,0)</f>
        <v>0</v>
      </c>
      <c r="Q854" s="3">
        <f>Tabla12[[#This Row],[Precio '[$CLP'] Neto]]*19%</f>
        <v>0</v>
      </c>
      <c r="R854" s="3">
        <f>Tabla12[[#This Row],[Precio '[$CLP'] IVA Inc]]/1.19</f>
        <v>0</v>
      </c>
      <c r="S854" s="1">
        <f>YEAR(Tabla12[[#This Row],[Fecha Entrada]])</f>
        <v>1900</v>
      </c>
      <c r="U854" s="1"/>
    </row>
    <row r="855" spans="5:21" hidden="1" x14ac:dyDescent="0.35">
      <c r="E855" s="7"/>
      <c r="F855" s="7"/>
      <c r="K855" s="3" t="e">
        <f>Tabla12[[#This Row],[Precio '[$CLP'] IVA Inc]]/Tabla12[[#This Row],[N° Noches]]</f>
        <v>#DIV/0!</v>
      </c>
      <c r="N855" s="3">
        <f>IF(Tabla12[[#This Row],[Canal de Venta]]="Booking",800*Tabla12[[#This Row],[Precio USD]],Tabla12[[#This Row],[Precio CLP]])</f>
        <v>0</v>
      </c>
      <c r="O855" s="3">
        <f>IF(Tabla12[[#This Row],[Canal de Venta]]="Venta Directa",0,IF(Tabla12[[#This Row],[Canal de Venta]]="Airbnb",Tabla12[[#This Row],[Precio '[$CLP'] IVA Inc]]*3.57%,(Tabla12[[#This Row],[Precio USD]]/1.19)*14%*950))</f>
        <v>0</v>
      </c>
      <c r="P855" s="3">
        <f>IF(Tabla12[[#This Row],[Año]]=2022,25000,0)</f>
        <v>0</v>
      </c>
      <c r="Q855" s="3">
        <f>Tabla12[[#This Row],[Precio '[$CLP'] Neto]]*19%</f>
        <v>0</v>
      </c>
      <c r="R855" s="3">
        <f>Tabla12[[#This Row],[Precio '[$CLP'] IVA Inc]]/1.19</f>
        <v>0</v>
      </c>
      <c r="S855" s="1">
        <f>YEAR(Tabla12[[#This Row],[Fecha Entrada]])</f>
        <v>1900</v>
      </c>
      <c r="U855" s="1"/>
    </row>
    <row r="856" spans="5:21" hidden="1" x14ac:dyDescent="0.35">
      <c r="E856" s="7"/>
      <c r="F856" s="7"/>
      <c r="K856" s="3" t="e">
        <f>Tabla12[[#This Row],[Precio '[$CLP'] IVA Inc]]/Tabla12[[#This Row],[N° Noches]]</f>
        <v>#DIV/0!</v>
      </c>
      <c r="N856" s="3">
        <f>IF(Tabla12[[#This Row],[Canal de Venta]]="Booking",800*Tabla12[[#This Row],[Precio USD]],Tabla12[[#This Row],[Precio CLP]])</f>
        <v>0</v>
      </c>
      <c r="O856" s="3">
        <f>IF(Tabla12[[#This Row],[Canal de Venta]]="Venta Directa",0,IF(Tabla12[[#This Row],[Canal de Venta]]="Airbnb",Tabla12[[#This Row],[Precio '[$CLP'] IVA Inc]]*3.57%,(Tabla12[[#This Row],[Precio USD]]/1.19)*14%*950))</f>
        <v>0</v>
      </c>
      <c r="P856" s="3">
        <f>IF(Tabla12[[#This Row],[Año]]=2022,25000,0)</f>
        <v>0</v>
      </c>
      <c r="Q856" s="3">
        <f>Tabla12[[#This Row],[Precio '[$CLP'] Neto]]*19%</f>
        <v>0</v>
      </c>
      <c r="R856" s="3">
        <f>Tabla12[[#This Row],[Precio '[$CLP'] IVA Inc]]/1.19</f>
        <v>0</v>
      </c>
      <c r="S856" s="1">
        <f>YEAR(Tabla12[[#This Row],[Fecha Entrada]])</f>
        <v>1900</v>
      </c>
      <c r="U856" s="1"/>
    </row>
    <row r="857" spans="5:21" hidden="1" x14ac:dyDescent="0.35">
      <c r="E857" s="7"/>
      <c r="F857" s="7"/>
      <c r="K857" s="3" t="e">
        <f>Tabla12[[#This Row],[Precio '[$CLP'] IVA Inc]]/Tabla12[[#This Row],[N° Noches]]</f>
        <v>#DIV/0!</v>
      </c>
      <c r="N857" s="3">
        <f>IF(Tabla12[[#This Row],[Canal de Venta]]="Booking",800*Tabla12[[#This Row],[Precio USD]],Tabla12[[#This Row],[Precio CLP]])</f>
        <v>0</v>
      </c>
      <c r="O857" s="3">
        <f>IF(Tabla12[[#This Row],[Canal de Venta]]="Venta Directa",0,IF(Tabla12[[#This Row],[Canal de Venta]]="Airbnb",Tabla12[[#This Row],[Precio '[$CLP'] IVA Inc]]*3.57%,(Tabla12[[#This Row],[Precio USD]]/1.19)*14%*950))</f>
        <v>0</v>
      </c>
      <c r="P857" s="3">
        <f>IF(Tabla12[[#This Row],[Año]]=2022,25000,0)</f>
        <v>0</v>
      </c>
      <c r="Q857" s="3">
        <f>Tabla12[[#This Row],[Precio '[$CLP'] Neto]]*19%</f>
        <v>0</v>
      </c>
      <c r="R857" s="3">
        <f>Tabla12[[#This Row],[Precio '[$CLP'] IVA Inc]]/1.19</f>
        <v>0</v>
      </c>
      <c r="S857" s="1">
        <f>YEAR(Tabla12[[#This Row],[Fecha Entrada]])</f>
        <v>1900</v>
      </c>
      <c r="U857" s="1"/>
    </row>
    <row r="858" spans="5:21" hidden="1" x14ac:dyDescent="0.35">
      <c r="E858" s="7"/>
      <c r="F858" s="7"/>
      <c r="K858" s="3" t="e">
        <f>Tabla12[[#This Row],[Precio '[$CLP'] IVA Inc]]/Tabla12[[#This Row],[N° Noches]]</f>
        <v>#DIV/0!</v>
      </c>
      <c r="N858" s="3">
        <f>IF(Tabla12[[#This Row],[Canal de Venta]]="Booking",800*Tabla12[[#This Row],[Precio USD]],Tabla12[[#This Row],[Precio CLP]])</f>
        <v>0</v>
      </c>
      <c r="O858" s="3">
        <f>IF(Tabla12[[#This Row],[Canal de Venta]]="Venta Directa",0,IF(Tabla12[[#This Row],[Canal de Venta]]="Airbnb",Tabla12[[#This Row],[Precio '[$CLP'] IVA Inc]]*3.57%,(Tabla12[[#This Row],[Precio USD]]/1.19)*14%*950))</f>
        <v>0</v>
      </c>
      <c r="P858" s="3">
        <f>IF(Tabla12[[#This Row],[Año]]=2022,25000,0)</f>
        <v>0</v>
      </c>
      <c r="Q858" s="3">
        <f>Tabla12[[#This Row],[Precio '[$CLP'] Neto]]*19%</f>
        <v>0</v>
      </c>
      <c r="R858" s="3">
        <f>Tabla12[[#This Row],[Precio '[$CLP'] IVA Inc]]/1.19</f>
        <v>0</v>
      </c>
      <c r="S858" s="1">
        <f>YEAR(Tabla12[[#This Row],[Fecha Entrada]])</f>
        <v>1900</v>
      </c>
      <c r="U858" s="1"/>
    </row>
    <row r="859" spans="5:21" hidden="1" x14ac:dyDescent="0.35">
      <c r="E859" s="7"/>
      <c r="F859" s="7"/>
      <c r="K859" s="3" t="e">
        <f>Tabla12[[#This Row],[Precio '[$CLP'] IVA Inc]]/Tabla12[[#This Row],[N° Noches]]</f>
        <v>#DIV/0!</v>
      </c>
      <c r="N859" s="3">
        <f>IF(Tabla12[[#This Row],[Canal de Venta]]="Booking",800*Tabla12[[#This Row],[Precio USD]],Tabla12[[#This Row],[Precio CLP]])</f>
        <v>0</v>
      </c>
      <c r="O859" s="3">
        <f>IF(Tabla12[[#This Row],[Canal de Venta]]="Venta Directa",0,IF(Tabla12[[#This Row],[Canal de Venta]]="Airbnb",Tabla12[[#This Row],[Precio '[$CLP'] IVA Inc]]*3.57%,(Tabla12[[#This Row],[Precio USD]]/1.19)*14%*950))</f>
        <v>0</v>
      </c>
      <c r="P859" s="3">
        <f>IF(Tabla12[[#This Row],[Año]]=2022,25000,0)</f>
        <v>0</v>
      </c>
      <c r="Q859" s="3">
        <f>Tabla12[[#This Row],[Precio '[$CLP'] Neto]]*19%</f>
        <v>0</v>
      </c>
      <c r="R859" s="3">
        <f>Tabla12[[#This Row],[Precio '[$CLP'] IVA Inc]]/1.19</f>
        <v>0</v>
      </c>
      <c r="S859" s="1">
        <f>YEAR(Tabla12[[#This Row],[Fecha Entrada]])</f>
        <v>1900</v>
      </c>
      <c r="U859" s="1"/>
    </row>
    <row r="860" spans="5:21" hidden="1" x14ac:dyDescent="0.35">
      <c r="E860" s="7"/>
      <c r="F860" s="7"/>
      <c r="K860" s="3" t="e">
        <f>Tabla12[[#This Row],[Precio '[$CLP'] IVA Inc]]/Tabla12[[#This Row],[N° Noches]]</f>
        <v>#DIV/0!</v>
      </c>
      <c r="N860" s="3">
        <f>IF(Tabla12[[#This Row],[Canal de Venta]]="Booking",800*Tabla12[[#This Row],[Precio USD]],Tabla12[[#This Row],[Precio CLP]])</f>
        <v>0</v>
      </c>
      <c r="O860" s="3">
        <f>IF(Tabla12[[#This Row],[Canal de Venta]]="Venta Directa",0,IF(Tabla12[[#This Row],[Canal de Venta]]="Airbnb",Tabla12[[#This Row],[Precio '[$CLP'] IVA Inc]]*3.57%,(Tabla12[[#This Row],[Precio USD]]/1.19)*14%*950))</f>
        <v>0</v>
      </c>
      <c r="P860" s="3">
        <f>IF(Tabla12[[#This Row],[Año]]=2022,25000,0)</f>
        <v>0</v>
      </c>
      <c r="Q860" s="3">
        <f>Tabla12[[#This Row],[Precio '[$CLP'] Neto]]*19%</f>
        <v>0</v>
      </c>
      <c r="R860" s="3">
        <f>Tabla12[[#This Row],[Precio '[$CLP'] IVA Inc]]/1.19</f>
        <v>0</v>
      </c>
      <c r="S860" s="1">
        <f>YEAR(Tabla12[[#This Row],[Fecha Entrada]])</f>
        <v>1900</v>
      </c>
      <c r="U860" s="1"/>
    </row>
    <row r="861" spans="5:21" hidden="1" x14ac:dyDescent="0.35">
      <c r="E861" s="7"/>
      <c r="F861" s="7"/>
      <c r="K861" s="3" t="e">
        <f>Tabla12[[#This Row],[Precio '[$CLP'] IVA Inc]]/Tabla12[[#This Row],[N° Noches]]</f>
        <v>#DIV/0!</v>
      </c>
      <c r="N861" s="3">
        <f>IF(Tabla12[[#This Row],[Canal de Venta]]="Booking",800*Tabla12[[#This Row],[Precio USD]],Tabla12[[#This Row],[Precio CLP]])</f>
        <v>0</v>
      </c>
      <c r="O861" s="3">
        <f>IF(Tabla12[[#This Row],[Canal de Venta]]="Venta Directa",0,IF(Tabla12[[#This Row],[Canal de Venta]]="Airbnb",Tabla12[[#This Row],[Precio '[$CLP'] IVA Inc]]*3.57%,(Tabla12[[#This Row],[Precio USD]]/1.19)*14%*950))</f>
        <v>0</v>
      </c>
      <c r="P861" s="3">
        <f>IF(Tabla12[[#This Row],[Año]]=2022,25000,0)</f>
        <v>0</v>
      </c>
      <c r="Q861" s="3">
        <f>Tabla12[[#This Row],[Precio '[$CLP'] Neto]]*19%</f>
        <v>0</v>
      </c>
      <c r="R861" s="3">
        <f>Tabla12[[#This Row],[Precio '[$CLP'] IVA Inc]]/1.19</f>
        <v>0</v>
      </c>
      <c r="S861" s="1">
        <f>YEAR(Tabla12[[#This Row],[Fecha Entrada]])</f>
        <v>1900</v>
      </c>
      <c r="U861" s="1"/>
    </row>
    <row r="862" spans="5:21" hidden="1" x14ac:dyDescent="0.35">
      <c r="E862" s="7"/>
      <c r="F862" s="7"/>
      <c r="K862" s="3" t="e">
        <f>Tabla12[[#This Row],[Precio '[$CLP'] IVA Inc]]/Tabla12[[#This Row],[N° Noches]]</f>
        <v>#DIV/0!</v>
      </c>
      <c r="N862" s="3">
        <f>IF(Tabla12[[#This Row],[Canal de Venta]]="Booking",800*Tabla12[[#This Row],[Precio USD]],Tabla12[[#This Row],[Precio CLP]])</f>
        <v>0</v>
      </c>
      <c r="O862" s="3">
        <f>IF(Tabla12[[#This Row],[Canal de Venta]]="Venta Directa",0,IF(Tabla12[[#This Row],[Canal de Venta]]="Airbnb",Tabla12[[#This Row],[Precio '[$CLP'] IVA Inc]]*3.57%,(Tabla12[[#This Row],[Precio USD]]/1.19)*14%*950))</f>
        <v>0</v>
      </c>
      <c r="P862" s="3">
        <f>IF(Tabla12[[#This Row],[Año]]=2022,25000,0)</f>
        <v>0</v>
      </c>
      <c r="Q862" s="3">
        <f>Tabla12[[#This Row],[Precio '[$CLP'] Neto]]*19%</f>
        <v>0</v>
      </c>
      <c r="R862" s="3">
        <f>Tabla12[[#This Row],[Precio '[$CLP'] IVA Inc]]/1.19</f>
        <v>0</v>
      </c>
      <c r="S862" s="1">
        <f>YEAR(Tabla12[[#This Row],[Fecha Entrada]])</f>
        <v>1900</v>
      </c>
      <c r="U862" s="1"/>
    </row>
    <row r="863" spans="5:21" hidden="1" x14ac:dyDescent="0.35">
      <c r="E863" s="7"/>
      <c r="F863" s="7"/>
      <c r="K863" s="3" t="e">
        <f>Tabla12[[#This Row],[Precio '[$CLP'] IVA Inc]]/Tabla12[[#This Row],[N° Noches]]</f>
        <v>#DIV/0!</v>
      </c>
      <c r="N863" s="3">
        <f>IF(Tabla12[[#This Row],[Canal de Venta]]="Booking",800*Tabla12[[#This Row],[Precio USD]],Tabla12[[#This Row],[Precio CLP]])</f>
        <v>0</v>
      </c>
      <c r="O863" s="3">
        <f>IF(Tabla12[[#This Row],[Canal de Venta]]="Venta Directa",0,IF(Tabla12[[#This Row],[Canal de Venta]]="Airbnb",Tabla12[[#This Row],[Precio '[$CLP'] IVA Inc]]*3.57%,(Tabla12[[#This Row],[Precio USD]]/1.19)*14%*950))</f>
        <v>0</v>
      </c>
      <c r="P863" s="3">
        <f>IF(Tabla12[[#This Row],[Año]]=2022,25000,0)</f>
        <v>0</v>
      </c>
      <c r="Q863" s="3">
        <f>Tabla12[[#This Row],[Precio '[$CLP'] Neto]]*19%</f>
        <v>0</v>
      </c>
      <c r="R863" s="3">
        <f>Tabla12[[#This Row],[Precio '[$CLP'] IVA Inc]]/1.19</f>
        <v>0</v>
      </c>
      <c r="S863" s="1">
        <f>YEAR(Tabla12[[#This Row],[Fecha Entrada]])</f>
        <v>1900</v>
      </c>
      <c r="U863" s="1"/>
    </row>
    <row r="864" spans="5:21" hidden="1" x14ac:dyDescent="0.35">
      <c r="E864" s="7"/>
      <c r="F864" s="7"/>
      <c r="K864" s="3" t="e">
        <f>Tabla12[[#This Row],[Precio '[$CLP'] IVA Inc]]/Tabla12[[#This Row],[N° Noches]]</f>
        <v>#DIV/0!</v>
      </c>
      <c r="N864" s="3">
        <f>IF(Tabla12[[#This Row],[Canal de Venta]]="Booking",800*Tabla12[[#This Row],[Precio USD]],Tabla12[[#This Row],[Precio CLP]])</f>
        <v>0</v>
      </c>
      <c r="O864" s="3">
        <f>IF(Tabla12[[#This Row],[Canal de Venta]]="Venta Directa",0,IF(Tabla12[[#This Row],[Canal de Venta]]="Airbnb",Tabla12[[#This Row],[Precio '[$CLP'] IVA Inc]]*3.57%,(Tabla12[[#This Row],[Precio USD]]/1.19)*14%*950))</f>
        <v>0</v>
      </c>
      <c r="P864" s="3">
        <f>IF(Tabla12[[#This Row],[Año]]=2022,25000,0)</f>
        <v>0</v>
      </c>
      <c r="Q864" s="3">
        <f>Tabla12[[#This Row],[Precio '[$CLP'] Neto]]*19%</f>
        <v>0</v>
      </c>
      <c r="R864" s="3">
        <f>Tabla12[[#This Row],[Precio '[$CLP'] IVA Inc]]/1.19</f>
        <v>0</v>
      </c>
      <c r="S864" s="1">
        <f>YEAR(Tabla12[[#This Row],[Fecha Entrada]])</f>
        <v>1900</v>
      </c>
      <c r="U864" s="1"/>
    </row>
    <row r="865" spans="5:21" hidden="1" x14ac:dyDescent="0.35">
      <c r="E865" s="7"/>
      <c r="F865" s="7"/>
      <c r="K865" s="3" t="e">
        <f>Tabla12[[#This Row],[Precio '[$CLP'] IVA Inc]]/Tabla12[[#This Row],[N° Noches]]</f>
        <v>#DIV/0!</v>
      </c>
      <c r="N865" s="3">
        <f>IF(Tabla12[[#This Row],[Canal de Venta]]="Booking",800*Tabla12[[#This Row],[Precio USD]],Tabla12[[#This Row],[Precio CLP]])</f>
        <v>0</v>
      </c>
      <c r="O865" s="3">
        <f>IF(Tabla12[[#This Row],[Canal de Venta]]="Venta Directa",0,IF(Tabla12[[#This Row],[Canal de Venta]]="Airbnb",Tabla12[[#This Row],[Precio '[$CLP'] IVA Inc]]*3.57%,(Tabla12[[#This Row],[Precio USD]]/1.19)*14%*950))</f>
        <v>0</v>
      </c>
      <c r="P865" s="3">
        <f>IF(Tabla12[[#This Row],[Año]]=2022,25000,0)</f>
        <v>0</v>
      </c>
      <c r="Q865" s="3">
        <f>Tabla12[[#This Row],[Precio '[$CLP'] Neto]]*19%</f>
        <v>0</v>
      </c>
      <c r="R865" s="3">
        <f>Tabla12[[#This Row],[Precio '[$CLP'] IVA Inc]]/1.19</f>
        <v>0</v>
      </c>
      <c r="S865" s="1">
        <f>YEAR(Tabla12[[#This Row],[Fecha Entrada]])</f>
        <v>1900</v>
      </c>
      <c r="U865" s="1"/>
    </row>
    <row r="866" spans="5:21" hidden="1" x14ac:dyDescent="0.35">
      <c r="E866" s="7"/>
      <c r="F866" s="7"/>
      <c r="K866" s="3" t="e">
        <f>Tabla12[[#This Row],[Precio '[$CLP'] IVA Inc]]/Tabla12[[#This Row],[N° Noches]]</f>
        <v>#DIV/0!</v>
      </c>
      <c r="N866" s="3">
        <f>IF(Tabla12[[#This Row],[Canal de Venta]]="Booking",800*Tabla12[[#This Row],[Precio USD]],Tabla12[[#This Row],[Precio CLP]])</f>
        <v>0</v>
      </c>
      <c r="O866" s="3">
        <f>IF(Tabla12[[#This Row],[Canal de Venta]]="Venta Directa",0,IF(Tabla12[[#This Row],[Canal de Venta]]="Airbnb",Tabla12[[#This Row],[Precio '[$CLP'] IVA Inc]]*3.57%,(Tabla12[[#This Row],[Precio USD]]/1.19)*14%*950))</f>
        <v>0</v>
      </c>
      <c r="P866" s="3">
        <f>IF(Tabla12[[#This Row],[Año]]=2022,25000,0)</f>
        <v>0</v>
      </c>
      <c r="Q866" s="3">
        <f>Tabla12[[#This Row],[Precio '[$CLP'] Neto]]*19%</f>
        <v>0</v>
      </c>
      <c r="R866" s="3">
        <f>Tabla12[[#This Row],[Precio '[$CLP'] IVA Inc]]/1.19</f>
        <v>0</v>
      </c>
      <c r="S866" s="1">
        <f>YEAR(Tabla12[[#This Row],[Fecha Entrada]])</f>
        <v>1900</v>
      </c>
      <c r="U866" s="1"/>
    </row>
    <row r="867" spans="5:21" hidden="1" x14ac:dyDescent="0.35">
      <c r="E867" s="7"/>
      <c r="F867" s="7"/>
      <c r="K867" s="3" t="e">
        <f>Tabla12[[#This Row],[Precio '[$CLP'] IVA Inc]]/Tabla12[[#This Row],[N° Noches]]</f>
        <v>#DIV/0!</v>
      </c>
      <c r="N867" s="3">
        <f>IF(Tabla12[[#This Row],[Canal de Venta]]="Booking",800*Tabla12[[#This Row],[Precio USD]],Tabla12[[#This Row],[Precio CLP]])</f>
        <v>0</v>
      </c>
      <c r="O867" s="3">
        <f>IF(Tabla12[[#This Row],[Canal de Venta]]="Venta Directa",0,IF(Tabla12[[#This Row],[Canal de Venta]]="Airbnb",Tabla12[[#This Row],[Precio '[$CLP'] IVA Inc]]*3.57%,(Tabla12[[#This Row],[Precio USD]]/1.19)*14%*950))</f>
        <v>0</v>
      </c>
      <c r="P867" s="3">
        <f>IF(Tabla12[[#This Row],[Año]]=2022,25000,0)</f>
        <v>0</v>
      </c>
      <c r="Q867" s="3">
        <f>Tabla12[[#This Row],[Precio '[$CLP'] Neto]]*19%</f>
        <v>0</v>
      </c>
      <c r="R867" s="3">
        <f>Tabla12[[#This Row],[Precio '[$CLP'] IVA Inc]]/1.19</f>
        <v>0</v>
      </c>
      <c r="S867" s="1">
        <f>YEAR(Tabla12[[#This Row],[Fecha Entrada]])</f>
        <v>1900</v>
      </c>
      <c r="U867" s="1"/>
    </row>
    <row r="868" spans="5:21" hidden="1" x14ac:dyDescent="0.35">
      <c r="E868" s="7"/>
      <c r="F868" s="7"/>
      <c r="K868" s="3" t="e">
        <f>Tabla12[[#This Row],[Precio '[$CLP'] IVA Inc]]/Tabla12[[#This Row],[N° Noches]]</f>
        <v>#DIV/0!</v>
      </c>
      <c r="N868" s="3">
        <f>IF(Tabla12[[#This Row],[Canal de Venta]]="Booking",800*Tabla12[[#This Row],[Precio USD]],Tabla12[[#This Row],[Precio CLP]])</f>
        <v>0</v>
      </c>
      <c r="O868" s="3">
        <f>IF(Tabla12[[#This Row],[Canal de Venta]]="Venta Directa",0,IF(Tabla12[[#This Row],[Canal de Venta]]="Airbnb",Tabla12[[#This Row],[Precio '[$CLP'] IVA Inc]]*3.57%,(Tabla12[[#This Row],[Precio USD]]/1.19)*14%*950))</f>
        <v>0</v>
      </c>
      <c r="P868" s="3">
        <f>IF(Tabla12[[#This Row],[Año]]=2022,25000,0)</f>
        <v>0</v>
      </c>
      <c r="Q868" s="3">
        <f>Tabla12[[#This Row],[Precio '[$CLP'] Neto]]*19%</f>
        <v>0</v>
      </c>
      <c r="R868" s="3">
        <f>Tabla12[[#This Row],[Precio '[$CLP'] IVA Inc]]/1.19</f>
        <v>0</v>
      </c>
      <c r="S868" s="1">
        <f>YEAR(Tabla12[[#This Row],[Fecha Entrada]])</f>
        <v>1900</v>
      </c>
      <c r="U868" s="1"/>
    </row>
    <row r="869" spans="5:21" hidden="1" x14ac:dyDescent="0.35">
      <c r="E869" s="7"/>
      <c r="F869" s="7"/>
      <c r="K869" s="3" t="e">
        <f>Tabla12[[#This Row],[Precio '[$CLP'] IVA Inc]]/Tabla12[[#This Row],[N° Noches]]</f>
        <v>#DIV/0!</v>
      </c>
      <c r="N869" s="3">
        <f>IF(Tabla12[[#This Row],[Canal de Venta]]="Booking",800*Tabla12[[#This Row],[Precio USD]],Tabla12[[#This Row],[Precio CLP]])</f>
        <v>0</v>
      </c>
      <c r="O869" s="3">
        <f>IF(Tabla12[[#This Row],[Canal de Venta]]="Venta Directa",0,IF(Tabla12[[#This Row],[Canal de Venta]]="Airbnb",Tabla12[[#This Row],[Precio '[$CLP'] IVA Inc]]*3.57%,(Tabla12[[#This Row],[Precio USD]]/1.19)*14%*950))</f>
        <v>0</v>
      </c>
      <c r="P869" s="3">
        <f>IF(Tabla12[[#This Row],[Año]]=2022,25000,0)</f>
        <v>0</v>
      </c>
      <c r="Q869" s="3">
        <f>Tabla12[[#This Row],[Precio '[$CLP'] Neto]]*19%</f>
        <v>0</v>
      </c>
      <c r="R869" s="3">
        <f>Tabla12[[#This Row],[Precio '[$CLP'] IVA Inc]]/1.19</f>
        <v>0</v>
      </c>
      <c r="S869" s="1">
        <f>YEAR(Tabla12[[#This Row],[Fecha Entrada]])</f>
        <v>1900</v>
      </c>
      <c r="U869" s="1"/>
    </row>
    <row r="870" spans="5:21" hidden="1" x14ac:dyDescent="0.35">
      <c r="E870" s="7"/>
      <c r="F870" s="7"/>
      <c r="K870" s="3" t="e">
        <f>Tabla12[[#This Row],[Precio '[$CLP'] IVA Inc]]/Tabla12[[#This Row],[N° Noches]]</f>
        <v>#DIV/0!</v>
      </c>
      <c r="N870" s="3">
        <f>IF(Tabla12[[#This Row],[Canal de Venta]]="Booking",800*Tabla12[[#This Row],[Precio USD]],Tabla12[[#This Row],[Precio CLP]])</f>
        <v>0</v>
      </c>
      <c r="O870" s="3">
        <f>IF(Tabla12[[#This Row],[Canal de Venta]]="Venta Directa",0,IF(Tabla12[[#This Row],[Canal de Venta]]="Airbnb",Tabla12[[#This Row],[Precio '[$CLP'] IVA Inc]]*3.57%,(Tabla12[[#This Row],[Precio USD]]/1.19)*14%*950))</f>
        <v>0</v>
      </c>
      <c r="P870" s="3">
        <f>IF(Tabla12[[#This Row],[Año]]=2022,25000,0)</f>
        <v>0</v>
      </c>
      <c r="Q870" s="3">
        <f>Tabla12[[#This Row],[Precio '[$CLP'] Neto]]*19%</f>
        <v>0</v>
      </c>
      <c r="R870" s="3">
        <f>Tabla12[[#This Row],[Precio '[$CLP'] IVA Inc]]/1.19</f>
        <v>0</v>
      </c>
      <c r="S870" s="1">
        <f>YEAR(Tabla12[[#This Row],[Fecha Entrada]])</f>
        <v>1900</v>
      </c>
      <c r="U870" s="1"/>
    </row>
    <row r="871" spans="5:21" hidden="1" x14ac:dyDescent="0.35">
      <c r="E871" s="7"/>
      <c r="F871" s="7"/>
      <c r="K871" s="3" t="e">
        <f>Tabla12[[#This Row],[Precio '[$CLP'] IVA Inc]]/Tabla12[[#This Row],[N° Noches]]</f>
        <v>#DIV/0!</v>
      </c>
      <c r="N871" s="3">
        <f>IF(Tabla12[[#This Row],[Canal de Venta]]="Booking",800*Tabla12[[#This Row],[Precio USD]],Tabla12[[#This Row],[Precio CLP]])</f>
        <v>0</v>
      </c>
      <c r="O871" s="3">
        <f>IF(Tabla12[[#This Row],[Canal de Venta]]="Venta Directa",0,IF(Tabla12[[#This Row],[Canal de Venta]]="Airbnb",Tabla12[[#This Row],[Precio '[$CLP'] IVA Inc]]*3.57%,(Tabla12[[#This Row],[Precio USD]]/1.19)*14%*950))</f>
        <v>0</v>
      </c>
      <c r="P871" s="3">
        <f>IF(Tabla12[[#This Row],[Año]]=2022,25000,0)</f>
        <v>0</v>
      </c>
      <c r="Q871" s="3">
        <f>Tabla12[[#This Row],[Precio '[$CLP'] Neto]]*19%</f>
        <v>0</v>
      </c>
      <c r="R871" s="3">
        <f>Tabla12[[#This Row],[Precio '[$CLP'] IVA Inc]]/1.19</f>
        <v>0</v>
      </c>
      <c r="S871" s="1">
        <f>YEAR(Tabla12[[#This Row],[Fecha Entrada]])</f>
        <v>1900</v>
      </c>
      <c r="U871" s="1"/>
    </row>
    <row r="872" spans="5:21" hidden="1" x14ac:dyDescent="0.35">
      <c r="E872" s="7"/>
      <c r="F872" s="7"/>
      <c r="K872" s="3" t="e">
        <f>Tabla12[[#This Row],[Precio '[$CLP'] IVA Inc]]/Tabla12[[#This Row],[N° Noches]]</f>
        <v>#DIV/0!</v>
      </c>
      <c r="N872" s="3">
        <f>IF(Tabla12[[#This Row],[Canal de Venta]]="Booking",800*Tabla12[[#This Row],[Precio USD]],Tabla12[[#This Row],[Precio CLP]])</f>
        <v>0</v>
      </c>
      <c r="O872" s="3">
        <f>IF(Tabla12[[#This Row],[Canal de Venta]]="Venta Directa",0,IF(Tabla12[[#This Row],[Canal de Venta]]="Airbnb",Tabla12[[#This Row],[Precio '[$CLP'] IVA Inc]]*3.57%,(Tabla12[[#This Row],[Precio USD]]/1.19)*14%*950))</f>
        <v>0</v>
      </c>
      <c r="P872" s="3">
        <f>IF(Tabla12[[#This Row],[Año]]=2022,25000,0)</f>
        <v>0</v>
      </c>
      <c r="Q872" s="3">
        <f>Tabla12[[#This Row],[Precio '[$CLP'] Neto]]*19%</f>
        <v>0</v>
      </c>
      <c r="R872" s="3">
        <f>Tabla12[[#This Row],[Precio '[$CLP'] IVA Inc]]/1.19</f>
        <v>0</v>
      </c>
      <c r="S872" s="1">
        <f>YEAR(Tabla12[[#This Row],[Fecha Entrada]])</f>
        <v>1900</v>
      </c>
      <c r="U872" s="1"/>
    </row>
    <row r="873" spans="5:21" hidden="1" x14ac:dyDescent="0.35">
      <c r="E873" s="7"/>
      <c r="F873" s="7"/>
      <c r="K873" s="3" t="e">
        <f>Tabla12[[#This Row],[Precio '[$CLP'] IVA Inc]]/Tabla12[[#This Row],[N° Noches]]</f>
        <v>#DIV/0!</v>
      </c>
      <c r="N873" s="3">
        <f>IF(Tabla12[[#This Row],[Canal de Venta]]="Booking",800*Tabla12[[#This Row],[Precio USD]],Tabla12[[#This Row],[Precio CLP]])</f>
        <v>0</v>
      </c>
      <c r="O873" s="3">
        <f>IF(Tabla12[[#This Row],[Canal de Venta]]="Venta Directa",0,IF(Tabla12[[#This Row],[Canal de Venta]]="Airbnb",Tabla12[[#This Row],[Precio '[$CLP'] IVA Inc]]*3.57%,(Tabla12[[#This Row],[Precio USD]]/1.19)*14%*950))</f>
        <v>0</v>
      </c>
      <c r="P873" s="3">
        <f>IF(Tabla12[[#This Row],[Año]]=2022,25000,0)</f>
        <v>0</v>
      </c>
      <c r="Q873" s="3">
        <f>Tabla12[[#This Row],[Precio '[$CLP'] Neto]]*19%</f>
        <v>0</v>
      </c>
      <c r="R873" s="3">
        <f>Tabla12[[#This Row],[Precio '[$CLP'] IVA Inc]]/1.19</f>
        <v>0</v>
      </c>
      <c r="S873" s="1">
        <f>YEAR(Tabla12[[#This Row],[Fecha Entrada]])</f>
        <v>1900</v>
      </c>
      <c r="U873" s="1"/>
    </row>
    <row r="874" spans="5:21" hidden="1" x14ac:dyDescent="0.35">
      <c r="E874" s="7"/>
      <c r="F874" s="7"/>
      <c r="K874" s="3" t="e">
        <f>Tabla12[[#This Row],[Precio '[$CLP'] IVA Inc]]/Tabla12[[#This Row],[N° Noches]]</f>
        <v>#DIV/0!</v>
      </c>
      <c r="N874" s="3">
        <f>IF(Tabla12[[#This Row],[Canal de Venta]]="Booking",800*Tabla12[[#This Row],[Precio USD]],Tabla12[[#This Row],[Precio CLP]])</f>
        <v>0</v>
      </c>
      <c r="O874" s="3">
        <f>IF(Tabla12[[#This Row],[Canal de Venta]]="Venta Directa",0,IF(Tabla12[[#This Row],[Canal de Venta]]="Airbnb",Tabla12[[#This Row],[Precio '[$CLP'] IVA Inc]]*3.57%,(Tabla12[[#This Row],[Precio USD]]/1.19)*14%*950))</f>
        <v>0</v>
      </c>
      <c r="P874" s="3">
        <f>IF(Tabla12[[#This Row],[Año]]=2022,25000,0)</f>
        <v>0</v>
      </c>
      <c r="Q874" s="3">
        <f>Tabla12[[#This Row],[Precio '[$CLP'] Neto]]*19%</f>
        <v>0</v>
      </c>
      <c r="R874" s="3">
        <f>Tabla12[[#This Row],[Precio '[$CLP'] IVA Inc]]/1.19</f>
        <v>0</v>
      </c>
      <c r="S874" s="1">
        <f>YEAR(Tabla12[[#This Row],[Fecha Entrada]])</f>
        <v>1900</v>
      </c>
      <c r="U874" s="1"/>
    </row>
    <row r="875" spans="5:21" hidden="1" x14ac:dyDescent="0.35">
      <c r="E875" s="7"/>
      <c r="F875" s="7"/>
      <c r="K875" s="3" t="e">
        <f>Tabla12[[#This Row],[Precio '[$CLP'] IVA Inc]]/Tabla12[[#This Row],[N° Noches]]</f>
        <v>#DIV/0!</v>
      </c>
      <c r="N875" s="3">
        <f>IF(Tabla12[[#This Row],[Canal de Venta]]="Booking",800*Tabla12[[#This Row],[Precio USD]],Tabla12[[#This Row],[Precio CLP]])</f>
        <v>0</v>
      </c>
      <c r="O875" s="3">
        <f>IF(Tabla12[[#This Row],[Canal de Venta]]="Venta Directa",0,IF(Tabla12[[#This Row],[Canal de Venta]]="Airbnb",Tabla12[[#This Row],[Precio '[$CLP'] IVA Inc]]*3.57%,(Tabla12[[#This Row],[Precio USD]]/1.19)*14%*950))</f>
        <v>0</v>
      </c>
      <c r="P875" s="3">
        <f>IF(Tabla12[[#This Row],[Año]]=2022,25000,0)</f>
        <v>0</v>
      </c>
      <c r="Q875" s="3">
        <f>Tabla12[[#This Row],[Precio '[$CLP'] Neto]]*19%</f>
        <v>0</v>
      </c>
      <c r="R875" s="3">
        <f>Tabla12[[#This Row],[Precio '[$CLP'] IVA Inc]]/1.19</f>
        <v>0</v>
      </c>
      <c r="S875" s="1">
        <f>YEAR(Tabla12[[#This Row],[Fecha Entrada]])</f>
        <v>1900</v>
      </c>
      <c r="U875" s="1"/>
    </row>
    <row r="876" spans="5:21" hidden="1" x14ac:dyDescent="0.35">
      <c r="E876" s="7"/>
      <c r="F876" s="7"/>
      <c r="K876" s="3" t="e">
        <f>Tabla12[[#This Row],[Precio '[$CLP'] IVA Inc]]/Tabla12[[#This Row],[N° Noches]]</f>
        <v>#DIV/0!</v>
      </c>
      <c r="N876" s="3">
        <f>IF(Tabla12[[#This Row],[Canal de Venta]]="Booking",800*Tabla12[[#This Row],[Precio USD]],Tabla12[[#This Row],[Precio CLP]])</f>
        <v>0</v>
      </c>
      <c r="O876" s="3">
        <f>IF(Tabla12[[#This Row],[Canal de Venta]]="Venta Directa",0,IF(Tabla12[[#This Row],[Canal de Venta]]="Airbnb",Tabla12[[#This Row],[Precio '[$CLP'] IVA Inc]]*3.57%,(Tabla12[[#This Row],[Precio USD]]/1.19)*14%*950))</f>
        <v>0</v>
      </c>
      <c r="P876" s="3">
        <f>IF(Tabla12[[#This Row],[Año]]=2022,25000,0)</f>
        <v>0</v>
      </c>
      <c r="Q876" s="3">
        <f>Tabla12[[#This Row],[Precio '[$CLP'] Neto]]*19%</f>
        <v>0</v>
      </c>
      <c r="R876" s="3">
        <f>Tabla12[[#This Row],[Precio '[$CLP'] IVA Inc]]/1.19</f>
        <v>0</v>
      </c>
      <c r="S876" s="1">
        <f>YEAR(Tabla12[[#This Row],[Fecha Entrada]])</f>
        <v>1900</v>
      </c>
      <c r="U876" s="1"/>
    </row>
    <row r="877" spans="5:21" hidden="1" x14ac:dyDescent="0.35">
      <c r="E877" s="7"/>
      <c r="F877" s="7"/>
      <c r="K877" s="3" t="e">
        <f>Tabla12[[#This Row],[Precio '[$CLP'] IVA Inc]]/Tabla12[[#This Row],[N° Noches]]</f>
        <v>#DIV/0!</v>
      </c>
      <c r="N877" s="3">
        <f>IF(Tabla12[[#This Row],[Canal de Venta]]="Booking",800*Tabla12[[#This Row],[Precio USD]],Tabla12[[#This Row],[Precio CLP]])</f>
        <v>0</v>
      </c>
      <c r="O877" s="3">
        <f>IF(Tabla12[[#This Row],[Canal de Venta]]="Venta Directa",0,IF(Tabla12[[#This Row],[Canal de Venta]]="Airbnb",Tabla12[[#This Row],[Precio '[$CLP'] IVA Inc]]*3.57%,(Tabla12[[#This Row],[Precio USD]]/1.19)*14%*950))</f>
        <v>0</v>
      </c>
      <c r="P877" s="3">
        <f>IF(Tabla12[[#This Row],[Año]]=2022,25000,0)</f>
        <v>0</v>
      </c>
      <c r="Q877" s="3">
        <f>Tabla12[[#This Row],[Precio '[$CLP'] Neto]]*19%</f>
        <v>0</v>
      </c>
      <c r="R877" s="3">
        <f>Tabla12[[#This Row],[Precio '[$CLP'] IVA Inc]]/1.19</f>
        <v>0</v>
      </c>
      <c r="S877" s="1">
        <f>YEAR(Tabla12[[#This Row],[Fecha Entrada]])</f>
        <v>1900</v>
      </c>
      <c r="U877" s="1"/>
    </row>
    <row r="878" spans="5:21" hidden="1" x14ac:dyDescent="0.35">
      <c r="E878" s="7"/>
      <c r="F878" s="7"/>
      <c r="K878" s="3" t="e">
        <f>Tabla12[[#This Row],[Precio '[$CLP'] IVA Inc]]/Tabla12[[#This Row],[N° Noches]]</f>
        <v>#DIV/0!</v>
      </c>
      <c r="N878" s="3">
        <f>IF(Tabla12[[#This Row],[Canal de Venta]]="Booking",800*Tabla12[[#This Row],[Precio USD]],Tabla12[[#This Row],[Precio CLP]])</f>
        <v>0</v>
      </c>
      <c r="O878" s="3">
        <f>IF(Tabla12[[#This Row],[Canal de Venta]]="Venta Directa",0,IF(Tabla12[[#This Row],[Canal de Venta]]="Airbnb",Tabla12[[#This Row],[Precio '[$CLP'] IVA Inc]]*3.57%,(Tabla12[[#This Row],[Precio USD]]/1.19)*14%*950))</f>
        <v>0</v>
      </c>
      <c r="P878" s="3">
        <f>IF(Tabla12[[#This Row],[Año]]=2022,25000,0)</f>
        <v>0</v>
      </c>
      <c r="Q878" s="3">
        <f>Tabla12[[#This Row],[Precio '[$CLP'] Neto]]*19%</f>
        <v>0</v>
      </c>
      <c r="R878" s="3">
        <f>Tabla12[[#This Row],[Precio '[$CLP'] IVA Inc]]/1.19</f>
        <v>0</v>
      </c>
      <c r="S878" s="1">
        <f>YEAR(Tabla12[[#This Row],[Fecha Entrada]])</f>
        <v>1900</v>
      </c>
      <c r="U878" s="1"/>
    </row>
    <row r="879" spans="5:21" hidden="1" x14ac:dyDescent="0.35">
      <c r="E879" s="7"/>
      <c r="F879" s="7"/>
      <c r="K879" s="3" t="e">
        <f>Tabla12[[#This Row],[Precio '[$CLP'] IVA Inc]]/Tabla12[[#This Row],[N° Noches]]</f>
        <v>#DIV/0!</v>
      </c>
      <c r="N879" s="3">
        <f>IF(Tabla12[[#This Row],[Canal de Venta]]="Booking",800*Tabla12[[#This Row],[Precio USD]],Tabla12[[#This Row],[Precio CLP]])</f>
        <v>0</v>
      </c>
      <c r="O879" s="3">
        <f>IF(Tabla12[[#This Row],[Canal de Venta]]="Venta Directa",0,IF(Tabla12[[#This Row],[Canal de Venta]]="Airbnb",Tabla12[[#This Row],[Precio '[$CLP'] IVA Inc]]*3.57%,(Tabla12[[#This Row],[Precio USD]]/1.19)*14%*950))</f>
        <v>0</v>
      </c>
      <c r="P879" s="3">
        <f>IF(Tabla12[[#This Row],[Año]]=2022,25000,0)</f>
        <v>0</v>
      </c>
      <c r="Q879" s="3">
        <f>Tabla12[[#This Row],[Precio '[$CLP'] Neto]]*19%</f>
        <v>0</v>
      </c>
      <c r="R879" s="3">
        <f>Tabla12[[#This Row],[Precio '[$CLP'] IVA Inc]]/1.19</f>
        <v>0</v>
      </c>
      <c r="S879" s="1">
        <f>YEAR(Tabla12[[#This Row],[Fecha Entrada]])</f>
        <v>1900</v>
      </c>
      <c r="U879" s="1"/>
    </row>
    <row r="880" spans="5:21" hidden="1" x14ac:dyDescent="0.35">
      <c r="E880" s="7"/>
      <c r="F880" s="7"/>
      <c r="K880" s="3" t="e">
        <f>Tabla12[[#This Row],[Precio '[$CLP'] IVA Inc]]/Tabla12[[#This Row],[N° Noches]]</f>
        <v>#DIV/0!</v>
      </c>
      <c r="N880" s="3">
        <f>IF(Tabla12[[#This Row],[Canal de Venta]]="Booking",800*Tabla12[[#This Row],[Precio USD]],Tabla12[[#This Row],[Precio CLP]])</f>
        <v>0</v>
      </c>
      <c r="O880" s="3">
        <f>IF(Tabla12[[#This Row],[Canal de Venta]]="Venta Directa",0,IF(Tabla12[[#This Row],[Canal de Venta]]="Airbnb",Tabla12[[#This Row],[Precio '[$CLP'] IVA Inc]]*3.57%,(Tabla12[[#This Row],[Precio USD]]/1.19)*14%*950))</f>
        <v>0</v>
      </c>
      <c r="P880" s="3">
        <f>IF(Tabla12[[#This Row],[Año]]=2022,25000,0)</f>
        <v>0</v>
      </c>
      <c r="Q880" s="3">
        <f>Tabla12[[#This Row],[Precio '[$CLP'] Neto]]*19%</f>
        <v>0</v>
      </c>
      <c r="R880" s="3">
        <f>Tabla12[[#This Row],[Precio '[$CLP'] IVA Inc]]/1.19</f>
        <v>0</v>
      </c>
      <c r="S880" s="1">
        <f>YEAR(Tabla12[[#This Row],[Fecha Entrada]])</f>
        <v>1900</v>
      </c>
      <c r="U880" s="1"/>
    </row>
    <row r="881" spans="5:21" hidden="1" x14ac:dyDescent="0.35">
      <c r="E881" s="7"/>
      <c r="F881" s="7"/>
      <c r="K881" s="3" t="e">
        <f>Tabla12[[#This Row],[Precio '[$CLP'] IVA Inc]]/Tabla12[[#This Row],[N° Noches]]</f>
        <v>#DIV/0!</v>
      </c>
      <c r="N881" s="3">
        <f>IF(Tabla12[[#This Row],[Canal de Venta]]="Booking",800*Tabla12[[#This Row],[Precio USD]],Tabla12[[#This Row],[Precio CLP]])</f>
        <v>0</v>
      </c>
      <c r="O881" s="3">
        <f>IF(Tabla12[[#This Row],[Canal de Venta]]="Venta Directa",0,IF(Tabla12[[#This Row],[Canal de Venta]]="Airbnb",Tabla12[[#This Row],[Precio '[$CLP'] IVA Inc]]*3.57%,(Tabla12[[#This Row],[Precio USD]]/1.19)*14%*950))</f>
        <v>0</v>
      </c>
      <c r="P881" s="3">
        <f>IF(Tabla12[[#This Row],[Año]]=2022,25000,0)</f>
        <v>0</v>
      </c>
      <c r="Q881" s="3">
        <f>Tabla12[[#This Row],[Precio '[$CLP'] Neto]]*19%</f>
        <v>0</v>
      </c>
      <c r="R881" s="3">
        <f>Tabla12[[#This Row],[Precio '[$CLP'] IVA Inc]]/1.19</f>
        <v>0</v>
      </c>
      <c r="S881" s="1">
        <f>YEAR(Tabla12[[#This Row],[Fecha Entrada]])</f>
        <v>1900</v>
      </c>
      <c r="U881" s="1"/>
    </row>
    <row r="882" spans="5:21" hidden="1" x14ac:dyDescent="0.35">
      <c r="E882" s="7"/>
      <c r="F882" s="7"/>
      <c r="K882" s="3" t="e">
        <f>Tabla12[[#This Row],[Precio '[$CLP'] IVA Inc]]/Tabla12[[#This Row],[N° Noches]]</f>
        <v>#DIV/0!</v>
      </c>
      <c r="N882" s="3">
        <f>IF(Tabla12[[#This Row],[Canal de Venta]]="Booking",800*Tabla12[[#This Row],[Precio USD]],Tabla12[[#This Row],[Precio CLP]])</f>
        <v>0</v>
      </c>
      <c r="O882" s="3">
        <f>IF(Tabla12[[#This Row],[Canal de Venta]]="Venta Directa",0,IF(Tabla12[[#This Row],[Canal de Venta]]="Airbnb",Tabla12[[#This Row],[Precio '[$CLP'] IVA Inc]]*3.57%,(Tabla12[[#This Row],[Precio USD]]/1.19)*14%*950))</f>
        <v>0</v>
      </c>
      <c r="P882" s="3">
        <f>IF(Tabla12[[#This Row],[Año]]=2022,25000,0)</f>
        <v>0</v>
      </c>
      <c r="Q882" s="3">
        <f>Tabla12[[#This Row],[Precio '[$CLP'] Neto]]*19%</f>
        <v>0</v>
      </c>
      <c r="R882" s="3">
        <f>Tabla12[[#This Row],[Precio '[$CLP'] IVA Inc]]/1.19</f>
        <v>0</v>
      </c>
      <c r="S882" s="1">
        <f>YEAR(Tabla12[[#This Row],[Fecha Entrada]])</f>
        <v>1900</v>
      </c>
      <c r="U882" s="1"/>
    </row>
    <row r="883" spans="5:21" hidden="1" x14ac:dyDescent="0.35">
      <c r="E883" s="7"/>
      <c r="F883" s="7"/>
      <c r="K883" s="3" t="e">
        <f>Tabla12[[#This Row],[Precio '[$CLP'] IVA Inc]]/Tabla12[[#This Row],[N° Noches]]</f>
        <v>#DIV/0!</v>
      </c>
      <c r="N883" s="3">
        <f>IF(Tabla12[[#This Row],[Canal de Venta]]="Booking",800*Tabla12[[#This Row],[Precio USD]],Tabla12[[#This Row],[Precio CLP]])</f>
        <v>0</v>
      </c>
      <c r="O883" s="3">
        <f>IF(Tabla12[[#This Row],[Canal de Venta]]="Venta Directa",0,IF(Tabla12[[#This Row],[Canal de Venta]]="Airbnb",Tabla12[[#This Row],[Precio '[$CLP'] IVA Inc]]*3.57%,(Tabla12[[#This Row],[Precio USD]]/1.19)*14%*950))</f>
        <v>0</v>
      </c>
      <c r="P883" s="3">
        <f>IF(Tabla12[[#This Row],[Año]]=2022,25000,0)</f>
        <v>0</v>
      </c>
      <c r="Q883" s="3">
        <f>Tabla12[[#This Row],[Precio '[$CLP'] Neto]]*19%</f>
        <v>0</v>
      </c>
      <c r="R883" s="3">
        <f>Tabla12[[#This Row],[Precio '[$CLP'] IVA Inc]]/1.19</f>
        <v>0</v>
      </c>
      <c r="S883" s="1">
        <f>YEAR(Tabla12[[#This Row],[Fecha Entrada]])</f>
        <v>1900</v>
      </c>
      <c r="U883" s="1"/>
    </row>
    <row r="884" spans="5:21" hidden="1" x14ac:dyDescent="0.35">
      <c r="E884" s="7"/>
      <c r="F884" s="7"/>
      <c r="K884" s="3" t="e">
        <f>Tabla12[[#This Row],[Precio '[$CLP'] IVA Inc]]/Tabla12[[#This Row],[N° Noches]]</f>
        <v>#DIV/0!</v>
      </c>
      <c r="N884" s="3">
        <f>IF(Tabla12[[#This Row],[Canal de Venta]]="Booking",800*Tabla12[[#This Row],[Precio USD]],Tabla12[[#This Row],[Precio CLP]])</f>
        <v>0</v>
      </c>
      <c r="O884" s="3">
        <f>IF(Tabla12[[#This Row],[Canal de Venta]]="Venta Directa",0,IF(Tabla12[[#This Row],[Canal de Venta]]="Airbnb",Tabla12[[#This Row],[Precio '[$CLP'] IVA Inc]]*3.57%,(Tabla12[[#This Row],[Precio USD]]/1.19)*14%*950))</f>
        <v>0</v>
      </c>
      <c r="P884" s="3">
        <f>IF(Tabla12[[#This Row],[Año]]=2022,25000,0)</f>
        <v>0</v>
      </c>
      <c r="Q884" s="3">
        <f>Tabla12[[#This Row],[Precio '[$CLP'] Neto]]*19%</f>
        <v>0</v>
      </c>
      <c r="R884" s="3">
        <f>Tabla12[[#This Row],[Precio '[$CLP'] IVA Inc]]/1.19</f>
        <v>0</v>
      </c>
      <c r="S884" s="1">
        <f>YEAR(Tabla12[[#This Row],[Fecha Entrada]])</f>
        <v>1900</v>
      </c>
      <c r="U884" s="1"/>
    </row>
    <row r="885" spans="5:21" hidden="1" x14ac:dyDescent="0.35">
      <c r="E885" s="7"/>
      <c r="F885" s="7"/>
      <c r="K885" s="3" t="e">
        <f>Tabla12[[#This Row],[Precio '[$CLP'] IVA Inc]]/Tabla12[[#This Row],[N° Noches]]</f>
        <v>#DIV/0!</v>
      </c>
      <c r="N885" s="3">
        <f>IF(Tabla12[[#This Row],[Canal de Venta]]="Booking",800*Tabla12[[#This Row],[Precio USD]],Tabla12[[#This Row],[Precio CLP]])</f>
        <v>0</v>
      </c>
      <c r="O885" s="3">
        <f>IF(Tabla12[[#This Row],[Canal de Venta]]="Venta Directa",0,IF(Tabla12[[#This Row],[Canal de Venta]]="Airbnb",Tabla12[[#This Row],[Precio '[$CLP'] IVA Inc]]*3.57%,(Tabla12[[#This Row],[Precio USD]]/1.19)*14%*950))</f>
        <v>0</v>
      </c>
      <c r="P885" s="3">
        <f>IF(Tabla12[[#This Row],[Año]]=2022,25000,0)</f>
        <v>0</v>
      </c>
      <c r="Q885" s="3">
        <f>Tabla12[[#This Row],[Precio '[$CLP'] Neto]]*19%</f>
        <v>0</v>
      </c>
      <c r="R885" s="3">
        <f>Tabla12[[#This Row],[Precio '[$CLP'] IVA Inc]]/1.19</f>
        <v>0</v>
      </c>
      <c r="S885" s="1">
        <f>YEAR(Tabla12[[#This Row],[Fecha Entrada]])</f>
        <v>1900</v>
      </c>
      <c r="U885" s="1"/>
    </row>
    <row r="886" spans="5:21" hidden="1" x14ac:dyDescent="0.35">
      <c r="E886" s="7"/>
      <c r="F886" s="7"/>
      <c r="K886" s="3" t="e">
        <f>Tabla12[[#This Row],[Precio '[$CLP'] IVA Inc]]/Tabla12[[#This Row],[N° Noches]]</f>
        <v>#DIV/0!</v>
      </c>
      <c r="N886" s="3">
        <f>IF(Tabla12[[#This Row],[Canal de Venta]]="Booking",800*Tabla12[[#This Row],[Precio USD]],Tabla12[[#This Row],[Precio CLP]])</f>
        <v>0</v>
      </c>
      <c r="O886" s="3">
        <f>IF(Tabla12[[#This Row],[Canal de Venta]]="Venta Directa",0,IF(Tabla12[[#This Row],[Canal de Venta]]="Airbnb",Tabla12[[#This Row],[Precio '[$CLP'] IVA Inc]]*3.57%,(Tabla12[[#This Row],[Precio USD]]/1.19)*14%*950))</f>
        <v>0</v>
      </c>
      <c r="P886" s="3">
        <f>IF(Tabla12[[#This Row],[Año]]=2022,25000,0)</f>
        <v>0</v>
      </c>
      <c r="Q886" s="3">
        <f>Tabla12[[#This Row],[Precio '[$CLP'] Neto]]*19%</f>
        <v>0</v>
      </c>
      <c r="R886" s="3">
        <f>Tabla12[[#This Row],[Precio '[$CLP'] IVA Inc]]/1.19</f>
        <v>0</v>
      </c>
      <c r="S886" s="1">
        <f>YEAR(Tabla12[[#This Row],[Fecha Entrada]])</f>
        <v>1900</v>
      </c>
      <c r="U886" s="1"/>
    </row>
    <row r="887" spans="5:21" hidden="1" x14ac:dyDescent="0.35">
      <c r="E887" s="7"/>
      <c r="F887" s="7"/>
      <c r="K887" s="3" t="e">
        <f>Tabla12[[#This Row],[Precio '[$CLP'] IVA Inc]]/Tabla12[[#This Row],[N° Noches]]</f>
        <v>#DIV/0!</v>
      </c>
      <c r="N887" s="3">
        <f>IF(Tabla12[[#This Row],[Canal de Venta]]="Booking",800*Tabla12[[#This Row],[Precio USD]],Tabla12[[#This Row],[Precio CLP]])</f>
        <v>0</v>
      </c>
      <c r="O887" s="3">
        <f>IF(Tabla12[[#This Row],[Canal de Venta]]="Venta Directa",0,IF(Tabla12[[#This Row],[Canal de Venta]]="Airbnb",Tabla12[[#This Row],[Precio '[$CLP'] IVA Inc]]*3.57%,(Tabla12[[#This Row],[Precio USD]]/1.19)*14%*950))</f>
        <v>0</v>
      </c>
      <c r="P887" s="3">
        <f>IF(Tabla12[[#This Row],[Año]]=2022,25000,0)</f>
        <v>0</v>
      </c>
      <c r="Q887" s="3">
        <f>Tabla12[[#This Row],[Precio '[$CLP'] Neto]]*19%</f>
        <v>0</v>
      </c>
      <c r="R887" s="3">
        <f>Tabla12[[#This Row],[Precio '[$CLP'] IVA Inc]]/1.19</f>
        <v>0</v>
      </c>
      <c r="S887" s="1">
        <f>YEAR(Tabla12[[#This Row],[Fecha Entrada]])</f>
        <v>1900</v>
      </c>
      <c r="U887" s="1"/>
    </row>
    <row r="888" spans="5:21" hidden="1" x14ac:dyDescent="0.35">
      <c r="E888" s="7"/>
      <c r="F888" s="7"/>
      <c r="K888" s="3" t="e">
        <f>Tabla12[[#This Row],[Precio '[$CLP'] IVA Inc]]/Tabla12[[#This Row],[N° Noches]]</f>
        <v>#DIV/0!</v>
      </c>
      <c r="N888" s="3">
        <f>IF(Tabla12[[#This Row],[Canal de Venta]]="Booking",800*Tabla12[[#This Row],[Precio USD]],Tabla12[[#This Row],[Precio CLP]])</f>
        <v>0</v>
      </c>
      <c r="O888" s="3">
        <f>IF(Tabla12[[#This Row],[Canal de Venta]]="Venta Directa",0,IF(Tabla12[[#This Row],[Canal de Venta]]="Airbnb",Tabla12[[#This Row],[Precio '[$CLP'] IVA Inc]]*3.57%,(Tabla12[[#This Row],[Precio USD]]/1.19)*14%*950))</f>
        <v>0</v>
      </c>
      <c r="P888" s="3">
        <f>IF(Tabla12[[#This Row],[Año]]=2022,25000,0)</f>
        <v>0</v>
      </c>
      <c r="Q888" s="3">
        <f>Tabla12[[#This Row],[Precio '[$CLP'] Neto]]*19%</f>
        <v>0</v>
      </c>
      <c r="R888" s="3">
        <f>Tabla12[[#This Row],[Precio '[$CLP'] IVA Inc]]/1.19</f>
        <v>0</v>
      </c>
      <c r="S888" s="1">
        <f>YEAR(Tabla12[[#This Row],[Fecha Entrada]])</f>
        <v>1900</v>
      </c>
      <c r="U888" s="1"/>
    </row>
    <row r="889" spans="5:21" hidden="1" x14ac:dyDescent="0.35">
      <c r="E889" s="7"/>
      <c r="F889" s="7"/>
      <c r="K889" s="3" t="e">
        <f>Tabla12[[#This Row],[Precio '[$CLP'] IVA Inc]]/Tabla12[[#This Row],[N° Noches]]</f>
        <v>#DIV/0!</v>
      </c>
      <c r="N889" s="3">
        <f>IF(Tabla12[[#This Row],[Canal de Venta]]="Booking",800*Tabla12[[#This Row],[Precio USD]],Tabla12[[#This Row],[Precio CLP]])</f>
        <v>0</v>
      </c>
      <c r="O889" s="3">
        <f>IF(Tabla12[[#This Row],[Canal de Venta]]="Venta Directa",0,IF(Tabla12[[#This Row],[Canal de Venta]]="Airbnb",Tabla12[[#This Row],[Precio '[$CLP'] IVA Inc]]*3.57%,(Tabla12[[#This Row],[Precio USD]]/1.19)*14%*950))</f>
        <v>0</v>
      </c>
      <c r="P889" s="3">
        <f>IF(Tabla12[[#This Row],[Año]]=2022,25000,0)</f>
        <v>0</v>
      </c>
      <c r="Q889" s="3">
        <f>Tabla12[[#This Row],[Precio '[$CLP'] Neto]]*19%</f>
        <v>0</v>
      </c>
      <c r="R889" s="3">
        <f>Tabla12[[#This Row],[Precio '[$CLP'] IVA Inc]]/1.19</f>
        <v>0</v>
      </c>
      <c r="S889" s="1">
        <f>YEAR(Tabla12[[#This Row],[Fecha Entrada]])</f>
        <v>1900</v>
      </c>
      <c r="U889" s="1"/>
    </row>
    <row r="890" spans="5:21" hidden="1" x14ac:dyDescent="0.35">
      <c r="E890" s="7"/>
      <c r="F890" s="7"/>
      <c r="K890" s="3" t="e">
        <f>Tabla12[[#This Row],[Precio '[$CLP'] IVA Inc]]/Tabla12[[#This Row],[N° Noches]]</f>
        <v>#DIV/0!</v>
      </c>
      <c r="N890" s="3">
        <f>IF(Tabla12[[#This Row],[Canal de Venta]]="Booking",800*Tabla12[[#This Row],[Precio USD]],Tabla12[[#This Row],[Precio CLP]])</f>
        <v>0</v>
      </c>
      <c r="O890" s="3">
        <f>IF(Tabla12[[#This Row],[Canal de Venta]]="Venta Directa",0,IF(Tabla12[[#This Row],[Canal de Venta]]="Airbnb",Tabla12[[#This Row],[Precio '[$CLP'] IVA Inc]]*3.57%,(Tabla12[[#This Row],[Precio USD]]/1.19)*14%*950))</f>
        <v>0</v>
      </c>
      <c r="P890" s="3">
        <f>IF(Tabla12[[#This Row],[Año]]=2022,25000,0)</f>
        <v>0</v>
      </c>
      <c r="Q890" s="3">
        <f>Tabla12[[#This Row],[Precio '[$CLP'] Neto]]*19%</f>
        <v>0</v>
      </c>
      <c r="R890" s="3">
        <f>Tabla12[[#This Row],[Precio '[$CLP'] IVA Inc]]/1.19</f>
        <v>0</v>
      </c>
      <c r="S890" s="1">
        <f>YEAR(Tabla12[[#This Row],[Fecha Entrada]])</f>
        <v>1900</v>
      </c>
      <c r="U890" s="1"/>
    </row>
    <row r="891" spans="5:21" hidden="1" x14ac:dyDescent="0.35">
      <c r="E891" s="7"/>
      <c r="F891" s="7"/>
      <c r="K891" s="3" t="e">
        <f>Tabla12[[#This Row],[Precio '[$CLP'] IVA Inc]]/Tabla12[[#This Row],[N° Noches]]</f>
        <v>#DIV/0!</v>
      </c>
      <c r="N891" s="3">
        <f>IF(Tabla12[[#This Row],[Canal de Venta]]="Booking",800*Tabla12[[#This Row],[Precio USD]],Tabla12[[#This Row],[Precio CLP]])</f>
        <v>0</v>
      </c>
      <c r="O891" s="3">
        <f>IF(Tabla12[[#This Row],[Canal de Venta]]="Venta Directa",0,IF(Tabla12[[#This Row],[Canal de Venta]]="Airbnb",Tabla12[[#This Row],[Precio '[$CLP'] IVA Inc]]*3.57%,(Tabla12[[#This Row],[Precio USD]]/1.19)*14%*950))</f>
        <v>0</v>
      </c>
      <c r="P891" s="3">
        <f>IF(Tabla12[[#This Row],[Año]]=2022,25000,0)</f>
        <v>0</v>
      </c>
      <c r="Q891" s="3">
        <f>Tabla12[[#This Row],[Precio '[$CLP'] Neto]]*19%</f>
        <v>0</v>
      </c>
      <c r="R891" s="3">
        <f>Tabla12[[#This Row],[Precio '[$CLP'] IVA Inc]]/1.19</f>
        <v>0</v>
      </c>
      <c r="S891" s="1">
        <f>YEAR(Tabla12[[#This Row],[Fecha Entrada]])</f>
        <v>1900</v>
      </c>
      <c r="U891" s="1"/>
    </row>
    <row r="892" spans="5:21" hidden="1" x14ac:dyDescent="0.35">
      <c r="E892" s="7"/>
      <c r="F892" s="7"/>
      <c r="K892" s="3" t="e">
        <f>Tabla12[[#This Row],[Precio '[$CLP'] IVA Inc]]/Tabla12[[#This Row],[N° Noches]]</f>
        <v>#DIV/0!</v>
      </c>
      <c r="N892" s="3">
        <f>IF(Tabla12[[#This Row],[Canal de Venta]]="Booking",800*Tabla12[[#This Row],[Precio USD]],Tabla12[[#This Row],[Precio CLP]])</f>
        <v>0</v>
      </c>
      <c r="O892" s="3">
        <f>IF(Tabla12[[#This Row],[Canal de Venta]]="Venta Directa",0,IF(Tabla12[[#This Row],[Canal de Venta]]="Airbnb",Tabla12[[#This Row],[Precio '[$CLP'] IVA Inc]]*3.57%,(Tabla12[[#This Row],[Precio USD]]/1.19)*14%*950))</f>
        <v>0</v>
      </c>
      <c r="P892" s="3">
        <f>IF(Tabla12[[#This Row],[Año]]=2022,25000,0)</f>
        <v>0</v>
      </c>
      <c r="Q892" s="3">
        <f>Tabla12[[#This Row],[Precio '[$CLP'] Neto]]*19%</f>
        <v>0</v>
      </c>
      <c r="R892" s="3">
        <f>Tabla12[[#This Row],[Precio '[$CLP'] IVA Inc]]/1.19</f>
        <v>0</v>
      </c>
      <c r="S892" s="1">
        <f>YEAR(Tabla12[[#This Row],[Fecha Entrada]])</f>
        <v>1900</v>
      </c>
      <c r="U892" s="1"/>
    </row>
    <row r="893" spans="5:21" hidden="1" x14ac:dyDescent="0.35">
      <c r="E893" s="7"/>
      <c r="F893" s="7"/>
      <c r="K893" s="3" t="e">
        <f>Tabla12[[#This Row],[Precio '[$CLP'] IVA Inc]]/Tabla12[[#This Row],[N° Noches]]</f>
        <v>#DIV/0!</v>
      </c>
      <c r="N893" s="3">
        <f>IF(Tabla12[[#This Row],[Canal de Venta]]="Booking",800*Tabla12[[#This Row],[Precio USD]],Tabla12[[#This Row],[Precio CLP]])</f>
        <v>0</v>
      </c>
      <c r="O893" s="3">
        <f>IF(Tabla12[[#This Row],[Canal de Venta]]="Venta Directa",0,IF(Tabla12[[#This Row],[Canal de Venta]]="Airbnb",Tabla12[[#This Row],[Precio '[$CLP'] IVA Inc]]*3.57%,(Tabla12[[#This Row],[Precio USD]]/1.19)*14%*950))</f>
        <v>0</v>
      </c>
      <c r="P893" s="3">
        <f>IF(Tabla12[[#This Row],[Año]]=2022,25000,0)</f>
        <v>0</v>
      </c>
      <c r="Q893" s="3">
        <f>Tabla12[[#This Row],[Precio '[$CLP'] Neto]]*19%</f>
        <v>0</v>
      </c>
      <c r="R893" s="3">
        <f>Tabla12[[#This Row],[Precio '[$CLP'] IVA Inc]]/1.19</f>
        <v>0</v>
      </c>
      <c r="S893" s="1">
        <f>YEAR(Tabla12[[#This Row],[Fecha Entrada]])</f>
        <v>1900</v>
      </c>
      <c r="U893" s="1"/>
    </row>
    <row r="894" spans="5:21" hidden="1" x14ac:dyDescent="0.35">
      <c r="E894" s="7"/>
      <c r="F894" s="7"/>
      <c r="K894" s="3" t="e">
        <f>Tabla12[[#This Row],[Precio '[$CLP'] IVA Inc]]/Tabla12[[#This Row],[N° Noches]]</f>
        <v>#DIV/0!</v>
      </c>
      <c r="N894" s="3">
        <f>IF(Tabla12[[#This Row],[Canal de Venta]]="Booking",800*Tabla12[[#This Row],[Precio USD]],Tabla12[[#This Row],[Precio CLP]])</f>
        <v>0</v>
      </c>
      <c r="O894" s="3">
        <f>IF(Tabla12[[#This Row],[Canal de Venta]]="Venta Directa",0,IF(Tabla12[[#This Row],[Canal de Venta]]="Airbnb",Tabla12[[#This Row],[Precio '[$CLP'] IVA Inc]]*3.57%,(Tabla12[[#This Row],[Precio USD]]/1.19)*14%*950))</f>
        <v>0</v>
      </c>
      <c r="P894" s="3">
        <f>IF(Tabla12[[#This Row],[Año]]=2022,25000,0)</f>
        <v>0</v>
      </c>
      <c r="Q894" s="3">
        <f>Tabla12[[#This Row],[Precio '[$CLP'] Neto]]*19%</f>
        <v>0</v>
      </c>
      <c r="R894" s="3">
        <f>Tabla12[[#This Row],[Precio '[$CLP'] IVA Inc]]/1.19</f>
        <v>0</v>
      </c>
      <c r="S894" s="1">
        <f>YEAR(Tabla12[[#This Row],[Fecha Entrada]])</f>
        <v>1900</v>
      </c>
      <c r="U894" s="1"/>
    </row>
    <row r="895" spans="5:21" hidden="1" x14ac:dyDescent="0.35">
      <c r="E895" s="7"/>
      <c r="F895" s="7"/>
      <c r="K895" s="3" t="e">
        <f>Tabla12[[#This Row],[Precio '[$CLP'] IVA Inc]]/Tabla12[[#This Row],[N° Noches]]</f>
        <v>#DIV/0!</v>
      </c>
      <c r="N895" s="3">
        <f>IF(Tabla12[[#This Row],[Canal de Venta]]="Booking",800*Tabla12[[#This Row],[Precio USD]],Tabla12[[#This Row],[Precio CLP]])</f>
        <v>0</v>
      </c>
      <c r="O895" s="3">
        <f>IF(Tabla12[[#This Row],[Canal de Venta]]="Venta Directa",0,IF(Tabla12[[#This Row],[Canal de Venta]]="Airbnb",Tabla12[[#This Row],[Precio '[$CLP'] IVA Inc]]*3.57%,(Tabla12[[#This Row],[Precio USD]]/1.19)*14%*950))</f>
        <v>0</v>
      </c>
      <c r="P895" s="3">
        <f>IF(Tabla12[[#This Row],[Año]]=2022,25000,0)</f>
        <v>0</v>
      </c>
      <c r="Q895" s="3">
        <f>Tabla12[[#This Row],[Precio '[$CLP'] Neto]]*19%</f>
        <v>0</v>
      </c>
      <c r="R895" s="3">
        <f>Tabla12[[#This Row],[Precio '[$CLP'] IVA Inc]]/1.19</f>
        <v>0</v>
      </c>
      <c r="S895" s="1">
        <f>YEAR(Tabla12[[#This Row],[Fecha Entrada]])</f>
        <v>1900</v>
      </c>
      <c r="U895" s="1"/>
    </row>
    <row r="896" spans="5:21" hidden="1" x14ac:dyDescent="0.35">
      <c r="E896" s="7"/>
      <c r="F896" s="7"/>
      <c r="K896" s="3" t="e">
        <f>Tabla12[[#This Row],[Precio '[$CLP'] IVA Inc]]/Tabla12[[#This Row],[N° Noches]]</f>
        <v>#DIV/0!</v>
      </c>
      <c r="N896" s="3">
        <f>IF(Tabla12[[#This Row],[Canal de Venta]]="Booking",800*Tabla12[[#This Row],[Precio USD]],Tabla12[[#This Row],[Precio CLP]])</f>
        <v>0</v>
      </c>
      <c r="O896" s="3">
        <f>IF(Tabla12[[#This Row],[Canal de Venta]]="Venta Directa",0,IF(Tabla12[[#This Row],[Canal de Venta]]="Airbnb",Tabla12[[#This Row],[Precio '[$CLP'] IVA Inc]]*3.57%,(Tabla12[[#This Row],[Precio USD]]/1.19)*14%*950))</f>
        <v>0</v>
      </c>
      <c r="P896" s="3">
        <f>IF(Tabla12[[#This Row],[Año]]=2022,25000,0)</f>
        <v>0</v>
      </c>
      <c r="Q896" s="3">
        <f>Tabla12[[#This Row],[Precio '[$CLP'] Neto]]*19%</f>
        <v>0</v>
      </c>
      <c r="R896" s="3">
        <f>Tabla12[[#This Row],[Precio '[$CLP'] IVA Inc]]/1.19</f>
        <v>0</v>
      </c>
      <c r="S896" s="1">
        <f>YEAR(Tabla12[[#This Row],[Fecha Entrada]])</f>
        <v>1900</v>
      </c>
      <c r="U896" s="1"/>
    </row>
    <row r="897" spans="5:21" hidden="1" x14ac:dyDescent="0.35">
      <c r="E897" s="7"/>
      <c r="F897" s="7"/>
      <c r="K897" s="3" t="e">
        <f>Tabla12[[#This Row],[Precio '[$CLP'] IVA Inc]]/Tabla12[[#This Row],[N° Noches]]</f>
        <v>#DIV/0!</v>
      </c>
      <c r="N897" s="3">
        <f>IF(Tabla12[[#This Row],[Canal de Venta]]="Booking",800*Tabla12[[#This Row],[Precio USD]],Tabla12[[#This Row],[Precio CLP]])</f>
        <v>0</v>
      </c>
      <c r="O897" s="3">
        <f>IF(Tabla12[[#This Row],[Canal de Venta]]="Venta Directa",0,IF(Tabla12[[#This Row],[Canal de Venta]]="Airbnb",Tabla12[[#This Row],[Precio '[$CLP'] IVA Inc]]*3.57%,(Tabla12[[#This Row],[Precio USD]]/1.19)*14%*950))</f>
        <v>0</v>
      </c>
      <c r="P897" s="3">
        <f>IF(Tabla12[[#This Row],[Año]]=2022,25000,0)</f>
        <v>0</v>
      </c>
      <c r="Q897" s="3">
        <f>Tabla12[[#This Row],[Precio '[$CLP'] Neto]]*19%</f>
        <v>0</v>
      </c>
      <c r="R897" s="3">
        <f>Tabla12[[#This Row],[Precio '[$CLP'] IVA Inc]]/1.19</f>
        <v>0</v>
      </c>
      <c r="S897" s="1">
        <f>YEAR(Tabla12[[#This Row],[Fecha Entrada]])</f>
        <v>1900</v>
      </c>
      <c r="U897" s="1"/>
    </row>
    <row r="898" spans="5:21" hidden="1" x14ac:dyDescent="0.35">
      <c r="E898" s="7"/>
      <c r="F898" s="7"/>
      <c r="K898" s="3" t="e">
        <f>Tabla12[[#This Row],[Precio '[$CLP'] IVA Inc]]/Tabla12[[#This Row],[N° Noches]]</f>
        <v>#DIV/0!</v>
      </c>
      <c r="N898" s="3">
        <f>IF(Tabla12[[#This Row],[Canal de Venta]]="Booking",800*Tabla12[[#This Row],[Precio USD]],Tabla12[[#This Row],[Precio CLP]])</f>
        <v>0</v>
      </c>
      <c r="O898" s="3">
        <f>IF(Tabla12[[#This Row],[Canal de Venta]]="Venta Directa",0,IF(Tabla12[[#This Row],[Canal de Venta]]="Airbnb",Tabla12[[#This Row],[Precio '[$CLP'] IVA Inc]]*3.57%,(Tabla12[[#This Row],[Precio USD]]/1.19)*14%*950))</f>
        <v>0</v>
      </c>
      <c r="P898" s="3">
        <f>IF(Tabla12[[#This Row],[Año]]=2022,25000,0)</f>
        <v>0</v>
      </c>
      <c r="Q898" s="3">
        <f>Tabla12[[#This Row],[Precio '[$CLP'] Neto]]*19%</f>
        <v>0</v>
      </c>
      <c r="R898" s="3">
        <f>Tabla12[[#This Row],[Precio '[$CLP'] IVA Inc]]/1.19</f>
        <v>0</v>
      </c>
      <c r="S898" s="1">
        <f>YEAR(Tabla12[[#This Row],[Fecha Entrada]])</f>
        <v>1900</v>
      </c>
      <c r="U898" s="1"/>
    </row>
    <row r="899" spans="5:21" hidden="1" x14ac:dyDescent="0.35">
      <c r="E899" s="7"/>
      <c r="F899" s="7"/>
      <c r="K899" s="3" t="e">
        <f>Tabla12[[#This Row],[Precio '[$CLP'] IVA Inc]]/Tabla12[[#This Row],[N° Noches]]</f>
        <v>#DIV/0!</v>
      </c>
      <c r="N899" s="3">
        <f>IF(Tabla12[[#This Row],[Canal de Venta]]="Booking",800*Tabla12[[#This Row],[Precio USD]],Tabla12[[#This Row],[Precio CLP]])</f>
        <v>0</v>
      </c>
      <c r="O899" s="3">
        <f>IF(Tabla12[[#This Row],[Canal de Venta]]="Venta Directa",0,IF(Tabla12[[#This Row],[Canal de Venta]]="Airbnb",Tabla12[[#This Row],[Precio '[$CLP'] IVA Inc]]*3.57%,(Tabla12[[#This Row],[Precio USD]]/1.19)*14%*950))</f>
        <v>0</v>
      </c>
      <c r="P899" s="3">
        <f>IF(Tabla12[[#This Row],[Año]]=2022,25000,0)</f>
        <v>0</v>
      </c>
      <c r="Q899" s="3">
        <f>Tabla12[[#This Row],[Precio '[$CLP'] Neto]]*19%</f>
        <v>0</v>
      </c>
      <c r="R899" s="3">
        <f>Tabla12[[#This Row],[Precio '[$CLP'] IVA Inc]]/1.19</f>
        <v>0</v>
      </c>
      <c r="S899" s="1">
        <f>YEAR(Tabla12[[#This Row],[Fecha Entrada]])</f>
        <v>1900</v>
      </c>
      <c r="U899" s="1"/>
    </row>
    <row r="900" spans="5:21" hidden="1" x14ac:dyDescent="0.35">
      <c r="E900" s="7"/>
      <c r="F900" s="7"/>
      <c r="K900" s="3" t="e">
        <f>Tabla12[[#This Row],[Precio '[$CLP'] IVA Inc]]/Tabla12[[#This Row],[N° Noches]]</f>
        <v>#DIV/0!</v>
      </c>
      <c r="N900" s="3">
        <f>IF(Tabla12[[#This Row],[Canal de Venta]]="Booking",800*Tabla12[[#This Row],[Precio USD]],Tabla12[[#This Row],[Precio CLP]])</f>
        <v>0</v>
      </c>
      <c r="O900" s="3">
        <f>IF(Tabla12[[#This Row],[Canal de Venta]]="Venta Directa",0,IF(Tabla12[[#This Row],[Canal de Venta]]="Airbnb",Tabla12[[#This Row],[Precio '[$CLP'] IVA Inc]]*3.57%,(Tabla12[[#This Row],[Precio USD]]/1.19)*14%*950))</f>
        <v>0</v>
      </c>
      <c r="P900" s="3">
        <f>IF(Tabla12[[#This Row],[Año]]=2022,25000,0)</f>
        <v>0</v>
      </c>
      <c r="Q900" s="3">
        <f>Tabla12[[#This Row],[Precio '[$CLP'] Neto]]*19%</f>
        <v>0</v>
      </c>
      <c r="R900" s="3">
        <f>Tabla12[[#This Row],[Precio '[$CLP'] IVA Inc]]/1.19</f>
        <v>0</v>
      </c>
      <c r="S900" s="1">
        <f>YEAR(Tabla12[[#This Row],[Fecha Entrada]])</f>
        <v>1900</v>
      </c>
      <c r="U900" s="1"/>
    </row>
    <row r="901" spans="5:21" hidden="1" x14ac:dyDescent="0.35">
      <c r="E901" s="7"/>
      <c r="F901" s="7"/>
      <c r="K901" s="3" t="e">
        <f>Tabla12[[#This Row],[Precio '[$CLP'] IVA Inc]]/Tabla12[[#This Row],[N° Noches]]</f>
        <v>#DIV/0!</v>
      </c>
      <c r="N901" s="3">
        <f>IF(Tabla12[[#This Row],[Canal de Venta]]="Booking",800*Tabla12[[#This Row],[Precio USD]],Tabla12[[#This Row],[Precio CLP]])</f>
        <v>0</v>
      </c>
      <c r="O901" s="3">
        <f>IF(Tabla12[[#This Row],[Canal de Venta]]="Venta Directa",0,IF(Tabla12[[#This Row],[Canal de Venta]]="Airbnb",Tabla12[[#This Row],[Precio '[$CLP'] IVA Inc]]*3.57%,(Tabla12[[#This Row],[Precio USD]]/1.19)*14%*950))</f>
        <v>0</v>
      </c>
      <c r="P901" s="3">
        <f>IF(Tabla12[[#This Row],[Año]]=2022,25000,0)</f>
        <v>0</v>
      </c>
      <c r="Q901" s="3">
        <f>Tabla12[[#This Row],[Precio '[$CLP'] Neto]]*19%</f>
        <v>0</v>
      </c>
      <c r="R901" s="3">
        <f>Tabla12[[#This Row],[Precio '[$CLP'] IVA Inc]]/1.19</f>
        <v>0</v>
      </c>
      <c r="S901" s="1">
        <f>YEAR(Tabla12[[#This Row],[Fecha Entrada]])</f>
        <v>1900</v>
      </c>
      <c r="U901" s="1"/>
    </row>
    <row r="902" spans="5:21" hidden="1" x14ac:dyDescent="0.35">
      <c r="E902" s="7"/>
      <c r="F902" s="7"/>
      <c r="K902" s="3" t="e">
        <f>Tabla12[[#This Row],[Precio '[$CLP'] IVA Inc]]/Tabla12[[#This Row],[N° Noches]]</f>
        <v>#DIV/0!</v>
      </c>
      <c r="N902" s="3">
        <f>IF(Tabla12[[#This Row],[Canal de Venta]]="Booking",800*Tabla12[[#This Row],[Precio USD]],Tabla12[[#This Row],[Precio CLP]])</f>
        <v>0</v>
      </c>
      <c r="O902" s="3">
        <f>IF(Tabla12[[#This Row],[Canal de Venta]]="Venta Directa",0,IF(Tabla12[[#This Row],[Canal de Venta]]="Airbnb",Tabla12[[#This Row],[Precio '[$CLP'] IVA Inc]]*3.57%,(Tabla12[[#This Row],[Precio USD]]/1.19)*14%*950))</f>
        <v>0</v>
      </c>
      <c r="P902" s="3">
        <f>IF(Tabla12[[#This Row],[Año]]=2022,25000,0)</f>
        <v>0</v>
      </c>
      <c r="Q902" s="3">
        <f>Tabla12[[#This Row],[Precio '[$CLP'] Neto]]*19%</f>
        <v>0</v>
      </c>
      <c r="R902" s="3">
        <f>Tabla12[[#This Row],[Precio '[$CLP'] IVA Inc]]/1.19</f>
        <v>0</v>
      </c>
      <c r="S902" s="1">
        <f>YEAR(Tabla12[[#This Row],[Fecha Entrada]])</f>
        <v>1900</v>
      </c>
      <c r="U902" s="1"/>
    </row>
    <row r="903" spans="5:21" hidden="1" x14ac:dyDescent="0.35">
      <c r="E903" s="7"/>
      <c r="F903" s="7"/>
      <c r="K903" s="3" t="e">
        <f>Tabla12[[#This Row],[Precio '[$CLP'] IVA Inc]]/Tabla12[[#This Row],[N° Noches]]</f>
        <v>#DIV/0!</v>
      </c>
      <c r="N903" s="3">
        <f>IF(Tabla12[[#This Row],[Canal de Venta]]="Booking",800*Tabla12[[#This Row],[Precio USD]],Tabla12[[#This Row],[Precio CLP]])</f>
        <v>0</v>
      </c>
      <c r="O903" s="3">
        <f>IF(Tabla12[[#This Row],[Canal de Venta]]="Venta Directa",0,IF(Tabla12[[#This Row],[Canal de Venta]]="Airbnb",Tabla12[[#This Row],[Precio '[$CLP'] IVA Inc]]*3.57%,(Tabla12[[#This Row],[Precio USD]]/1.19)*14%*950))</f>
        <v>0</v>
      </c>
      <c r="P903" s="3">
        <f>IF(Tabla12[[#This Row],[Año]]=2022,25000,0)</f>
        <v>0</v>
      </c>
      <c r="Q903" s="3">
        <f>Tabla12[[#This Row],[Precio '[$CLP'] Neto]]*19%</f>
        <v>0</v>
      </c>
      <c r="R903" s="3">
        <f>Tabla12[[#This Row],[Precio '[$CLP'] IVA Inc]]/1.19</f>
        <v>0</v>
      </c>
      <c r="S903" s="1">
        <f>YEAR(Tabla12[[#This Row],[Fecha Entrada]])</f>
        <v>1900</v>
      </c>
      <c r="U903" s="1"/>
    </row>
    <row r="904" spans="5:21" hidden="1" x14ac:dyDescent="0.35">
      <c r="E904" s="7"/>
      <c r="F904" s="7"/>
      <c r="K904" s="3" t="e">
        <f>Tabla12[[#This Row],[Precio '[$CLP'] IVA Inc]]/Tabla12[[#This Row],[N° Noches]]</f>
        <v>#DIV/0!</v>
      </c>
      <c r="N904" s="3">
        <f>IF(Tabla12[[#This Row],[Canal de Venta]]="Booking",800*Tabla12[[#This Row],[Precio USD]],Tabla12[[#This Row],[Precio CLP]])</f>
        <v>0</v>
      </c>
      <c r="O904" s="3">
        <f>IF(Tabla12[[#This Row],[Canal de Venta]]="Venta Directa",0,IF(Tabla12[[#This Row],[Canal de Venta]]="Airbnb",Tabla12[[#This Row],[Precio '[$CLP'] IVA Inc]]*3.57%,(Tabla12[[#This Row],[Precio USD]]/1.19)*14%*950))</f>
        <v>0</v>
      </c>
      <c r="P904" s="3">
        <f>IF(Tabla12[[#This Row],[Año]]=2022,25000,0)</f>
        <v>0</v>
      </c>
      <c r="Q904" s="3">
        <f>Tabla12[[#This Row],[Precio '[$CLP'] Neto]]*19%</f>
        <v>0</v>
      </c>
      <c r="R904" s="3">
        <f>Tabla12[[#This Row],[Precio '[$CLP'] IVA Inc]]/1.19</f>
        <v>0</v>
      </c>
      <c r="S904" s="1">
        <f>YEAR(Tabla12[[#This Row],[Fecha Entrada]])</f>
        <v>1900</v>
      </c>
      <c r="U904" s="1"/>
    </row>
    <row r="905" spans="5:21" hidden="1" x14ac:dyDescent="0.35">
      <c r="E905" s="7"/>
      <c r="F905" s="7"/>
      <c r="K905" s="3" t="e">
        <f>Tabla12[[#This Row],[Precio '[$CLP'] IVA Inc]]/Tabla12[[#This Row],[N° Noches]]</f>
        <v>#DIV/0!</v>
      </c>
      <c r="N905" s="3">
        <f>IF(Tabla12[[#This Row],[Canal de Venta]]="Booking",800*Tabla12[[#This Row],[Precio USD]],Tabla12[[#This Row],[Precio CLP]])</f>
        <v>0</v>
      </c>
      <c r="O905" s="3">
        <f>IF(Tabla12[[#This Row],[Canal de Venta]]="Venta Directa",0,IF(Tabla12[[#This Row],[Canal de Venta]]="Airbnb",Tabla12[[#This Row],[Precio '[$CLP'] IVA Inc]]*3.57%,(Tabla12[[#This Row],[Precio USD]]/1.19)*14%*950))</f>
        <v>0</v>
      </c>
      <c r="P905" s="3">
        <f>IF(Tabla12[[#This Row],[Año]]=2022,25000,0)</f>
        <v>0</v>
      </c>
      <c r="Q905" s="3">
        <f>Tabla12[[#This Row],[Precio '[$CLP'] Neto]]*19%</f>
        <v>0</v>
      </c>
      <c r="R905" s="3">
        <f>Tabla12[[#This Row],[Precio '[$CLP'] IVA Inc]]/1.19</f>
        <v>0</v>
      </c>
      <c r="S905" s="1">
        <f>YEAR(Tabla12[[#This Row],[Fecha Entrada]])</f>
        <v>1900</v>
      </c>
      <c r="U905" s="1"/>
    </row>
    <row r="906" spans="5:21" hidden="1" x14ac:dyDescent="0.35">
      <c r="E906" s="7"/>
      <c r="F906" s="7"/>
      <c r="K906" s="3" t="e">
        <f>Tabla12[[#This Row],[Precio '[$CLP'] IVA Inc]]/Tabla12[[#This Row],[N° Noches]]</f>
        <v>#DIV/0!</v>
      </c>
      <c r="N906" s="3">
        <f>IF(Tabla12[[#This Row],[Canal de Venta]]="Booking",800*Tabla12[[#This Row],[Precio USD]],Tabla12[[#This Row],[Precio CLP]])</f>
        <v>0</v>
      </c>
      <c r="O906" s="3">
        <f>IF(Tabla12[[#This Row],[Canal de Venta]]="Venta Directa",0,IF(Tabla12[[#This Row],[Canal de Venta]]="Airbnb",Tabla12[[#This Row],[Precio '[$CLP'] IVA Inc]]*3.57%,(Tabla12[[#This Row],[Precio USD]]/1.19)*14%*950))</f>
        <v>0</v>
      </c>
      <c r="P906" s="3">
        <f>IF(Tabla12[[#This Row],[Año]]=2022,25000,0)</f>
        <v>0</v>
      </c>
      <c r="Q906" s="3">
        <f>Tabla12[[#This Row],[Precio '[$CLP'] Neto]]*19%</f>
        <v>0</v>
      </c>
      <c r="R906" s="3">
        <f>Tabla12[[#This Row],[Precio '[$CLP'] IVA Inc]]/1.19</f>
        <v>0</v>
      </c>
      <c r="S906" s="1">
        <f>YEAR(Tabla12[[#This Row],[Fecha Entrada]])</f>
        <v>1900</v>
      </c>
      <c r="U906" s="1"/>
    </row>
    <row r="907" spans="5:21" hidden="1" x14ac:dyDescent="0.35">
      <c r="E907" s="7"/>
      <c r="F907" s="7"/>
      <c r="K907" s="3" t="e">
        <f>Tabla12[[#This Row],[Precio '[$CLP'] IVA Inc]]/Tabla12[[#This Row],[N° Noches]]</f>
        <v>#DIV/0!</v>
      </c>
      <c r="N907" s="3">
        <f>IF(Tabla12[[#This Row],[Canal de Venta]]="Booking",800*Tabla12[[#This Row],[Precio USD]],Tabla12[[#This Row],[Precio CLP]])</f>
        <v>0</v>
      </c>
      <c r="O907" s="3">
        <f>IF(Tabla12[[#This Row],[Canal de Venta]]="Venta Directa",0,IF(Tabla12[[#This Row],[Canal de Venta]]="Airbnb",Tabla12[[#This Row],[Precio '[$CLP'] IVA Inc]]*3.57%,(Tabla12[[#This Row],[Precio USD]]/1.19)*14%*950))</f>
        <v>0</v>
      </c>
      <c r="P907" s="3">
        <f>IF(Tabla12[[#This Row],[Año]]=2022,25000,0)</f>
        <v>0</v>
      </c>
      <c r="Q907" s="3">
        <f>Tabla12[[#This Row],[Precio '[$CLP'] Neto]]*19%</f>
        <v>0</v>
      </c>
      <c r="R907" s="3">
        <f>Tabla12[[#This Row],[Precio '[$CLP'] IVA Inc]]/1.19</f>
        <v>0</v>
      </c>
      <c r="S907" s="1">
        <f>YEAR(Tabla12[[#This Row],[Fecha Entrada]])</f>
        <v>1900</v>
      </c>
      <c r="U907" s="1"/>
    </row>
    <row r="908" spans="5:21" hidden="1" x14ac:dyDescent="0.35">
      <c r="E908" s="7"/>
      <c r="F908" s="7"/>
      <c r="K908" s="3" t="e">
        <f>Tabla12[[#This Row],[Precio '[$CLP'] IVA Inc]]/Tabla12[[#This Row],[N° Noches]]</f>
        <v>#DIV/0!</v>
      </c>
      <c r="N908" s="3">
        <f>IF(Tabla12[[#This Row],[Canal de Venta]]="Booking",800*Tabla12[[#This Row],[Precio USD]],Tabla12[[#This Row],[Precio CLP]])</f>
        <v>0</v>
      </c>
      <c r="O908" s="3">
        <f>IF(Tabla12[[#This Row],[Canal de Venta]]="Venta Directa",0,IF(Tabla12[[#This Row],[Canal de Venta]]="Airbnb",Tabla12[[#This Row],[Precio '[$CLP'] IVA Inc]]*3.57%,(Tabla12[[#This Row],[Precio USD]]/1.19)*14%*950))</f>
        <v>0</v>
      </c>
      <c r="P908" s="3">
        <f>IF(Tabla12[[#This Row],[Año]]=2022,25000,0)</f>
        <v>0</v>
      </c>
      <c r="Q908" s="3">
        <f>Tabla12[[#This Row],[Precio '[$CLP'] Neto]]*19%</f>
        <v>0</v>
      </c>
      <c r="R908" s="3">
        <f>Tabla12[[#This Row],[Precio '[$CLP'] IVA Inc]]/1.19</f>
        <v>0</v>
      </c>
      <c r="S908" s="1">
        <f>YEAR(Tabla12[[#This Row],[Fecha Entrada]])</f>
        <v>1900</v>
      </c>
      <c r="U908" s="1"/>
    </row>
    <row r="909" spans="5:21" hidden="1" x14ac:dyDescent="0.35">
      <c r="E909" s="7"/>
      <c r="F909" s="7"/>
      <c r="K909" s="3" t="e">
        <f>Tabla12[[#This Row],[Precio '[$CLP'] IVA Inc]]/Tabla12[[#This Row],[N° Noches]]</f>
        <v>#DIV/0!</v>
      </c>
      <c r="N909" s="3">
        <f>IF(Tabla12[[#This Row],[Canal de Venta]]="Booking",800*Tabla12[[#This Row],[Precio USD]],Tabla12[[#This Row],[Precio CLP]])</f>
        <v>0</v>
      </c>
      <c r="O909" s="3">
        <f>IF(Tabla12[[#This Row],[Canal de Venta]]="Venta Directa",0,IF(Tabla12[[#This Row],[Canal de Venta]]="Airbnb",Tabla12[[#This Row],[Precio '[$CLP'] IVA Inc]]*3.57%,(Tabla12[[#This Row],[Precio USD]]/1.19)*14%*950))</f>
        <v>0</v>
      </c>
      <c r="P909" s="3">
        <f>IF(Tabla12[[#This Row],[Año]]=2022,25000,0)</f>
        <v>0</v>
      </c>
      <c r="Q909" s="3">
        <f>Tabla12[[#This Row],[Precio '[$CLP'] Neto]]*19%</f>
        <v>0</v>
      </c>
      <c r="R909" s="3">
        <f>Tabla12[[#This Row],[Precio '[$CLP'] IVA Inc]]/1.19</f>
        <v>0</v>
      </c>
      <c r="S909" s="1">
        <f>YEAR(Tabla12[[#This Row],[Fecha Entrada]])</f>
        <v>1900</v>
      </c>
      <c r="U909" s="1"/>
    </row>
    <row r="910" spans="5:21" hidden="1" x14ac:dyDescent="0.35">
      <c r="E910" s="7"/>
      <c r="F910" s="7"/>
      <c r="K910" s="3" t="e">
        <f>Tabla12[[#This Row],[Precio '[$CLP'] IVA Inc]]/Tabla12[[#This Row],[N° Noches]]</f>
        <v>#DIV/0!</v>
      </c>
      <c r="N910" s="3">
        <f>IF(Tabla12[[#This Row],[Canal de Venta]]="Booking",800*Tabla12[[#This Row],[Precio USD]],Tabla12[[#This Row],[Precio CLP]])</f>
        <v>0</v>
      </c>
      <c r="O910" s="3">
        <f>IF(Tabla12[[#This Row],[Canal de Venta]]="Venta Directa",0,IF(Tabla12[[#This Row],[Canal de Venta]]="Airbnb",Tabla12[[#This Row],[Precio '[$CLP'] IVA Inc]]*3.57%,(Tabla12[[#This Row],[Precio USD]]/1.19)*14%*950))</f>
        <v>0</v>
      </c>
      <c r="P910" s="3">
        <f>IF(Tabla12[[#This Row],[Año]]=2022,25000,0)</f>
        <v>0</v>
      </c>
      <c r="Q910" s="3">
        <f>Tabla12[[#This Row],[Precio '[$CLP'] Neto]]*19%</f>
        <v>0</v>
      </c>
      <c r="R910" s="3">
        <f>Tabla12[[#This Row],[Precio '[$CLP'] IVA Inc]]/1.19</f>
        <v>0</v>
      </c>
      <c r="S910" s="1">
        <f>YEAR(Tabla12[[#This Row],[Fecha Entrada]])</f>
        <v>1900</v>
      </c>
      <c r="U910" s="1"/>
    </row>
    <row r="911" spans="5:21" hidden="1" x14ac:dyDescent="0.35">
      <c r="E911" s="7"/>
      <c r="F911" s="7"/>
      <c r="K911" s="3" t="e">
        <f>Tabla12[[#This Row],[Precio '[$CLP'] IVA Inc]]/Tabla12[[#This Row],[N° Noches]]</f>
        <v>#DIV/0!</v>
      </c>
      <c r="N911" s="3">
        <f>IF(Tabla12[[#This Row],[Canal de Venta]]="Booking",800*Tabla12[[#This Row],[Precio USD]],Tabla12[[#This Row],[Precio CLP]])</f>
        <v>0</v>
      </c>
      <c r="O911" s="3">
        <f>IF(Tabla12[[#This Row],[Canal de Venta]]="Venta Directa",0,IF(Tabla12[[#This Row],[Canal de Venta]]="Airbnb",Tabla12[[#This Row],[Precio '[$CLP'] IVA Inc]]*3.57%,(Tabla12[[#This Row],[Precio USD]]/1.19)*14%*950))</f>
        <v>0</v>
      </c>
      <c r="P911" s="3">
        <f>IF(Tabla12[[#This Row],[Año]]=2022,25000,0)</f>
        <v>0</v>
      </c>
      <c r="Q911" s="3">
        <f>Tabla12[[#This Row],[Precio '[$CLP'] Neto]]*19%</f>
        <v>0</v>
      </c>
      <c r="R911" s="3">
        <f>Tabla12[[#This Row],[Precio '[$CLP'] IVA Inc]]/1.19</f>
        <v>0</v>
      </c>
      <c r="S911" s="1">
        <f>YEAR(Tabla12[[#This Row],[Fecha Entrada]])</f>
        <v>1900</v>
      </c>
      <c r="U911" s="1"/>
    </row>
    <row r="912" spans="5:21" hidden="1" x14ac:dyDescent="0.35">
      <c r="E912" s="7"/>
      <c r="F912" s="7"/>
      <c r="K912" s="3" t="e">
        <f>Tabla12[[#This Row],[Precio '[$CLP'] IVA Inc]]/Tabla12[[#This Row],[N° Noches]]</f>
        <v>#DIV/0!</v>
      </c>
      <c r="N912" s="3">
        <f>IF(Tabla12[[#This Row],[Canal de Venta]]="Booking",800*Tabla12[[#This Row],[Precio USD]],Tabla12[[#This Row],[Precio CLP]])</f>
        <v>0</v>
      </c>
      <c r="O912" s="3">
        <f>IF(Tabla12[[#This Row],[Canal de Venta]]="Venta Directa",0,IF(Tabla12[[#This Row],[Canal de Venta]]="Airbnb",Tabla12[[#This Row],[Precio '[$CLP'] IVA Inc]]*3.57%,(Tabla12[[#This Row],[Precio USD]]/1.19)*14%*950))</f>
        <v>0</v>
      </c>
      <c r="P912" s="3">
        <f>IF(Tabla12[[#This Row],[Año]]=2022,25000,0)</f>
        <v>0</v>
      </c>
      <c r="Q912" s="3">
        <f>Tabla12[[#This Row],[Precio '[$CLP'] Neto]]*19%</f>
        <v>0</v>
      </c>
      <c r="R912" s="3">
        <f>Tabla12[[#This Row],[Precio '[$CLP'] IVA Inc]]/1.19</f>
        <v>0</v>
      </c>
      <c r="S912" s="1">
        <f>YEAR(Tabla12[[#This Row],[Fecha Entrada]])</f>
        <v>1900</v>
      </c>
      <c r="U912" s="1"/>
    </row>
    <row r="913" spans="5:21" hidden="1" x14ac:dyDescent="0.35">
      <c r="E913" s="7"/>
      <c r="F913" s="7"/>
      <c r="K913" s="3" t="e">
        <f>Tabla12[[#This Row],[Precio '[$CLP'] IVA Inc]]/Tabla12[[#This Row],[N° Noches]]</f>
        <v>#DIV/0!</v>
      </c>
      <c r="N913" s="3">
        <f>IF(Tabla12[[#This Row],[Canal de Venta]]="Booking",800*Tabla12[[#This Row],[Precio USD]],Tabla12[[#This Row],[Precio CLP]])</f>
        <v>0</v>
      </c>
      <c r="O913" s="3">
        <f>IF(Tabla12[[#This Row],[Canal de Venta]]="Venta Directa",0,IF(Tabla12[[#This Row],[Canal de Venta]]="Airbnb",Tabla12[[#This Row],[Precio '[$CLP'] IVA Inc]]*3.57%,(Tabla12[[#This Row],[Precio USD]]/1.19)*14%*950))</f>
        <v>0</v>
      </c>
      <c r="P913" s="3">
        <f>IF(Tabla12[[#This Row],[Año]]=2022,25000,0)</f>
        <v>0</v>
      </c>
      <c r="Q913" s="3">
        <f>Tabla12[[#This Row],[Precio '[$CLP'] Neto]]*19%</f>
        <v>0</v>
      </c>
      <c r="R913" s="3">
        <f>Tabla12[[#This Row],[Precio '[$CLP'] IVA Inc]]/1.19</f>
        <v>0</v>
      </c>
      <c r="S913" s="1">
        <f>YEAR(Tabla12[[#This Row],[Fecha Entrada]])</f>
        <v>1900</v>
      </c>
      <c r="U913" s="1"/>
    </row>
    <row r="914" spans="5:21" hidden="1" x14ac:dyDescent="0.35">
      <c r="E914" s="7"/>
      <c r="F914" s="7"/>
      <c r="K914" s="3" t="e">
        <f>Tabla12[[#This Row],[Precio '[$CLP'] IVA Inc]]/Tabla12[[#This Row],[N° Noches]]</f>
        <v>#DIV/0!</v>
      </c>
      <c r="N914" s="3">
        <f>IF(Tabla12[[#This Row],[Canal de Venta]]="Booking",800*Tabla12[[#This Row],[Precio USD]],Tabla12[[#This Row],[Precio CLP]])</f>
        <v>0</v>
      </c>
      <c r="O914" s="3">
        <f>IF(Tabla12[[#This Row],[Canal de Venta]]="Venta Directa",0,IF(Tabla12[[#This Row],[Canal de Venta]]="Airbnb",Tabla12[[#This Row],[Precio '[$CLP'] IVA Inc]]*3.57%,(Tabla12[[#This Row],[Precio USD]]/1.19)*14%*950))</f>
        <v>0</v>
      </c>
      <c r="P914" s="3">
        <f>IF(Tabla12[[#This Row],[Año]]=2022,25000,0)</f>
        <v>0</v>
      </c>
      <c r="Q914" s="3">
        <f>Tabla12[[#This Row],[Precio '[$CLP'] Neto]]*19%</f>
        <v>0</v>
      </c>
      <c r="R914" s="3">
        <f>Tabla12[[#This Row],[Precio '[$CLP'] IVA Inc]]/1.19</f>
        <v>0</v>
      </c>
      <c r="S914" s="1">
        <f>YEAR(Tabla12[[#This Row],[Fecha Entrada]])</f>
        <v>1900</v>
      </c>
      <c r="U914" s="1"/>
    </row>
    <row r="915" spans="5:21" hidden="1" x14ac:dyDescent="0.35">
      <c r="E915" s="7"/>
      <c r="F915" s="7"/>
      <c r="K915" s="3" t="e">
        <f>Tabla12[[#This Row],[Precio '[$CLP'] IVA Inc]]/Tabla12[[#This Row],[N° Noches]]</f>
        <v>#DIV/0!</v>
      </c>
      <c r="N915" s="3">
        <f>IF(Tabla12[[#This Row],[Canal de Venta]]="Booking",800*Tabla12[[#This Row],[Precio USD]],Tabla12[[#This Row],[Precio CLP]])</f>
        <v>0</v>
      </c>
      <c r="O915" s="3">
        <f>IF(Tabla12[[#This Row],[Canal de Venta]]="Venta Directa",0,IF(Tabla12[[#This Row],[Canal de Venta]]="Airbnb",Tabla12[[#This Row],[Precio '[$CLP'] IVA Inc]]*3.57%,(Tabla12[[#This Row],[Precio USD]]/1.19)*14%*950))</f>
        <v>0</v>
      </c>
      <c r="P915" s="3">
        <f>IF(Tabla12[[#This Row],[Año]]=2022,25000,0)</f>
        <v>0</v>
      </c>
      <c r="Q915" s="3">
        <f>Tabla12[[#This Row],[Precio '[$CLP'] Neto]]*19%</f>
        <v>0</v>
      </c>
      <c r="R915" s="3">
        <f>Tabla12[[#This Row],[Precio '[$CLP'] IVA Inc]]/1.19</f>
        <v>0</v>
      </c>
      <c r="S915" s="1">
        <f>YEAR(Tabla12[[#This Row],[Fecha Entrada]])</f>
        <v>1900</v>
      </c>
      <c r="U915" s="1"/>
    </row>
    <row r="916" spans="5:21" hidden="1" x14ac:dyDescent="0.35">
      <c r="E916" s="7"/>
      <c r="F916" s="7"/>
      <c r="K916" s="3" t="e">
        <f>Tabla12[[#This Row],[Precio '[$CLP'] IVA Inc]]/Tabla12[[#This Row],[N° Noches]]</f>
        <v>#DIV/0!</v>
      </c>
      <c r="N916" s="3">
        <f>IF(Tabla12[[#This Row],[Canal de Venta]]="Booking",800*Tabla12[[#This Row],[Precio USD]],Tabla12[[#This Row],[Precio CLP]])</f>
        <v>0</v>
      </c>
      <c r="O916" s="3">
        <f>IF(Tabla12[[#This Row],[Canal de Venta]]="Venta Directa",0,IF(Tabla12[[#This Row],[Canal de Venta]]="Airbnb",Tabla12[[#This Row],[Precio '[$CLP'] IVA Inc]]*3.57%,(Tabla12[[#This Row],[Precio USD]]/1.19)*14%*950))</f>
        <v>0</v>
      </c>
      <c r="P916" s="3">
        <f>IF(Tabla12[[#This Row],[Año]]=2022,25000,0)</f>
        <v>0</v>
      </c>
      <c r="Q916" s="3">
        <f>Tabla12[[#This Row],[Precio '[$CLP'] Neto]]*19%</f>
        <v>0</v>
      </c>
      <c r="R916" s="3">
        <f>Tabla12[[#This Row],[Precio '[$CLP'] IVA Inc]]/1.19</f>
        <v>0</v>
      </c>
      <c r="S916" s="1">
        <f>YEAR(Tabla12[[#This Row],[Fecha Entrada]])</f>
        <v>1900</v>
      </c>
      <c r="U916" s="1"/>
    </row>
    <row r="917" spans="5:21" hidden="1" x14ac:dyDescent="0.35">
      <c r="E917" s="7"/>
      <c r="F917" s="7"/>
      <c r="K917" s="3" t="e">
        <f>Tabla12[[#This Row],[Precio '[$CLP'] IVA Inc]]/Tabla12[[#This Row],[N° Noches]]</f>
        <v>#DIV/0!</v>
      </c>
      <c r="N917" s="3">
        <f>IF(Tabla12[[#This Row],[Canal de Venta]]="Booking",800*Tabla12[[#This Row],[Precio USD]],Tabla12[[#This Row],[Precio CLP]])</f>
        <v>0</v>
      </c>
      <c r="O917" s="3">
        <f>IF(Tabla12[[#This Row],[Canal de Venta]]="Venta Directa",0,IF(Tabla12[[#This Row],[Canal de Venta]]="Airbnb",Tabla12[[#This Row],[Precio '[$CLP'] IVA Inc]]*3.57%,(Tabla12[[#This Row],[Precio USD]]/1.19)*14%*950))</f>
        <v>0</v>
      </c>
      <c r="P917" s="3">
        <f>IF(Tabla12[[#This Row],[Año]]=2022,25000,0)</f>
        <v>0</v>
      </c>
      <c r="Q917" s="3">
        <f>Tabla12[[#This Row],[Precio '[$CLP'] Neto]]*19%</f>
        <v>0</v>
      </c>
      <c r="R917" s="3">
        <f>Tabla12[[#This Row],[Precio '[$CLP'] IVA Inc]]/1.19</f>
        <v>0</v>
      </c>
      <c r="S917" s="1">
        <f>YEAR(Tabla12[[#This Row],[Fecha Entrada]])</f>
        <v>1900</v>
      </c>
      <c r="U917" s="1"/>
    </row>
    <row r="918" spans="5:21" hidden="1" x14ac:dyDescent="0.35">
      <c r="E918" s="7"/>
      <c r="F918" s="7"/>
      <c r="K918" s="3" t="e">
        <f>Tabla12[[#This Row],[Precio '[$CLP'] IVA Inc]]/Tabla12[[#This Row],[N° Noches]]</f>
        <v>#DIV/0!</v>
      </c>
      <c r="N918" s="3">
        <f>IF(Tabla12[[#This Row],[Canal de Venta]]="Booking",800*Tabla12[[#This Row],[Precio USD]],Tabla12[[#This Row],[Precio CLP]])</f>
        <v>0</v>
      </c>
      <c r="O918" s="3">
        <f>IF(Tabla12[[#This Row],[Canal de Venta]]="Venta Directa",0,IF(Tabla12[[#This Row],[Canal de Venta]]="Airbnb",Tabla12[[#This Row],[Precio '[$CLP'] IVA Inc]]*3.57%,(Tabla12[[#This Row],[Precio USD]]/1.19)*14%*950))</f>
        <v>0</v>
      </c>
      <c r="P918" s="3">
        <f>IF(Tabla12[[#This Row],[Año]]=2022,25000,0)</f>
        <v>0</v>
      </c>
      <c r="Q918" s="3">
        <f>Tabla12[[#This Row],[Precio '[$CLP'] Neto]]*19%</f>
        <v>0</v>
      </c>
      <c r="R918" s="3">
        <f>Tabla12[[#This Row],[Precio '[$CLP'] IVA Inc]]/1.19</f>
        <v>0</v>
      </c>
      <c r="S918" s="1">
        <f>YEAR(Tabla12[[#This Row],[Fecha Entrada]])</f>
        <v>1900</v>
      </c>
      <c r="U918" s="1"/>
    </row>
    <row r="919" spans="5:21" hidden="1" x14ac:dyDescent="0.35">
      <c r="E919" s="7"/>
      <c r="F919" s="7"/>
      <c r="K919" s="3" t="e">
        <f>Tabla12[[#This Row],[Precio '[$CLP'] IVA Inc]]/Tabla12[[#This Row],[N° Noches]]</f>
        <v>#DIV/0!</v>
      </c>
      <c r="N919" s="3">
        <f>IF(Tabla12[[#This Row],[Canal de Venta]]="Booking",800*Tabla12[[#This Row],[Precio USD]],Tabla12[[#This Row],[Precio CLP]])</f>
        <v>0</v>
      </c>
      <c r="O919" s="3">
        <f>IF(Tabla12[[#This Row],[Canal de Venta]]="Venta Directa",0,IF(Tabla12[[#This Row],[Canal de Venta]]="Airbnb",Tabla12[[#This Row],[Precio '[$CLP'] IVA Inc]]*3.57%,(Tabla12[[#This Row],[Precio USD]]/1.19)*14%*950))</f>
        <v>0</v>
      </c>
      <c r="P919" s="3">
        <f>IF(Tabla12[[#This Row],[Año]]=2022,25000,0)</f>
        <v>0</v>
      </c>
      <c r="Q919" s="3">
        <f>Tabla12[[#This Row],[Precio '[$CLP'] Neto]]*19%</f>
        <v>0</v>
      </c>
      <c r="R919" s="3">
        <f>Tabla12[[#This Row],[Precio '[$CLP'] IVA Inc]]/1.19</f>
        <v>0</v>
      </c>
      <c r="S919" s="1">
        <f>YEAR(Tabla12[[#This Row],[Fecha Entrada]])</f>
        <v>1900</v>
      </c>
      <c r="U919" s="1"/>
    </row>
    <row r="920" spans="5:21" hidden="1" x14ac:dyDescent="0.35">
      <c r="E920" s="7"/>
      <c r="F920" s="7"/>
      <c r="K920" s="3" t="e">
        <f>Tabla12[[#This Row],[Precio '[$CLP'] IVA Inc]]/Tabla12[[#This Row],[N° Noches]]</f>
        <v>#DIV/0!</v>
      </c>
      <c r="N920" s="3">
        <f>IF(Tabla12[[#This Row],[Canal de Venta]]="Booking",800*Tabla12[[#This Row],[Precio USD]],Tabla12[[#This Row],[Precio CLP]])</f>
        <v>0</v>
      </c>
      <c r="O920" s="3">
        <f>IF(Tabla12[[#This Row],[Canal de Venta]]="Venta Directa",0,IF(Tabla12[[#This Row],[Canal de Venta]]="Airbnb",Tabla12[[#This Row],[Precio '[$CLP'] IVA Inc]]*3.57%,(Tabla12[[#This Row],[Precio USD]]/1.19)*14%*950))</f>
        <v>0</v>
      </c>
      <c r="P920" s="3">
        <f>IF(Tabla12[[#This Row],[Año]]=2022,25000,0)</f>
        <v>0</v>
      </c>
      <c r="Q920" s="3">
        <f>Tabla12[[#This Row],[Precio '[$CLP'] Neto]]*19%</f>
        <v>0</v>
      </c>
      <c r="R920" s="3">
        <f>Tabla12[[#This Row],[Precio '[$CLP'] IVA Inc]]/1.19</f>
        <v>0</v>
      </c>
      <c r="S920" s="1">
        <f>YEAR(Tabla12[[#This Row],[Fecha Entrada]])</f>
        <v>1900</v>
      </c>
      <c r="U920" s="1"/>
    </row>
    <row r="921" spans="5:21" hidden="1" x14ac:dyDescent="0.35">
      <c r="E921" s="7"/>
      <c r="F921" s="7"/>
      <c r="K921" s="3" t="e">
        <f>Tabla12[[#This Row],[Precio '[$CLP'] IVA Inc]]/Tabla12[[#This Row],[N° Noches]]</f>
        <v>#DIV/0!</v>
      </c>
      <c r="N921" s="3">
        <f>IF(Tabla12[[#This Row],[Canal de Venta]]="Booking",800*Tabla12[[#This Row],[Precio USD]],Tabla12[[#This Row],[Precio CLP]])</f>
        <v>0</v>
      </c>
      <c r="O921" s="3">
        <f>IF(Tabla12[[#This Row],[Canal de Venta]]="Venta Directa",0,IF(Tabla12[[#This Row],[Canal de Venta]]="Airbnb",Tabla12[[#This Row],[Precio '[$CLP'] IVA Inc]]*3.57%,(Tabla12[[#This Row],[Precio USD]]/1.19)*14%*950))</f>
        <v>0</v>
      </c>
      <c r="P921" s="3">
        <f>IF(Tabla12[[#This Row],[Año]]=2022,25000,0)</f>
        <v>0</v>
      </c>
      <c r="Q921" s="3">
        <f>Tabla12[[#This Row],[Precio '[$CLP'] Neto]]*19%</f>
        <v>0</v>
      </c>
      <c r="R921" s="3">
        <f>Tabla12[[#This Row],[Precio '[$CLP'] IVA Inc]]/1.19</f>
        <v>0</v>
      </c>
      <c r="S921" s="1">
        <f>YEAR(Tabla12[[#This Row],[Fecha Entrada]])</f>
        <v>1900</v>
      </c>
      <c r="U921" s="1"/>
    </row>
    <row r="922" spans="5:21" hidden="1" x14ac:dyDescent="0.35">
      <c r="E922" s="7"/>
      <c r="F922" s="7"/>
      <c r="K922" s="3" t="e">
        <f>Tabla12[[#This Row],[Precio '[$CLP'] IVA Inc]]/Tabla12[[#This Row],[N° Noches]]</f>
        <v>#DIV/0!</v>
      </c>
      <c r="N922" s="3">
        <f>IF(Tabla12[[#This Row],[Canal de Venta]]="Booking",800*Tabla12[[#This Row],[Precio USD]],Tabla12[[#This Row],[Precio CLP]])</f>
        <v>0</v>
      </c>
      <c r="O922" s="3">
        <f>IF(Tabla12[[#This Row],[Canal de Venta]]="Venta Directa",0,IF(Tabla12[[#This Row],[Canal de Venta]]="Airbnb",Tabla12[[#This Row],[Precio '[$CLP'] IVA Inc]]*3.57%,(Tabla12[[#This Row],[Precio USD]]/1.19)*14%*950))</f>
        <v>0</v>
      </c>
      <c r="P922" s="3">
        <f>IF(Tabla12[[#This Row],[Año]]=2022,25000,0)</f>
        <v>0</v>
      </c>
      <c r="Q922" s="3">
        <f>Tabla12[[#This Row],[Precio '[$CLP'] Neto]]*19%</f>
        <v>0</v>
      </c>
      <c r="R922" s="3">
        <f>Tabla12[[#This Row],[Precio '[$CLP'] IVA Inc]]/1.19</f>
        <v>0</v>
      </c>
      <c r="S922" s="1">
        <f>YEAR(Tabla12[[#This Row],[Fecha Entrada]])</f>
        <v>1900</v>
      </c>
      <c r="U922" s="1"/>
    </row>
    <row r="923" spans="5:21" hidden="1" x14ac:dyDescent="0.35">
      <c r="E923" s="7"/>
      <c r="F923" s="7"/>
      <c r="K923" s="3" t="e">
        <f>Tabla12[[#This Row],[Precio '[$CLP'] IVA Inc]]/Tabla12[[#This Row],[N° Noches]]</f>
        <v>#DIV/0!</v>
      </c>
      <c r="N923" s="3">
        <f>IF(Tabla12[[#This Row],[Canal de Venta]]="Booking",800*Tabla12[[#This Row],[Precio USD]],Tabla12[[#This Row],[Precio CLP]])</f>
        <v>0</v>
      </c>
      <c r="O923" s="3">
        <f>IF(Tabla12[[#This Row],[Canal de Venta]]="Venta Directa",0,IF(Tabla12[[#This Row],[Canal de Venta]]="Airbnb",Tabla12[[#This Row],[Precio '[$CLP'] IVA Inc]]*3.57%,(Tabla12[[#This Row],[Precio USD]]/1.19)*14%*950))</f>
        <v>0</v>
      </c>
      <c r="P923" s="3">
        <f>IF(Tabla12[[#This Row],[Año]]=2022,25000,0)</f>
        <v>0</v>
      </c>
      <c r="Q923" s="3">
        <f>Tabla12[[#This Row],[Precio '[$CLP'] Neto]]*19%</f>
        <v>0</v>
      </c>
      <c r="R923" s="3">
        <f>Tabla12[[#This Row],[Precio '[$CLP'] IVA Inc]]/1.19</f>
        <v>0</v>
      </c>
      <c r="S923" s="1">
        <f>YEAR(Tabla12[[#This Row],[Fecha Entrada]])</f>
        <v>1900</v>
      </c>
      <c r="U923" s="1"/>
    </row>
    <row r="924" spans="5:21" hidden="1" x14ac:dyDescent="0.35">
      <c r="E924" s="7"/>
      <c r="F924" s="7"/>
      <c r="K924" s="3" t="e">
        <f>Tabla12[[#This Row],[Precio '[$CLP'] IVA Inc]]/Tabla12[[#This Row],[N° Noches]]</f>
        <v>#DIV/0!</v>
      </c>
      <c r="N924" s="3">
        <f>IF(Tabla12[[#This Row],[Canal de Venta]]="Booking",800*Tabla12[[#This Row],[Precio USD]],Tabla12[[#This Row],[Precio CLP]])</f>
        <v>0</v>
      </c>
      <c r="O924" s="3">
        <f>IF(Tabla12[[#This Row],[Canal de Venta]]="Venta Directa",0,IF(Tabla12[[#This Row],[Canal de Venta]]="Airbnb",Tabla12[[#This Row],[Precio '[$CLP'] IVA Inc]]*3.57%,(Tabla12[[#This Row],[Precio USD]]/1.19)*14%*950))</f>
        <v>0</v>
      </c>
      <c r="P924" s="3">
        <f>IF(Tabla12[[#This Row],[Año]]=2022,25000,0)</f>
        <v>0</v>
      </c>
      <c r="Q924" s="3">
        <f>Tabla12[[#This Row],[Precio '[$CLP'] Neto]]*19%</f>
        <v>0</v>
      </c>
      <c r="R924" s="3">
        <f>Tabla12[[#This Row],[Precio '[$CLP'] IVA Inc]]/1.19</f>
        <v>0</v>
      </c>
      <c r="S924" s="1">
        <f>YEAR(Tabla12[[#This Row],[Fecha Entrada]])</f>
        <v>1900</v>
      </c>
      <c r="U924" s="1"/>
    </row>
    <row r="925" spans="5:21" hidden="1" x14ac:dyDescent="0.35">
      <c r="E925" s="7"/>
      <c r="F925" s="7"/>
      <c r="K925" s="3" t="e">
        <f>Tabla12[[#This Row],[Precio '[$CLP'] IVA Inc]]/Tabla12[[#This Row],[N° Noches]]</f>
        <v>#DIV/0!</v>
      </c>
      <c r="N925" s="3">
        <f>IF(Tabla12[[#This Row],[Canal de Venta]]="Booking",800*Tabla12[[#This Row],[Precio USD]],Tabla12[[#This Row],[Precio CLP]])</f>
        <v>0</v>
      </c>
      <c r="O925" s="3">
        <f>IF(Tabla12[[#This Row],[Canal de Venta]]="Venta Directa",0,IF(Tabla12[[#This Row],[Canal de Venta]]="Airbnb",Tabla12[[#This Row],[Precio '[$CLP'] IVA Inc]]*3.57%,(Tabla12[[#This Row],[Precio USD]]/1.19)*14%*950))</f>
        <v>0</v>
      </c>
      <c r="P925" s="3">
        <f>IF(Tabla12[[#This Row],[Año]]=2022,25000,0)</f>
        <v>0</v>
      </c>
      <c r="Q925" s="3">
        <f>Tabla12[[#This Row],[Precio '[$CLP'] Neto]]*19%</f>
        <v>0</v>
      </c>
      <c r="R925" s="3">
        <f>Tabla12[[#This Row],[Precio '[$CLP'] IVA Inc]]/1.19</f>
        <v>0</v>
      </c>
      <c r="S925" s="1">
        <f>YEAR(Tabla12[[#This Row],[Fecha Entrada]])</f>
        <v>1900</v>
      </c>
      <c r="U925" s="1"/>
    </row>
    <row r="926" spans="5:21" hidden="1" x14ac:dyDescent="0.35">
      <c r="E926" s="7"/>
      <c r="F926" s="7"/>
      <c r="K926" s="3" t="e">
        <f>Tabla12[[#This Row],[Precio '[$CLP'] IVA Inc]]/Tabla12[[#This Row],[N° Noches]]</f>
        <v>#DIV/0!</v>
      </c>
      <c r="N926" s="3">
        <f>IF(Tabla12[[#This Row],[Canal de Venta]]="Booking",800*Tabla12[[#This Row],[Precio USD]],Tabla12[[#This Row],[Precio CLP]])</f>
        <v>0</v>
      </c>
      <c r="O926" s="3">
        <f>IF(Tabla12[[#This Row],[Canal de Venta]]="Venta Directa",0,IF(Tabla12[[#This Row],[Canal de Venta]]="Airbnb",Tabla12[[#This Row],[Precio '[$CLP'] IVA Inc]]*3.57%,(Tabla12[[#This Row],[Precio USD]]/1.19)*14%*950))</f>
        <v>0</v>
      </c>
      <c r="P926" s="3">
        <f>IF(Tabla12[[#This Row],[Año]]=2022,25000,0)</f>
        <v>0</v>
      </c>
      <c r="Q926" s="3">
        <f>Tabla12[[#This Row],[Precio '[$CLP'] Neto]]*19%</f>
        <v>0</v>
      </c>
      <c r="R926" s="3">
        <f>Tabla12[[#This Row],[Precio '[$CLP'] IVA Inc]]/1.19</f>
        <v>0</v>
      </c>
      <c r="S926" s="1">
        <f>YEAR(Tabla12[[#This Row],[Fecha Entrada]])</f>
        <v>1900</v>
      </c>
      <c r="U926" s="1"/>
    </row>
    <row r="927" spans="5:21" hidden="1" x14ac:dyDescent="0.35">
      <c r="E927" s="7"/>
      <c r="F927" s="7"/>
      <c r="K927" s="3" t="e">
        <f>Tabla12[[#This Row],[Precio '[$CLP'] IVA Inc]]/Tabla12[[#This Row],[N° Noches]]</f>
        <v>#DIV/0!</v>
      </c>
      <c r="N927" s="3">
        <f>IF(Tabla12[[#This Row],[Canal de Venta]]="Booking",800*Tabla12[[#This Row],[Precio USD]],Tabla12[[#This Row],[Precio CLP]])</f>
        <v>0</v>
      </c>
      <c r="O927" s="3">
        <f>IF(Tabla12[[#This Row],[Canal de Venta]]="Venta Directa",0,IF(Tabla12[[#This Row],[Canal de Venta]]="Airbnb",Tabla12[[#This Row],[Precio '[$CLP'] IVA Inc]]*3.57%,(Tabla12[[#This Row],[Precio USD]]/1.19)*14%*950))</f>
        <v>0</v>
      </c>
      <c r="P927" s="3">
        <f>IF(Tabla12[[#This Row],[Año]]=2022,25000,0)</f>
        <v>0</v>
      </c>
      <c r="Q927" s="3">
        <f>Tabla12[[#This Row],[Precio '[$CLP'] Neto]]*19%</f>
        <v>0</v>
      </c>
      <c r="R927" s="3">
        <f>Tabla12[[#This Row],[Precio '[$CLP'] IVA Inc]]/1.19</f>
        <v>0</v>
      </c>
      <c r="S927" s="1">
        <f>YEAR(Tabla12[[#This Row],[Fecha Entrada]])</f>
        <v>1900</v>
      </c>
      <c r="U927" s="1"/>
    </row>
    <row r="928" spans="5:21" hidden="1" x14ac:dyDescent="0.35">
      <c r="E928" s="7"/>
      <c r="F928" s="7"/>
      <c r="K928" s="3" t="e">
        <f>Tabla12[[#This Row],[Precio '[$CLP'] IVA Inc]]/Tabla12[[#This Row],[N° Noches]]</f>
        <v>#DIV/0!</v>
      </c>
      <c r="N928" s="3">
        <f>IF(Tabla12[[#This Row],[Canal de Venta]]="Booking",800*Tabla12[[#This Row],[Precio USD]],Tabla12[[#This Row],[Precio CLP]])</f>
        <v>0</v>
      </c>
      <c r="O928" s="3">
        <f>IF(Tabla12[[#This Row],[Canal de Venta]]="Venta Directa",0,IF(Tabla12[[#This Row],[Canal de Venta]]="Airbnb",Tabla12[[#This Row],[Precio '[$CLP'] IVA Inc]]*3.57%,(Tabla12[[#This Row],[Precio USD]]/1.19)*14%*950))</f>
        <v>0</v>
      </c>
      <c r="P928" s="3">
        <f>IF(Tabla12[[#This Row],[Año]]=2022,25000,0)</f>
        <v>0</v>
      </c>
      <c r="Q928" s="3">
        <f>Tabla12[[#This Row],[Precio '[$CLP'] Neto]]*19%</f>
        <v>0</v>
      </c>
      <c r="R928" s="3">
        <f>Tabla12[[#This Row],[Precio '[$CLP'] IVA Inc]]/1.19</f>
        <v>0</v>
      </c>
      <c r="S928" s="1">
        <f>YEAR(Tabla12[[#This Row],[Fecha Entrada]])</f>
        <v>1900</v>
      </c>
      <c r="U928" s="1"/>
    </row>
    <row r="929" spans="5:21" hidden="1" x14ac:dyDescent="0.35">
      <c r="E929" s="7"/>
      <c r="F929" s="7"/>
      <c r="K929" s="3" t="e">
        <f>Tabla12[[#This Row],[Precio '[$CLP'] IVA Inc]]/Tabla12[[#This Row],[N° Noches]]</f>
        <v>#DIV/0!</v>
      </c>
      <c r="N929" s="3">
        <f>IF(Tabla12[[#This Row],[Canal de Venta]]="Booking",800*Tabla12[[#This Row],[Precio USD]],Tabla12[[#This Row],[Precio CLP]])</f>
        <v>0</v>
      </c>
      <c r="O929" s="3">
        <f>IF(Tabla12[[#This Row],[Canal de Venta]]="Venta Directa",0,IF(Tabla12[[#This Row],[Canal de Venta]]="Airbnb",Tabla12[[#This Row],[Precio '[$CLP'] IVA Inc]]*3.57%,(Tabla12[[#This Row],[Precio USD]]/1.19)*14%*950))</f>
        <v>0</v>
      </c>
      <c r="P929" s="3">
        <f>IF(Tabla12[[#This Row],[Año]]=2022,25000,0)</f>
        <v>0</v>
      </c>
      <c r="Q929" s="3">
        <f>Tabla12[[#This Row],[Precio '[$CLP'] Neto]]*19%</f>
        <v>0</v>
      </c>
      <c r="R929" s="3">
        <f>Tabla12[[#This Row],[Precio '[$CLP'] IVA Inc]]/1.19</f>
        <v>0</v>
      </c>
      <c r="S929" s="1">
        <f>YEAR(Tabla12[[#This Row],[Fecha Entrada]])</f>
        <v>1900</v>
      </c>
      <c r="U929" s="1"/>
    </row>
    <row r="930" spans="5:21" hidden="1" x14ac:dyDescent="0.35">
      <c r="E930" s="7"/>
      <c r="F930" s="7"/>
      <c r="K930" s="3" t="e">
        <f>Tabla12[[#This Row],[Precio '[$CLP'] IVA Inc]]/Tabla12[[#This Row],[N° Noches]]</f>
        <v>#DIV/0!</v>
      </c>
      <c r="N930" s="3">
        <f>IF(Tabla12[[#This Row],[Canal de Venta]]="Booking",800*Tabla12[[#This Row],[Precio USD]],Tabla12[[#This Row],[Precio CLP]])</f>
        <v>0</v>
      </c>
      <c r="O930" s="3">
        <f>IF(Tabla12[[#This Row],[Canal de Venta]]="Venta Directa",0,IF(Tabla12[[#This Row],[Canal de Venta]]="Airbnb",Tabla12[[#This Row],[Precio '[$CLP'] IVA Inc]]*3.57%,(Tabla12[[#This Row],[Precio USD]]/1.19)*14%*950))</f>
        <v>0</v>
      </c>
      <c r="P930" s="3">
        <f>IF(Tabla12[[#This Row],[Año]]=2022,25000,0)</f>
        <v>0</v>
      </c>
      <c r="Q930" s="3">
        <f>Tabla12[[#This Row],[Precio '[$CLP'] Neto]]*19%</f>
        <v>0</v>
      </c>
      <c r="R930" s="3">
        <f>Tabla12[[#This Row],[Precio '[$CLP'] IVA Inc]]/1.19</f>
        <v>0</v>
      </c>
      <c r="S930" s="1">
        <f>YEAR(Tabla12[[#This Row],[Fecha Entrada]])</f>
        <v>1900</v>
      </c>
      <c r="U930" s="1"/>
    </row>
    <row r="931" spans="5:21" hidden="1" x14ac:dyDescent="0.35">
      <c r="E931" s="7"/>
      <c r="F931" s="7"/>
      <c r="K931" s="3" t="e">
        <f>Tabla12[[#This Row],[Precio '[$CLP'] IVA Inc]]/Tabla12[[#This Row],[N° Noches]]</f>
        <v>#DIV/0!</v>
      </c>
      <c r="N931" s="3">
        <f>IF(Tabla12[[#This Row],[Canal de Venta]]="Booking",800*Tabla12[[#This Row],[Precio USD]],Tabla12[[#This Row],[Precio CLP]])</f>
        <v>0</v>
      </c>
      <c r="O931" s="3">
        <f>IF(Tabla12[[#This Row],[Canal de Venta]]="Venta Directa",0,IF(Tabla12[[#This Row],[Canal de Venta]]="Airbnb",Tabla12[[#This Row],[Precio '[$CLP'] IVA Inc]]*3.57%,(Tabla12[[#This Row],[Precio USD]]/1.19)*14%*950))</f>
        <v>0</v>
      </c>
      <c r="P931" s="3">
        <f>IF(Tabla12[[#This Row],[Año]]=2022,25000,0)</f>
        <v>0</v>
      </c>
      <c r="Q931" s="3">
        <f>Tabla12[[#This Row],[Precio '[$CLP'] Neto]]*19%</f>
        <v>0</v>
      </c>
      <c r="R931" s="3">
        <f>Tabla12[[#This Row],[Precio '[$CLP'] IVA Inc]]/1.19</f>
        <v>0</v>
      </c>
      <c r="S931" s="1">
        <f>YEAR(Tabla12[[#This Row],[Fecha Entrada]])</f>
        <v>1900</v>
      </c>
      <c r="U931" s="1"/>
    </row>
    <row r="932" spans="5:21" hidden="1" x14ac:dyDescent="0.35">
      <c r="E932" s="7"/>
      <c r="F932" s="7"/>
      <c r="K932" s="3" t="e">
        <f>Tabla12[[#This Row],[Precio '[$CLP'] IVA Inc]]/Tabla12[[#This Row],[N° Noches]]</f>
        <v>#DIV/0!</v>
      </c>
      <c r="N932" s="3">
        <f>IF(Tabla12[[#This Row],[Canal de Venta]]="Booking",800*Tabla12[[#This Row],[Precio USD]],Tabla12[[#This Row],[Precio CLP]])</f>
        <v>0</v>
      </c>
      <c r="O932" s="3">
        <f>IF(Tabla12[[#This Row],[Canal de Venta]]="Venta Directa",0,IF(Tabla12[[#This Row],[Canal de Venta]]="Airbnb",Tabla12[[#This Row],[Precio '[$CLP'] IVA Inc]]*3.57%,(Tabla12[[#This Row],[Precio USD]]/1.19)*14%*950))</f>
        <v>0</v>
      </c>
      <c r="P932" s="3">
        <f>IF(Tabla12[[#This Row],[Año]]=2022,25000,0)</f>
        <v>0</v>
      </c>
      <c r="Q932" s="3">
        <f>Tabla12[[#This Row],[Precio '[$CLP'] Neto]]*19%</f>
        <v>0</v>
      </c>
      <c r="R932" s="3">
        <f>Tabla12[[#This Row],[Precio '[$CLP'] IVA Inc]]/1.19</f>
        <v>0</v>
      </c>
      <c r="S932" s="1">
        <f>YEAR(Tabla12[[#This Row],[Fecha Entrada]])</f>
        <v>1900</v>
      </c>
      <c r="U932" s="1"/>
    </row>
    <row r="933" spans="5:21" hidden="1" x14ac:dyDescent="0.35">
      <c r="E933" s="7"/>
      <c r="F933" s="7"/>
      <c r="K933" s="3" t="e">
        <f>Tabla12[[#This Row],[Precio '[$CLP'] IVA Inc]]/Tabla12[[#This Row],[N° Noches]]</f>
        <v>#DIV/0!</v>
      </c>
      <c r="N933" s="3">
        <f>IF(Tabla12[[#This Row],[Canal de Venta]]="Booking",800*Tabla12[[#This Row],[Precio USD]],Tabla12[[#This Row],[Precio CLP]])</f>
        <v>0</v>
      </c>
      <c r="O933" s="3">
        <f>IF(Tabla12[[#This Row],[Canal de Venta]]="Venta Directa",0,IF(Tabla12[[#This Row],[Canal de Venta]]="Airbnb",Tabla12[[#This Row],[Precio '[$CLP'] IVA Inc]]*3.57%,(Tabla12[[#This Row],[Precio USD]]/1.19)*14%*950))</f>
        <v>0</v>
      </c>
      <c r="P933" s="3">
        <f>IF(Tabla12[[#This Row],[Año]]=2022,25000,0)</f>
        <v>0</v>
      </c>
      <c r="Q933" s="3">
        <f>Tabla12[[#This Row],[Precio '[$CLP'] Neto]]*19%</f>
        <v>0</v>
      </c>
      <c r="R933" s="3">
        <f>Tabla12[[#This Row],[Precio '[$CLP'] IVA Inc]]/1.19</f>
        <v>0</v>
      </c>
      <c r="S933" s="1">
        <f>YEAR(Tabla12[[#This Row],[Fecha Entrada]])</f>
        <v>1900</v>
      </c>
      <c r="U933" s="1"/>
    </row>
    <row r="934" spans="5:21" hidden="1" x14ac:dyDescent="0.35">
      <c r="E934" s="7"/>
      <c r="F934" s="7"/>
      <c r="K934" s="3" t="e">
        <f>Tabla12[[#This Row],[Precio '[$CLP'] IVA Inc]]/Tabla12[[#This Row],[N° Noches]]</f>
        <v>#DIV/0!</v>
      </c>
      <c r="N934" s="3">
        <f>IF(Tabla12[[#This Row],[Canal de Venta]]="Booking",800*Tabla12[[#This Row],[Precio USD]],Tabla12[[#This Row],[Precio CLP]])</f>
        <v>0</v>
      </c>
      <c r="O934" s="3">
        <f>IF(Tabla12[[#This Row],[Canal de Venta]]="Venta Directa",0,IF(Tabla12[[#This Row],[Canal de Venta]]="Airbnb",Tabla12[[#This Row],[Precio '[$CLP'] IVA Inc]]*3.57%,(Tabla12[[#This Row],[Precio USD]]/1.19)*14%*950))</f>
        <v>0</v>
      </c>
      <c r="P934" s="3">
        <f>IF(Tabla12[[#This Row],[Año]]=2022,25000,0)</f>
        <v>0</v>
      </c>
      <c r="Q934" s="3">
        <f>Tabla12[[#This Row],[Precio '[$CLP'] Neto]]*19%</f>
        <v>0</v>
      </c>
      <c r="R934" s="3">
        <f>Tabla12[[#This Row],[Precio '[$CLP'] IVA Inc]]/1.19</f>
        <v>0</v>
      </c>
      <c r="S934" s="1">
        <f>YEAR(Tabla12[[#This Row],[Fecha Entrada]])</f>
        <v>1900</v>
      </c>
      <c r="U934" s="1"/>
    </row>
    <row r="935" spans="5:21" hidden="1" x14ac:dyDescent="0.35">
      <c r="E935" s="7"/>
      <c r="F935" s="7"/>
      <c r="K935" s="3" t="e">
        <f>Tabla12[[#This Row],[Precio '[$CLP'] IVA Inc]]/Tabla12[[#This Row],[N° Noches]]</f>
        <v>#DIV/0!</v>
      </c>
      <c r="N935" s="3">
        <f>IF(Tabla12[[#This Row],[Canal de Venta]]="Booking",800*Tabla12[[#This Row],[Precio USD]],Tabla12[[#This Row],[Precio CLP]])</f>
        <v>0</v>
      </c>
      <c r="O935" s="3">
        <f>IF(Tabla12[[#This Row],[Canal de Venta]]="Venta Directa",0,IF(Tabla12[[#This Row],[Canal de Venta]]="Airbnb",Tabla12[[#This Row],[Precio '[$CLP'] IVA Inc]]*3.57%,(Tabla12[[#This Row],[Precio USD]]/1.19)*14%*950))</f>
        <v>0</v>
      </c>
      <c r="P935" s="3">
        <f>IF(Tabla12[[#This Row],[Año]]=2022,25000,0)</f>
        <v>0</v>
      </c>
      <c r="Q935" s="3">
        <f>Tabla12[[#This Row],[Precio '[$CLP'] Neto]]*19%</f>
        <v>0</v>
      </c>
      <c r="R935" s="3">
        <f>Tabla12[[#This Row],[Precio '[$CLP'] IVA Inc]]/1.19</f>
        <v>0</v>
      </c>
      <c r="S935" s="1">
        <f>YEAR(Tabla12[[#This Row],[Fecha Entrada]])</f>
        <v>1900</v>
      </c>
      <c r="U935" s="1"/>
    </row>
    <row r="936" spans="5:21" hidden="1" x14ac:dyDescent="0.35">
      <c r="E936" s="7"/>
      <c r="F936" s="7"/>
      <c r="K936" s="3" t="e">
        <f>Tabla12[[#This Row],[Precio '[$CLP'] IVA Inc]]/Tabla12[[#This Row],[N° Noches]]</f>
        <v>#DIV/0!</v>
      </c>
      <c r="N936" s="3">
        <f>IF(Tabla12[[#This Row],[Canal de Venta]]="Booking",800*Tabla12[[#This Row],[Precio USD]],Tabla12[[#This Row],[Precio CLP]])</f>
        <v>0</v>
      </c>
      <c r="O936" s="3">
        <f>IF(Tabla12[[#This Row],[Canal de Venta]]="Venta Directa",0,IF(Tabla12[[#This Row],[Canal de Venta]]="Airbnb",Tabla12[[#This Row],[Precio '[$CLP'] IVA Inc]]*3.57%,(Tabla12[[#This Row],[Precio USD]]/1.19)*14%*950))</f>
        <v>0</v>
      </c>
      <c r="P936" s="3">
        <f>IF(Tabla12[[#This Row],[Año]]=2022,25000,0)</f>
        <v>0</v>
      </c>
      <c r="Q936" s="3">
        <f>Tabla12[[#This Row],[Precio '[$CLP'] Neto]]*19%</f>
        <v>0</v>
      </c>
      <c r="R936" s="3">
        <f>Tabla12[[#This Row],[Precio '[$CLP'] IVA Inc]]/1.19</f>
        <v>0</v>
      </c>
      <c r="S936" s="1">
        <f>YEAR(Tabla12[[#This Row],[Fecha Entrada]])</f>
        <v>1900</v>
      </c>
      <c r="U936" s="1"/>
    </row>
    <row r="937" spans="5:21" hidden="1" x14ac:dyDescent="0.35">
      <c r="E937" s="7"/>
      <c r="F937" s="7"/>
      <c r="K937" s="3" t="e">
        <f>Tabla12[[#This Row],[Precio '[$CLP'] IVA Inc]]/Tabla12[[#This Row],[N° Noches]]</f>
        <v>#DIV/0!</v>
      </c>
      <c r="N937" s="3">
        <f>IF(Tabla12[[#This Row],[Canal de Venta]]="Booking",800*Tabla12[[#This Row],[Precio USD]],Tabla12[[#This Row],[Precio CLP]])</f>
        <v>0</v>
      </c>
      <c r="O937" s="3">
        <f>IF(Tabla12[[#This Row],[Canal de Venta]]="Venta Directa",0,IF(Tabla12[[#This Row],[Canal de Venta]]="Airbnb",Tabla12[[#This Row],[Precio '[$CLP'] IVA Inc]]*3.57%,(Tabla12[[#This Row],[Precio USD]]/1.19)*14%*950))</f>
        <v>0</v>
      </c>
      <c r="P937" s="3">
        <f>IF(Tabla12[[#This Row],[Año]]=2022,25000,0)</f>
        <v>0</v>
      </c>
      <c r="Q937" s="3">
        <f>Tabla12[[#This Row],[Precio '[$CLP'] Neto]]*19%</f>
        <v>0</v>
      </c>
      <c r="R937" s="3">
        <f>Tabla12[[#This Row],[Precio '[$CLP'] IVA Inc]]/1.19</f>
        <v>0</v>
      </c>
      <c r="S937" s="1">
        <f>YEAR(Tabla12[[#This Row],[Fecha Entrada]])</f>
        <v>1900</v>
      </c>
      <c r="U937" s="1"/>
    </row>
    <row r="938" spans="5:21" hidden="1" x14ac:dyDescent="0.35">
      <c r="E938" s="7"/>
      <c r="F938" s="7"/>
      <c r="K938" s="3" t="e">
        <f>Tabla12[[#This Row],[Precio '[$CLP'] IVA Inc]]/Tabla12[[#This Row],[N° Noches]]</f>
        <v>#DIV/0!</v>
      </c>
      <c r="N938" s="3">
        <f>IF(Tabla12[[#This Row],[Canal de Venta]]="Booking",800*Tabla12[[#This Row],[Precio USD]],Tabla12[[#This Row],[Precio CLP]])</f>
        <v>0</v>
      </c>
      <c r="O938" s="3">
        <f>IF(Tabla12[[#This Row],[Canal de Venta]]="Venta Directa",0,IF(Tabla12[[#This Row],[Canal de Venta]]="Airbnb",Tabla12[[#This Row],[Precio '[$CLP'] IVA Inc]]*3.57%,(Tabla12[[#This Row],[Precio USD]]/1.19)*14%*950))</f>
        <v>0</v>
      </c>
      <c r="P938" s="3">
        <f>IF(Tabla12[[#This Row],[Año]]=2022,25000,0)</f>
        <v>0</v>
      </c>
      <c r="Q938" s="3">
        <f>Tabla12[[#This Row],[Precio '[$CLP'] Neto]]*19%</f>
        <v>0</v>
      </c>
      <c r="R938" s="3">
        <f>Tabla12[[#This Row],[Precio '[$CLP'] IVA Inc]]/1.19</f>
        <v>0</v>
      </c>
      <c r="S938" s="1">
        <f>YEAR(Tabla12[[#This Row],[Fecha Entrada]])</f>
        <v>1900</v>
      </c>
      <c r="U938" s="1"/>
    </row>
    <row r="939" spans="5:21" hidden="1" x14ac:dyDescent="0.35">
      <c r="E939" s="7"/>
      <c r="F939" s="7"/>
      <c r="K939" s="3" t="e">
        <f>Tabla12[[#This Row],[Precio '[$CLP'] IVA Inc]]/Tabla12[[#This Row],[N° Noches]]</f>
        <v>#DIV/0!</v>
      </c>
      <c r="N939" s="3">
        <f>IF(Tabla12[[#This Row],[Canal de Venta]]="Booking",800*Tabla12[[#This Row],[Precio USD]],Tabla12[[#This Row],[Precio CLP]])</f>
        <v>0</v>
      </c>
      <c r="O939" s="3">
        <f>IF(Tabla12[[#This Row],[Canal de Venta]]="Venta Directa",0,IF(Tabla12[[#This Row],[Canal de Venta]]="Airbnb",Tabla12[[#This Row],[Precio '[$CLP'] IVA Inc]]*3.57%,(Tabla12[[#This Row],[Precio USD]]/1.19)*14%*950))</f>
        <v>0</v>
      </c>
      <c r="P939" s="3">
        <f>IF(Tabla12[[#This Row],[Año]]=2022,25000,0)</f>
        <v>0</v>
      </c>
      <c r="Q939" s="3">
        <f>Tabla12[[#This Row],[Precio '[$CLP'] Neto]]*19%</f>
        <v>0</v>
      </c>
      <c r="R939" s="3">
        <f>Tabla12[[#This Row],[Precio '[$CLP'] IVA Inc]]/1.19</f>
        <v>0</v>
      </c>
      <c r="S939" s="1">
        <f>YEAR(Tabla12[[#This Row],[Fecha Entrada]])</f>
        <v>1900</v>
      </c>
      <c r="U939" s="1"/>
    </row>
    <row r="940" spans="5:21" hidden="1" x14ac:dyDescent="0.35">
      <c r="E940" s="7"/>
      <c r="F940" s="7"/>
      <c r="K940" s="3" t="e">
        <f>Tabla12[[#This Row],[Precio '[$CLP'] IVA Inc]]/Tabla12[[#This Row],[N° Noches]]</f>
        <v>#DIV/0!</v>
      </c>
      <c r="N940" s="3">
        <f>IF(Tabla12[[#This Row],[Canal de Venta]]="Booking",800*Tabla12[[#This Row],[Precio USD]],Tabla12[[#This Row],[Precio CLP]])</f>
        <v>0</v>
      </c>
      <c r="O940" s="3">
        <f>IF(Tabla12[[#This Row],[Canal de Venta]]="Venta Directa",0,IF(Tabla12[[#This Row],[Canal de Venta]]="Airbnb",Tabla12[[#This Row],[Precio '[$CLP'] IVA Inc]]*3.57%,(Tabla12[[#This Row],[Precio USD]]/1.19)*14%*950))</f>
        <v>0</v>
      </c>
      <c r="P940" s="3">
        <f>IF(Tabla12[[#This Row],[Año]]=2022,25000,0)</f>
        <v>0</v>
      </c>
      <c r="Q940" s="3">
        <f>Tabla12[[#This Row],[Precio '[$CLP'] Neto]]*19%</f>
        <v>0</v>
      </c>
      <c r="R940" s="3">
        <f>Tabla12[[#This Row],[Precio '[$CLP'] IVA Inc]]/1.19</f>
        <v>0</v>
      </c>
      <c r="S940" s="1">
        <f>YEAR(Tabla12[[#This Row],[Fecha Entrada]])</f>
        <v>1900</v>
      </c>
      <c r="U940" s="1"/>
    </row>
    <row r="941" spans="5:21" hidden="1" x14ac:dyDescent="0.35">
      <c r="E941" s="7"/>
      <c r="F941" s="7"/>
      <c r="K941" s="3" t="e">
        <f>Tabla12[[#This Row],[Precio '[$CLP'] IVA Inc]]/Tabla12[[#This Row],[N° Noches]]</f>
        <v>#DIV/0!</v>
      </c>
      <c r="N941" s="3">
        <f>IF(Tabla12[[#This Row],[Canal de Venta]]="Booking",800*Tabla12[[#This Row],[Precio USD]],Tabla12[[#This Row],[Precio CLP]])</f>
        <v>0</v>
      </c>
      <c r="O941" s="3">
        <f>IF(Tabla12[[#This Row],[Canal de Venta]]="Venta Directa",0,IF(Tabla12[[#This Row],[Canal de Venta]]="Airbnb",Tabla12[[#This Row],[Precio '[$CLP'] IVA Inc]]*3.57%,(Tabla12[[#This Row],[Precio USD]]/1.19)*14%*950))</f>
        <v>0</v>
      </c>
      <c r="P941" s="3">
        <f>IF(Tabla12[[#This Row],[Año]]=2022,25000,0)</f>
        <v>0</v>
      </c>
      <c r="Q941" s="3">
        <f>Tabla12[[#This Row],[Precio '[$CLP'] Neto]]*19%</f>
        <v>0</v>
      </c>
      <c r="R941" s="3">
        <f>Tabla12[[#This Row],[Precio '[$CLP'] IVA Inc]]/1.19</f>
        <v>0</v>
      </c>
      <c r="S941" s="1">
        <f>YEAR(Tabla12[[#This Row],[Fecha Entrada]])</f>
        <v>1900</v>
      </c>
      <c r="U941" s="1"/>
    </row>
    <row r="942" spans="5:21" hidden="1" x14ac:dyDescent="0.35">
      <c r="E942" s="7"/>
      <c r="F942" s="7"/>
      <c r="K942" s="3" t="e">
        <f>Tabla12[[#This Row],[Precio '[$CLP'] IVA Inc]]/Tabla12[[#This Row],[N° Noches]]</f>
        <v>#DIV/0!</v>
      </c>
      <c r="N942" s="3">
        <f>IF(Tabla12[[#This Row],[Canal de Venta]]="Booking",800*Tabla12[[#This Row],[Precio USD]],Tabla12[[#This Row],[Precio CLP]])</f>
        <v>0</v>
      </c>
      <c r="O942" s="3">
        <f>IF(Tabla12[[#This Row],[Canal de Venta]]="Venta Directa",0,IF(Tabla12[[#This Row],[Canal de Venta]]="Airbnb",Tabla12[[#This Row],[Precio '[$CLP'] IVA Inc]]*3.57%,(Tabla12[[#This Row],[Precio USD]]/1.19)*14%*950))</f>
        <v>0</v>
      </c>
      <c r="P942" s="3">
        <f>IF(Tabla12[[#This Row],[Año]]=2022,25000,0)</f>
        <v>0</v>
      </c>
      <c r="Q942" s="3">
        <f>Tabla12[[#This Row],[Precio '[$CLP'] Neto]]*19%</f>
        <v>0</v>
      </c>
      <c r="R942" s="3">
        <f>Tabla12[[#This Row],[Precio '[$CLP'] IVA Inc]]/1.19</f>
        <v>0</v>
      </c>
      <c r="S942" s="1">
        <f>YEAR(Tabla12[[#This Row],[Fecha Entrada]])</f>
        <v>1900</v>
      </c>
      <c r="U942" s="1"/>
    </row>
    <row r="943" spans="5:21" hidden="1" x14ac:dyDescent="0.35">
      <c r="E943" s="7"/>
      <c r="F943" s="7"/>
      <c r="K943" s="3" t="e">
        <f>Tabla12[[#This Row],[Precio '[$CLP'] IVA Inc]]/Tabla12[[#This Row],[N° Noches]]</f>
        <v>#DIV/0!</v>
      </c>
      <c r="N943" s="3">
        <f>IF(Tabla12[[#This Row],[Canal de Venta]]="Booking",800*Tabla12[[#This Row],[Precio USD]],Tabla12[[#This Row],[Precio CLP]])</f>
        <v>0</v>
      </c>
      <c r="O943" s="3">
        <f>IF(Tabla12[[#This Row],[Canal de Venta]]="Venta Directa",0,IF(Tabla12[[#This Row],[Canal de Venta]]="Airbnb",Tabla12[[#This Row],[Precio '[$CLP'] IVA Inc]]*3.57%,(Tabla12[[#This Row],[Precio USD]]/1.19)*14%*950))</f>
        <v>0</v>
      </c>
      <c r="P943" s="3">
        <f>IF(Tabla12[[#This Row],[Año]]=2022,25000,0)</f>
        <v>0</v>
      </c>
      <c r="Q943" s="3">
        <f>Tabla12[[#This Row],[Precio '[$CLP'] Neto]]*19%</f>
        <v>0</v>
      </c>
      <c r="R943" s="3">
        <f>Tabla12[[#This Row],[Precio '[$CLP'] IVA Inc]]/1.19</f>
        <v>0</v>
      </c>
      <c r="S943" s="1">
        <f>YEAR(Tabla12[[#This Row],[Fecha Entrada]])</f>
        <v>1900</v>
      </c>
      <c r="U943" s="1"/>
    </row>
    <row r="944" spans="5:21" hidden="1" x14ac:dyDescent="0.35">
      <c r="E944" s="7"/>
      <c r="F944" s="7"/>
      <c r="K944" s="3" t="e">
        <f>Tabla12[[#This Row],[Precio '[$CLP'] IVA Inc]]/Tabla12[[#This Row],[N° Noches]]</f>
        <v>#DIV/0!</v>
      </c>
      <c r="N944" s="3">
        <f>IF(Tabla12[[#This Row],[Canal de Venta]]="Booking",800*Tabla12[[#This Row],[Precio USD]],Tabla12[[#This Row],[Precio CLP]])</f>
        <v>0</v>
      </c>
      <c r="O944" s="3">
        <f>IF(Tabla12[[#This Row],[Canal de Venta]]="Venta Directa",0,IF(Tabla12[[#This Row],[Canal de Venta]]="Airbnb",Tabla12[[#This Row],[Precio '[$CLP'] IVA Inc]]*3.57%,(Tabla12[[#This Row],[Precio USD]]/1.19)*14%*950))</f>
        <v>0</v>
      </c>
      <c r="P944" s="3">
        <f>IF(Tabla12[[#This Row],[Año]]=2022,25000,0)</f>
        <v>0</v>
      </c>
      <c r="Q944" s="3">
        <f>Tabla12[[#This Row],[Precio '[$CLP'] Neto]]*19%</f>
        <v>0</v>
      </c>
      <c r="R944" s="3">
        <f>Tabla12[[#This Row],[Precio '[$CLP'] IVA Inc]]/1.19</f>
        <v>0</v>
      </c>
      <c r="S944" s="1">
        <f>YEAR(Tabla12[[#This Row],[Fecha Entrada]])</f>
        <v>1900</v>
      </c>
      <c r="U944" s="1"/>
    </row>
    <row r="945" spans="5:21" hidden="1" x14ac:dyDescent="0.35">
      <c r="E945" s="7"/>
      <c r="F945" s="7"/>
      <c r="K945" s="3" t="e">
        <f>Tabla12[[#This Row],[Precio '[$CLP'] IVA Inc]]/Tabla12[[#This Row],[N° Noches]]</f>
        <v>#DIV/0!</v>
      </c>
      <c r="N945" s="3">
        <f>IF(Tabla12[[#This Row],[Canal de Venta]]="Booking",800*Tabla12[[#This Row],[Precio USD]],Tabla12[[#This Row],[Precio CLP]])</f>
        <v>0</v>
      </c>
      <c r="O945" s="3">
        <f>IF(Tabla12[[#This Row],[Canal de Venta]]="Venta Directa",0,IF(Tabla12[[#This Row],[Canal de Venta]]="Airbnb",Tabla12[[#This Row],[Precio '[$CLP'] IVA Inc]]*3.57%,(Tabla12[[#This Row],[Precio USD]]/1.19)*14%*950))</f>
        <v>0</v>
      </c>
      <c r="P945" s="3">
        <f>IF(Tabla12[[#This Row],[Año]]=2022,25000,0)</f>
        <v>0</v>
      </c>
      <c r="Q945" s="3">
        <f>Tabla12[[#This Row],[Precio '[$CLP'] Neto]]*19%</f>
        <v>0</v>
      </c>
      <c r="R945" s="3">
        <f>Tabla12[[#This Row],[Precio '[$CLP'] IVA Inc]]/1.19</f>
        <v>0</v>
      </c>
      <c r="S945" s="1">
        <f>YEAR(Tabla12[[#This Row],[Fecha Entrada]])</f>
        <v>1900</v>
      </c>
      <c r="U945" s="1"/>
    </row>
    <row r="946" spans="5:21" hidden="1" x14ac:dyDescent="0.35">
      <c r="E946" s="7"/>
      <c r="F946" s="7"/>
      <c r="K946" s="3" t="e">
        <f>Tabla12[[#This Row],[Precio '[$CLP'] IVA Inc]]/Tabla12[[#This Row],[N° Noches]]</f>
        <v>#DIV/0!</v>
      </c>
      <c r="N946" s="3">
        <f>IF(Tabla12[[#This Row],[Canal de Venta]]="Booking",800*Tabla12[[#This Row],[Precio USD]],Tabla12[[#This Row],[Precio CLP]])</f>
        <v>0</v>
      </c>
      <c r="O946" s="3">
        <f>IF(Tabla12[[#This Row],[Canal de Venta]]="Venta Directa",0,IF(Tabla12[[#This Row],[Canal de Venta]]="Airbnb",Tabla12[[#This Row],[Precio '[$CLP'] IVA Inc]]*3.57%,(Tabla12[[#This Row],[Precio USD]]/1.19)*14%*950))</f>
        <v>0</v>
      </c>
      <c r="P946" s="3">
        <f>IF(Tabla12[[#This Row],[Año]]=2022,25000,0)</f>
        <v>0</v>
      </c>
      <c r="Q946" s="3">
        <f>Tabla12[[#This Row],[Precio '[$CLP'] Neto]]*19%</f>
        <v>0</v>
      </c>
      <c r="R946" s="3">
        <f>Tabla12[[#This Row],[Precio '[$CLP'] IVA Inc]]/1.19</f>
        <v>0</v>
      </c>
      <c r="S946" s="1">
        <f>YEAR(Tabla12[[#This Row],[Fecha Entrada]])</f>
        <v>1900</v>
      </c>
      <c r="U946" s="1"/>
    </row>
    <row r="947" spans="5:21" hidden="1" x14ac:dyDescent="0.35">
      <c r="E947" s="7"/>
      <c r="F947" s="7"/>
      <c r="K947" s="3" t="e">
        <f>Tabla12[[#This Row],[Precio '[$CLP'] IVA Inc]]/Tabla12[[#This Row],[N° Noches]]</f>
        <v>#DIV/0!</v>
      </c>
      <c r="N947" s="3">
        <f>IF(Tabla12[[#This Row],[Canal de Venta]]="Booking",800*Tabla12[[#This Row],[Precio USD]],Tabla12[[#This Row],[Precio CLP]])</f>
        <v>0</v>
      </c>
      <c r="O947" s="3">
        <f>IF(Tabla12[[#This Row],[Canal de Venta]]="Venta Directa",0,IF(Tabla12[[#This Row],[Canal de Venta]]="Airbnb",Tabla12[[#This Row],[Precio '[$CLP'] IVA Inc]]*3.57%,(Tabla12[[#This Row],[Precio USD]]/1.19)*14%*950))</f>
        <v>0</v>
      </c>
      <c r="P947" s="3">
        <f>IF(Tabla12[[#This Row],[Año]]=2022,25000,0)</f>
        <v>0</v>
      </c>
      <c r="Q947" s="3">
        <f>Tabla12[[#This Row],[Precio '[$CLP'] Neto]]*19%</f>
        <v>0</v>
      </c>
      <c r="R947" s="3">
        <f>Tabla12[[#This Row],[Precio '[$CLP'] IVA Inc]]/1.19</f>
        <v>0</v>
      </c>
      <c r="S947" s="1">
        <f>YEAR(Tabla12[[#This Row],[Fecha Entrada]])</f>
        <v>1900</v>
      </c>
      <c r="U947" s="1"/>
    </row>
    <row r="948" spans="5:21" hidden="1" x14ac:dyDescent="0.35">
      <c r="E948" s="7"/>
      <c r="F948" s="7"/>
      <c r="K948" s="3" t="e">
        <f>Tabla12[[#This Row],[Precio '[$CLP'] IVA Inc]]/Tabla12[[#This Row],[N° Noches]]</f>
        <v>#DIV/0!</v>
      </c>
      <c r="N948" s="3">
        <f>IF(Tabla12[[#This Row],[Canal de Venta]]="Booking",800*Tabla12[[#This Row],[Precio USD]],Tabla12[[#This Row],[Precio CLP]])</f>
        <v>0</v>
      </c>
      <c r="O948" s="3">
        <f>IF(Tabla12[[#This Row],[Canal de Venta]]="Venta Directa",0,IF(Tabla12[[#This Row],[Canal de Venta]]="Airbnb",Tabla12[[#This Row],[Precio '[$CLP'] IVA Inc]]*3.57%,(Tabla12[[#This Row],[Precio USD]]/1.19)*14%*950))</f>
        <v>0</v>
      </c>
      <c r="P948" s="3">
        <f>IF(Tabla12[[#This Row],[Año]]=2022,25000,0)</f>
        <v>0</v>
      </c>
      <c r="Q948" s="3">
        <f>Tabla12[[#This Row],[Precio '[$CLP'] Neto]]*19%</f>
        <v>0</v>
      </c>
      <c r="R948" s="3">
        <f>Tabla12[[#This Row],[Precio '[$CLP'] IVA Inc]]/1.19</f>
        <v>0</v>
      </c>
      <c r="S948" s="1">
        <f>YEAR(Tabla12[[#This Row],[Fecha Entrada]])</f>
        <v>1900</v>
      </c>
      <c r="U948" s="1"/>
    </row>
    <row r="949" spans="5:21" hidden="1" x14ac:dyDescent="0.35">
      <c r="E949" s="7"/>
      <c r="F949" s="7"/>
      <c r="K949" s="3" t="e">
        <f>Tabla12[[#This Row],[Precio '[$CLP'] IVA Inc]]/Tabla12[[#This Row],[N° Noches]]</f>
        <v>#DIV/0!</v>
      </c>
      <c r="N949" s="3">
        <f>IF(Tabla12[[#This Row],[Canal de Venta]]="Booking",800*Tabla12[[#This Row],[Precio USD]],Tabla12[[#This Row],[Precio CLP]])</f>
        <v>0</v>
      </c>
      <c r="O949" s="3">
        <f>IF(Tabla12[[#This Row],[Canal de Venta]]="Venta Directa",0,IF(Tabla12[[#This Row],[Canal de Venta]]="Airbnb",Tabla12[[#This Row],[Precio '[$CLP'] IVA Inc]]*3.57%,(Tabla12[[#This Row],[Precio USD]]/1.19)*14%*950))</f>
        <v>0</v>
      </c>
      <c r="P949" s="3">
        <f>IF(Tabla12[[#This Row],[Año]]=2022,25000,0)</f>
        <v>0</v>
      </c>
      <c r="Q949" s="3">
        <f>Tabla12[[#This Row],[Precio '[$CLP'] Neto]]*19%</f>
        <v>0</v>
      </c>
      <c r="R949" s="3">
        <f>Tabla12[[#This Row],[Precio '[$CLP'] IVA Inc]]/1.19</f>
        <v>0</v>
      </c>
      <c r="S949" s="1">
        <f>YEAR(Tabla12[[#This Row],[Fecha Entrada]])</f>
        <v>1900</v>
      </c>
      <c r="U949" s="1"/>
    </row>
    <row r="950" spans="5:21" hidden="1" x14ac:dyDescent="0.35">
      <c r="E950" s="7"/>
      <c r="F950" s="7"/>
      <c r="K950" s="3" t="e">
        <f>Tabla12[[#This Row],[Precio '[$CLP'] IVA Inc]]/Tabla12[[#This Row],[N° Noches]]</f>
        <v>#DIV/0!</v>
      </c>
      <c r="N950" s="3">
        <f>IF(Tabla12[[#This Row],[Canal de Venta]]="Booking",800*Tabla12[[#This Row],[Precio USD]],Tabla12[[#This Row],[Precio CLP]])</f>
        <v>0</v>
      </c>
      <c r="O950" s="3">
        <f>IF(Tabla12[[#This Row],[Canal de Venta]]="Venta Directa",0,IF(Tabla12[[#This Row],[Canal de Venta]]="Airbnb",Tabla12[[#This Row],[Precio '[$CLP'] IVA Inc]]*3.57%,(Tabla12[[#This Row],[Precio USD]]/1.19)*14%*950))</f>
        <v>0</v>
      </c>
      <c r="P950" s="3">
        <f>IF(Tabla12[[#This Row],[Año]]=2022,25000,0)</f>
        <v>0</v>
      </c>
      <c r="Q950" s="3">
        <f>Tabla12[[#This Row],[Precio '[$CLP'] Neto]]*19%</f>
        <v>0</v>
      </c>
      <c r="R950" s="3">
        <f>Tabla12[[#This Row],[Precio '[$CLP'] IVA Inc]]/1.19</f>
        <v>0</v>
      </c>
      <c r="S950" s="1">
        <f>YEAR(Tabla12[[#This Row],[Fecha Entrada]])</f>
        <v>1900</v>
      </c>
      <c r="U950" s="1"/>
    </row>
    <row r="951" spans="5:21" hidden="1" x14ac:dyDescent="0.35">
      <c r="E951" s="7"/>
      <c r="F951" s="7"/>
      <c r="K951" s="3" t="e">
        <f>Tabla12[[#This Row],[Precio '[$CLP'] IVA Inc]]/Tabla12[[#This Row],[N° Noches]]</f>
        <v>#DIV/0!</v>
      </c>
      <c r="N951" s="3">
        <f>IF(Tabla12[[#This Row],[Canal de Venta]]="Booking",800*Tabla12[[#This Row],[Precio USD]],Tabla12[[#This Row],[Precio CLP]])</f>
        <v>0</v>
      </c>
      <c r="O951" s="3">
        <f>IF(Tabla12[[#This Row],[Canal de Venta]]="Venta Directa",0,IF(Tabla12[[#This Row],[Canal de Venta]]="Airbnb",Tabla12[[#This Row],[Precio '[$CLP'] IVA Inc]]*3.57%,(Tabla12[[#This Row],[Precio USD]]/1.19)*14%*950))</f>
        <v>0</v>
      </c>
      <c r="P951" s="3">
        <f>IF(Tabla12[[#This Row],[Año]]=2022,25000,0)</f>
        <v>0</v>
      </c>
      <c r="Q951" s="3">
        <f>Tabla12[[#This Row],[Precio '[$CLP'] Neto]]*19%</f>
        <v>0</v>
      </c>
      <c r="R951" s="3">
        <f>Tabla12[[#This Row],[Precio '[$CLP'] IVA Inc]]/1.19</f>
        <v>0</v>
      </c>
      <c r="S951" s="1">
        <f>YEAR(Tabla12[[#This Row],[Fecha Entrada]])</f>
        <v>1900</v>
      </c>
      <c r="U951" s="1"/>
    </row>
    <row r="952" spans="5:21" hidden="1" x14ac:dyDescent="0.35">
      <c r="E952" s="7"/>
      <c r="F952" s="7"/>
      <c r="K952" s="3" t="e">
        <f>Tabla12[[#This Row],[Precio '[$CLP'] IVA Inc]]/Tabla12[[#This Row],[N° Noches]]</f>
        <v>#DIV/0!</v>
      </c>
      <c r="N952" s="3">
        <f>IF(Tabla12[[#This Row],[Canal de Venta]]="Booking",800*Tabla12[[#This Row],[Precio USD]],Tabla12[[#This Row],[Precio CLP]])</f>
        <v>0</v>
      </c>
      <c r="O952" s="3">
        <f>IF(Tabla12[[#This Row],[Canal de Venta]]="Venta Directa",0,IF(Tabla12[[#This Row],[Canal de Venta]]="Airbnb",Tabla12[[#This Row],[Precio '[$CLP'] IVA Inc]]*3.57%,(Tabla12[[#This Row],[Precio USD]]/1.19)*14%*950))</f>
        <v>0</v>
      </c>
      <c r="P952" s="3">
        <f>IF(Tabla12[[#This Row],[Año]]=2022,25000,0)</f>
        <v>0</v>
      </c>
      <c r="Q952" s="3">
        <f>Tabla12[[#This Row],[Precio '[$CLP'] Neto]]*19%</f>
        <v>0</v>
      </c>
      <c r="R952" s="3">
        <f>Tabla12[[#This Row],[Precio '[$CLP'] IVA Inc]]/1.19</f>
        <v>0</v>
      </c>
      <c r="S952" s="1">
        <f>YEAR(Tabla12[[#This Row],[Fecha Entrada]])</f>
        <v>1900</v>
      </c>
      <c r="U952" s="1"/>
    </row>
    <row r="953" spans="5:21" hidden="1" x14ac:dyDescent="0.35">
      <c r="E953" s="7"/>
      <c r="F953" s="7"/>
      <c r="K953" s="3" t="e">
        <f>Tabla12[[#This Row],[Precio '[$CLP'] IVA Inc]]/Tabla12[[#This Row],[N° Noches]]</f>
        <v>#DIV/0!</v>
      </c>
      <c r="N953" s="3">
        <f>IF(Tabla12[[#This Row],[Canal de Venta]]="Booking",800*Tabla12[[#This Row],[Precio USD]],Tabla12[[#This Row],[Precio CLP]])</f>
        <v>0</v>
      </c>
      <c r="O953" s="3">
        <f>IF(Tabla12[[#This Row],[Canal de Venta]]="Venta Directa",0,IF(Tabla12[[#This Row],[Canal de Venta]]="Airbnb",Tabla12[[#This Row],[Precio '[$CLP'] IVA Inc]]*3.57%,(Tabla12[[#This Row],[Precio USD]]/1.19)*14%*950))</f>
        <v>0</v>
      </c>
      <c r="P953" s="3">
        <f>IF(Tabla12[[#This Row],[Año]]=2022,25000,0)</f>
        <v>0</v>
      </c>
      <c r="Q953" s="3">
        <f>Tabla12[[#This Row],[Precio '[$CLP'] Neto]]*19%</f>
        <v>0</v>
      </c>
      <c r="R953" s="3">
        <f>Tabla12[[#This Row],[Precio '[$CLP'] IVA Inc]]/1.19</f>
        <v>0</v>
      </c>
      <c r="S953" s="1">
        <f>YEAR(Tabla12[[#This Row],[Fecha Entrada]])</f>
        <v>1900</v>
      </c>
      <c r="U953" s="1"/>
    </row>
    <row r="954" spans="5:21" hidden="1" x14ac:dyDescent="0.35">
      <c r="E954" s="7"/>
      <c r="F954" s="7"/>
      <c r="K954" s="3" t="e">
        <f>Tabla12[[#This Row],[Precio '[$CLP'] IVA Inc]]/Tabla12[[#This Row],[N° Noches]]</f>
        <v>#DIV/0!</v>
      </c>
      <c r="N954" s="3">
        <f>IF(Tabla12[[#This Row],[Canal de Venta]]="Booking",800*Tabla12[[#This Row],[Precio USD]],Tabla12[[#This Row],[Precio CLP]])</f>
        <v>0</v>
      </c>
      <c r="O954" s="3">
        <f>IF(Tabla12[[#This Row],[Canal de Venta]]="Venta Directa",0,IF(Tabla12[[#This Row],[Canal de Venta]]="Airbnb",Tabla12[[#This Row],[Precio '[$CLP'] IVA Inc]]*3.57%,(Tabla12[[#This Row],[Precio USD]]/1.19)*14%*950))</f>
        <v>0</v>
      </c>
      <c r="P954" s="3">
        <f>IF(Tabla12[[#This Row],[Año]]=2022,25000,0)</f>
        <v>0</v>
      </c>
      <c r="Q954" s="3">
        <f>Tabla12[[#This Row],[Precio '[$CLP'] Neto]]*19%</f>
        <v>0</v>
      </c>
      <c r="R954" s="3">
        <f>Tabla12[[#This Row],[Precio '[$CLP'] IVA Inc]]/1.19</f>
        <v>0</v>
      </c>
      <c r="S954" s="1">
        <f>YEAR(Tabla12[[#This Row],[Fecha Entrada]])</f>
        <v>1900</v>
      </c>
      <c r="U954" s="1"/>
    </row>
    <row r="955" spans="5:21" hidden="1" x14ac:dyDescent="0.35">
      <c r="E955" s="7"/>
      <c r="F955" s="7"/>
      <c r="K955" s="3" t="e">
        <f>Tabla12[[#This Row],[Precio '[$CLP'] IVA Inc]]/Tabla12[[#This Row],[N° Noches]]</f>
        <v>#DIV/0!</v>
      </c>
      <c r="N955" s="3">
        <f>IF(Tabla12[[#This Row],[Canal de Venta]]="Booking",800*Tabla12[[#This Row],[Precio USD]],Tabla12[[#This Row],[Precio CLP]])</f>
        <v>0</v>
      </c>
      <c r="O955" s="3">
        <f>IF(Tabla12[[#This Row],[Canal de Venta]]="Venta Directa",0,IF(Tabla12[[#This Row],[Canal de Venta]]="Airbnb",Tabla12[[#This Row],[Precio '[$CLP'] IVA Inc]]*3.57%,(Tabla12[[#This Row],[Precio USD]]/1.19)*14%*950))</f>
        <v>0</v>
      </c>
      <c r="P955" s="3">
        <f>IF(Tabla12[[#This Row],[Año]]=2022,25000,0)</f>
        <v>0</v>
      </c>
      <c r="Q955" s="3">
        <f>Tabla12[[#This Row],[Precio '[$CLP'] Neto]]*19%</f>
        <v>0</v>
      </c>
      <c r="R955" s="3">
        <f>Tabla12[[#This Row],[Precio '[$CLP'] IVA Inc]]/1.19</f>
        <v>0</v>
      </c>
      <c r="S955" s="1">
        <f>YEAR(Tabla12[[#This Row],[Fecha Entrada]])</f>
        <v>1900</v>
      </c>
      <c r="U955" s="1"/>
    </row>
    <row r="956" spans="5:21" hidden="1" x14ac:dyDescent="0.35">
      <c r="E956" s="7"/>
      <c r="F956" s="7"/>
      <c r="K956" s="3" t="e">
        <f>Tabla12[[#This Row],[Precio '[$CLP'] IVA Inc]]/Tabla12[[#This Row],[N° Noches]]</f>
        <v>#DIV/0!</v>
      </c>
      <c r="N956" s="3">
        <f>IF(Tabla12[[#This Row],[Canal de Venta]]="Booking",800*Tabla12[[#This Row],[Precio USD]],Tabla12[[#This Row],[Precio CLP]])</f>
        <v>0</v>
      </c>
      <c r="O956" s="3">
        <f>IF(Tabla12[[#This Row],[Canal de Venta]]="Venta Directa",0,IF(Tabla12[[#This Row],[Canal de Venta]]="Airbnb",Tabla12[[#This Row],[Precio '[$CLP'] IVA Inc]]*3.57%,(Tabla12[[#This Row],[Precio USD]]/1.19)*14%*950))</f>
        <v>0</v>
      </c>
      <c r="P956" s="3">
        <f>IF(Tabla12[[#This Row],[Año]]=2022,25000,0)</f>
        <v>0</v>
      </c>
      <c r="Q956" s="3">
        <f>Tabla12[[#This Row],[Precio '[$CLP'] Neto]]*19%</f>
        <v>0</v>
      </c>
      <c r="R956" s="3">
        <f>Tabla12[[#This Row],[Precio '[$CLP'] IVA Inc]]/1.19</f>
        <v>0</v>
      </c>
      <c r="S956" s="1">
        <f>YEAR(Tabla12[[#This Row],[Fecha Entrada]])</f>
        <v>1900</v>
      </c>
      <c r="U956" s="1"/>
    </row>
    <row r="957" spans="5:21" hidden="1" x14ac:dyDescent="0.35">
      <c r="E957" s="7"/>
      <c r="F957" s="7"/>
      <c r="K957" s="3" t="e">
        <f>Tabla12[[#This Row],[Precio '[$CLP'] IVA Inc]]/Tabla12[[#This Row],[N° Noches]]</f>
        <v>#DIV/0!</v>
      </c>
      <c r="N957" s="3">
        <f>IF(Tabla12[[#This Row],[Canal de Venta]]="Booking",800*Tabla12[[#This Row],[Precio USD]],Tabla12[[#This Row],[Precio CLP]])</f>
        <v>0</v>
      </c>
      <c r="O957" s="3">
        <f>IF(Tabla12[[#This Row],[Canal de Venta]]="Venta Directa",0,IF(Tabla12[[#This Row],[Canal de Venta]]="Airbnb",Tabla12[[#This Row],[Precio '[$CLP'] IVA Inc]]*3.57%,(Tabla12[[#This Row],[Precio USD]]/1.19)*14%*950))</f>
        <v>0</v>
      </c>
      <c r="P957" s="3">
        <f>IF(Tabla12[[#This Row],[Año]]=2022,25000,0)</f>
        <v>0</v>
      </c>
      <c r="Q957" s="3">
        <f>Tabla12[[#This Row],[Precio '[$CLP'] Neto]]*19%</f>
        <v>0</v>
      </c>
      <c r="R957" s="3">
        <f>Tabla12[[#This Row],[Precio '[$CLP'] IVA Inc]]/1.19</f>
        <v>0</v>
      </c>
      <c r="S957" s="1">
        <f>YEAR(Tabla12[[#This Row],[Fecha Entrada]])</f>
        <v>1900</v>
      </c>
      <c r="U957" s="1"/>
    </row>
    <row r="958" spans="5:21" hidden="1" x14ac:dyDescent="0.35">
      <c r="E958" s="7"/>
      <c r="F958" s="7"/>
      <c r="K958" s="3" t="e">
        <f>Tabla12[[#This Row],[Precio '[$CLP'] IVA Inc]]/Tabla12[[#This Row],[N° Noches]]</f>
        <v>#DIV/0!</v>
      </c>
      <c r="N958" s="3">
        <f>IF(Tabla12[[#This Row],[Canal de Venta]]="Booking",800*Tabla12[[#This Row],[Precio USD]],Tabla12[[#This Row],[Precio CLP]])</f>
        <v>0</v>
      </c>
      <c r="O958" s="3">
        <f>IF(Tabla12[[#This Row],[Canal de Venta]]="Venta Directa",0,IF(Tabla12[[#This Row],[Canal de Venta]]="Airbnb",Tabla12[[#This Row],[Precio '[$CLP'] IVA Inc]]*3.57%,(Tabla12[[#This Row],[Precio USD]]/1.19)*14%*950))</f>
        <v>0</v>
      </c>
      <c r="P958" s="3">
        <f>IF(Tabla12[[#This Row],[Año]]=2022,25000,0)</f>
        <v>0</v>
      </c>
      <c r="Q958" s="3">
        <f>Tabla12[[#This Row],[Precio '[$CLP'] Neto]]*19%</f>
        <v>0</v>
      </c>
      <c r="R958" s="3">
        <f>Tabla12[[#This Row],[Precio '[$CLP'] IVA Inc]]/1.19</f>
        <v>0</v>
      </c>
      <c r="S958" s="1">
        <f>YEAR(Tabla12[[#This Row],[Fecha Entrada]])</f>
        <v>1900</v>
      </c>
      <c r="U958" s="1"/>
    </row>
    <row r="959" spans="5:21" hidden="1" x14ac:dyDescent="0.35">
      <c r="E959" s="7"/>
      <c r="F959" s="7"/>
      <c r="K959" s="3" t="e">
        <f>Tabla12[[#This Row],[Precio '[$CLP'] IVA Inc]]/Tabla12[[#This Row],[N° Noches]]</f>
        <v>#DIV/0!</v>
      </c>
      <c r="N959" s="3">
        <f>IF(Tabla12[[#This Row],[Canal de Venta]]="Booking",800*Tabla12[[#This Row],[Precio USD]],Tabla12[[#This Row],[Precio CLP]])</f>
        <v>0</v>
      </c>
      <c r="O959" s="3">
        <f>IF(Tabla12[[#This Row],[Canal de Venta]]="Venta Directa",0,IF(Tabla12[[#This Row],[Canal de Venta]]="Airbnb",Tabla12[[#This Row],[Precio '[$CLP'] IVA Inc]]*3.57%,(Tabla12[[#This Row],[Precio USD]]/1.19)*14%*950))</f>
        <v>0</v>
      </c>
      <c r="P959" s="3">
        <f>IF(Tabla12[[#This Row],[Año]]=2022,25000,0)</f>
        <v>0</v>
      </c>
      <c r="Q959" s="3">
        <f>Tabla12[[#This Row],[Precio '[$CLP'] Neto]]*19%</f>
        <v>0</v>
      </c>
      <c r="R959" s="3">
        <f>Tabla12[[#This Row],[Precio '[$CLP'] IVA Inc]]/1.19</f>
        <v>0</v>
      </c>
      <c r="S959" s="1">
        <f>YEAR(Tabla12[[#This Row],[Fecha Entrada]])</f>
        <v>1900</v>
      </c>
      <c r="U959" s="1"/>
    </row>
    <row r="960" spans="5:21" hidden="1" x14ac:dyDescent="0.35">
      <c r="E960" s="7"/>
      <c r="F960" s="7"/>
      <c r="K960" s="3" t="e">
        <f>Tabla12[[#This Row],[Precio '[$CLP'] IVA Inc]]/Tabla12[[#This Row],[N° Noches]]</f>
        <v>#DIV/0!</v>
      </c>
      <c r="N960" s="3">
        <f>IF(Tabla12[[#This Row],[Canal de Venta]]="Booking",800*Tabla12[[#This Row],[Precio USD]],Tabla12[[#This Row],[Precio CLP]])</f>
        <v>0</v>
      </c>
      <c r="O960" s="3">
        <f>IF(Tabla12[[#This Row],[Canal de Venta]]="Venta Directa",0,IF(Tabla12[[#This Row],[Canal de Venta]]="Airbnb",Tabla12[[#This Row],[Precio '[$CLP'] IVA Inc]]*3.57%,(Tabla12[[#This Row],[Precio USD]]/1.19)*14%*950))</f>
        <v>0</v>
      </c>
      <c r="P960" s="3">
        <f>IF(Tabla12[[#This Row],[Año]]=2022,25000,0)</f>
        <v>0</v>
      </c>
      <c r="Q960" s="3">
        <f>Tabla12[[#This Row],[Precio '[$CLP'] Neto]]*19%</f>
        <v>0</v>
      </c>
      <c r="R960" s="3">
        <f>Tabla12[[#This Row],[Precio '[$CLP'] IVA Inc]]/1.19</f>
        <v>0</v>
      </c>
      <c r="S960" s="1">
        <f>YEAR(Tabla12[[#This Row],[Fecha Entrada]])</f>
        <v>1900</v>
      </c>
      <c r="U960" s="1"/>
    </row>
    <row r="961" spans="5:21" hidden="1" x14ac:dyDescent="0.35">
      <c r="E961" s="7"/>
      <c r="F961" s="7"/>
      <c r="K961" s="3" t="e">
        <f>Tabla12[[#This Row],[Precio '[$CLP'] IVA Inc]]/Tabla12[[#This Row],[N° Noches]]</f>
        <v>#DIV/0!</v>
      </c>
      <c r="N961" s="3">
        <f>IF(Tabla12[[#This Row],[Canal de Venta]]="Booking",800*Tabla12[[#This Row],[Precio USD]],Tabla12[[#This Row],[Precio CLP]])</f>
        <v>0</v>
      </c>
      <c r="O961" s="3">
        <f>IF(Tabla12[[#This Row],[Canal de Venta]]="Venta Directa",0,IF(Tabla12[[#This Row],[Canal de Venta]]="Airbnb",Tabla12[[#This Row],[Precio '[$CLP'] IVA Inc]]*3.57%,(Tabla12[[#This Row],[Precio USD]]/1.19)*14%*950))</f>
        <v>0</v>
      </c>
      <c r="P961" s="3">
        <f>IF(Tabla12[[#This Row],[Año]]=2022,25000,0)</f>
        <v>0</v>
      </c>
      <c r="Q961" s="3">
        <f>Tabla12[[#This Row],[Precio '[$CLP'] Neto]]*19%</f>
        <v>0</v>
      </c>
      <c r="R961" s="3">
        <f>Tabla12[[#This Row],[Precio '[$CLP'] IVA Inc]]/1.19</f>
        <v>0</v>
      </c>
      <c r="S961" s="1">
        <f>YEAR(Tabla12[[#This Row],[Fecha Entrada]])</f>
        <v>1900</v>
      </c>
      <c r="U961" s="1"/>
    </row>
    <row r="962" spans="5:21" hidden="1" x14ac:dyDescent="0.35">
      <c r="E962" s="7"/>
      <c r="F962" s="7"/>
      <c r="K962" s="3" t="e">
        <f>Tabla12[[#This Row],[Precio '[$CLP'] IVA Inc]]/Tabla12[[#This Row],[N° Noches]]</f>
        <v>#DIV/0!</v>
      </c>
      <c r="N962" s="3">
        <f>IF(Tabla12[[#This Row],[Canal de Venta]]="Booking",800*Tabla12[[#This Row],[Precio USD]],Tabla12[[#This Row],[Precio CLP]])</f>
        <v>0</v>
      </c>
      <c r="O962" s="3">
        <f>IF(Tabla12[[#This Row],[Canal de Venta]]="Venta Directa",0,IF(Tabla12[[#This Row],[Canal de Venta]]="Airbnb",Tabla12[[#This Row],[Precio '[$CLP'] IVA Inc]]*3.57%,(Tabla12[[#This Row],[Precio USD]]/1.19)*14%*950))</f>
        <v>0</v>
      </c>
      <c r="P962" s="3">
        <f>IF(Tabla12[[#This Row],[Año]]=2022,25000,0)</f>
        <v>0</v>
      </c>
      <c r="Q962" s="3">
        <f>Tabla12[[#This Row],[Precio '[$CLP'] Neto]]*19%</f>
        <v>0</v>
      </c>
      <c r="R962" s="3">
        <f>Tabla12[[#This Row],[Precio '[$CLP'] IVA Inc]]/1.19</f>
        <v>0</v>
      </c>
      <c r="S962" s="1">
        <f>YEAR(Tabla12[[#This Row],[Fecha Entrada]])</f>
        <v>1900</v>
      </c>
      <c r="U962" s="1"/>
    </row>
    <row r="963" spans="5:21" hidden="1" x14ac:dyDescent="0.35">
      <c r="E963" s="7"/>
      <c r="F963" s="7"/>
      <c r="K963" s="3" t="e">
        <f>Tabla12[[#This Row],[Precio '[$CLP'] IVA Inc]]/Tabla12[[#This Row],[N° Noches]]</f>
        <v>#DIV/0!</v>
      </c>
      <c r="N963" s="3">
        <f>IF(Tabla12[[#This Row],[Canal de Venta]]="Booking",800*Tabla12[[#This Row],[Precio USD]],Tabla12[[#This Row],[Precio CLP]])</f>
        <v>0</v>
      </c>
      <c r="O963" s="3">
        <f>IF(Tabla12[[#This Row],[Canal de Venta]]="Venta Directa",0,IF(Tabla12[[#This Row],[Canal de Venta]]="Airbnb",Tabla12[[#This Row],[Precio '[$CLP'] IVA Inc]]*3.57%,(Tabla12[[#This Row],[Precio USD]]/1.19)*14%*950))</f>
        <v>0</v>
      </c>
      <c r="P963" s="3">
        <f>IF(Tabla12[[#This Row],[Año]]=2022,25000,0)</f>
        <v>0</v>
      </c>
      <c r="Q963" s="3">
        <f>Tabla12[[#This Row],[Precio '[$CLP'] Neto]]*19%</f>
        <v>0</v>
      </c>
      <c r="R963" s="3">
        <f>Tabla12[[#This Row],[Precio '[$CLP'] IVA Inc]]/1.19</f>
        <v>0</v>
      </c>
      <c r="S963" s="1">
        <f>YEAR(Tabla12[[#This Row],[Fecha Entrada]])</f>
        <v>1900</v>
      </c>
      <c r="U963" s="1"/>
    </row>
    <row r="964" spans="5:21" hidden="1" x14ac:dyDescent="0.35">
      <c r="E964" s="7"/>
      <c r="F964" s="7"/>
      <c r="K964" s="3" t="e">
        <f>Tabla12[[#This Row],[Precio '[$CLP'] IVA Inc]]/Tabla12[[#This Row],[N° Noches]]</f>
        <v>#DIV/0!</v>
      </c>
      <c r="N964" s="3">
        <f>IF(Tabla12[[#This Row],[Canal de Venta]]="Booking",800*Tabla12[[#This Row],[Precio USD]],Tabla12[[#This Row],[Precio CLP]])</f>
        <v>0</v>
      </c>
      <c r="O964" s="3">
        <f>IF(Tabla12[[#This Row],[Canal de Venta]]="Venta Directa",0,IF(Tabla12[[#This Row],[Canal de Venta]]="Airbnb",Tabla12[[#This Row],[Precio '[$CLP'] IVA Inc]]*3.57%,(Tabla12[[#This Row],[Precio USD]]/1.19)*14%*950))</f>
        <v>0</v>
      </c>
      <c r="P964" s="3">
        <f>IF(Tabla12[[#This Row],[Año]]=2022,25000,0)</f>
        <v>0</v>
      </c>
      <c r="Q964" s="3">
        <f>Tabla12[[#This Row],[Precio '[$CLP'] Neto]]*19%</f>
        <v>0</v>
      </c>
      <c r="R964" s="3">
        <f>Tabla12[[#This Row],[Precio '[$CLP'] IVA Inc]]/1.19</f>
        <v>0</v>
      </c>
      <c r="S964" s="1">
        <f>YEAR(Tabla12[[#This Row],[Fecha Entrada]])</f>
        <v>1900</v>
      </c>
      <c r="U964" s="1"/>
    </row>
    <row r="965" spans="5:21" hidden="1" x14ac:dyDescent="0.35">
      <c r="E965" s="7"/>
      <c r="F965" s="7"/>
      <c r="K965" s="3" t="e">
        <f>Tabla12[[#This Row],[Precio '[$CLP'] IVA Inc]]/Tabla12[[#This Row],[N° Noches]]</f>
        <v>#DIV/0!</v>
      </c>
      <c r="N965" s="3">
        <f>IF(Tabla12[[#This Row],[Canal de Venta]]="Booking",800*Tabla12[[#This Row],[Precio USD]],Tabla12[[#This Row],[Precio CLP]])</f>
        <v>0</v>
      </c>
      <c r="O965" s="3">
        <f>IF(Tabla12[[#This Row],[Canal de Venta]]="Venta Directa",0,IF(Tabla12[[#This Row],[Canal de Venta]]="Airbnb",Tabla12[[#This Row],[Precio '[$CLP'] IVA Inc]]*3.57%,(Tabla12[[#This Row],[Precio USD]]/1.19)*14%*950))</f>
        <v>0</v>
      </c>
      <c r="P965" s="3">
        <f>IF(Tabla12[[#This Row],[Año]]=2022,25000,0)</f>
        <v>0</v>
      </c>
      <c r="Q965" s="3">
        <f>Tabla12[[#This Row],[Precio '[$CLP'] Neto]]*19%</f>
        <v>0</v>
      </c>
      <c r="R965" s="3">
        <f>Tabla12[[#This Row],[Precio '[$CLP'] IVA Inc]]/1.19</f>
        <v>0</v>
      </c>
      <c r="S965" s="1">
        <f>YEAR(Tabla12[[#This Row],[Fecha Entrada]])</f>
        <v>1900</v>
      </c>
      <c r="U965" s="1"/>
    </row>
    <row r="966" spans="5:21" hidden="1" x14ac:dyDescent="0.35">
      <c r="E966" s="7"/>
      <c r="F966" s="7"/>
      <c r="K966" s="3" t="e">
        <f>Tabla12[[#This Row],[Precio '[$CLP'] IVA Inc]]/Tabla12[[#This Row],[N° Noches]]</f>
        <v>#DIV/0!</v>
      </c>
      <c r="N966" s="3">
        <f>IF(Tabla12[[#This Row],[Canal de Venta]]="Booking",800*Tabla12[[#This Row],[Precio USD]],Tabla12[[#This Row],[Precio CLP]])</f>
        <v>0</v>
      </c>
      <c r="O966" s="3">
        <f>IF(Tabla12[[#This Row],[Canal de Venta]]="Venta Directa",0,IF(Tabla12[[#This Row],[Canal de Venta]]="Airbnb",Tabla12[[#This Row],[Precio '[$CLP'] IVA Inc]]*3.57%,(Tabla12[[#This Row],[Precio USD]]/1.19)*14%*950))</f>
        <v>0</v>
      </c>
      <c r="P966" s="3">
        <f>IF(Tabla12[[#This Row],[Año]]=2022,25000,0)</f>
        <v>0</v>
      </c>
      <c r="Q966" s="3">
        <f>Tabla12[[#This Row],[Precio '[$CLP'] Neto]]*19%</f>
        <v>0</v>
      </c>
      <c r="R966" s="3">
        <f>Tabla12[[#This Row],[Precio '[$CLP'] IVA Inc]]/1.19</f>
        <v>0</v>
      </c>
      <c r="S966" s="1">
        <f>YEAR(Tabla12[[#This Row],[Fecha Entrada]])</f>
        <v>1900</v>
      </c>
      <c r="U966" s="1"/>
    </row>
    <row r="967" spans="5:21" hidden="1" x14ac:dyDescent="0.35">
      <c r="E967" s="7"/>
      <c r="F967" s="7"/>
      <c r="K967" s="3" t="e">
        <f>Tabla12[[#This Row],[Precio '[$CLP'] IVA Inc]]/Tabla12[[#This Row],[N° Noches]]</f>
        <v>#DIV/0!</v>
      </c>
      <c r="N967" s="3">
        <f>IF(Tabla12[[#This Row],[Canal de Venta]]="Booking",800*Tabla12[[#This Row],[Precio USD]],Tabla12[[#This Row],[Precio CLP]])</f>
        <v>0</v>
      </c>
      <c r="O967" s="3">
        <f>IF(Tabla12[[#This Row],[Canal de Venta]]="Venta Directa",0,IF(Tabla12[[#This Row],[Canal de Venta]]="Airbnb",Tabla12[[#This Row],[Precio '[$CLP'] IVA Inc]]*3.57%,(Tabla12[[#This Row],[Precio USD]]/1.19)*14%*950))</f>
        <v>0</v>
      </c>
      <c r="P967" s="3">
        <f>IF(Tabla12[[#This Row],[Año]]=2022,25000,0)</f>
        <v>0</v>
      </c>
      <c r="Q967" s="3">
        <f>Tabla12[[#This Row],[Precio '[$CLP'] Neto]]*19%</f>
        <v>0</v>
      </c>
      <c r="R967" s="3">
        <f>Tabla12[[#This Row],[Precio '[$CLP'] IVA Inc]]/1.19</f>
        <v>0</v>
      </c>
      <c r="S967" s="1">
        <f>YEAR(Tabla12[[#This Row],[Fecha Entrada]])</f>
        <v>1900</v>
      </c>
      <c r="U967" s="1"/>
    </row>
    <row r="968" spans="5:21" hidden="1" x14ac:dyDescent="0.35">
      <c r="E968" s="7"/>
      <c r="F968" s="7"/>
      <c r="K968" s="3" t="e">
        <f>Tabla12[[#This Row],[Precio '[$CLP'] IVA Inc]]/Tabla12[[#This Row],[N° Noches]]</f>
        <v>#DIV/0!</v>
      </c>
      <c r="N968" s="3">
        <f>IF(Tabla12[[#This Row],[Canal de Venta]]="Booking",800*Tabla12[[#This Row],[Precio USD]],Tabla12[[#This Row],[Precio CLP]])</f>
        <v>0</v>
      </c>
      <c r="O968" s="3">
        <f>IF(Tabla12[[#This Row],[Canal de Venta]]="Venta Directa",0,IF(Tabla12[[#This Row],[Canal de Venta]]="Airbnb",Tabla12[[#This Row],[Precio '[$CLP'] IVA Inc]]*3.57%,(Tabla12[[#This Row],[Precio USD]]/1.19)*14%*950))</f>
        <v>0</v>
      </c>
      <c r="P968" s="3">
        <f>IF(Tabla12[[#This Row],[Año]]=2022,25000,0)</f>
        <v>0</v>
      </c>
      <c r="Q968" s="3">
        <f>Tabla12[[#This Row],[Precio '[$CLP'] Neto]]*19%</f>
        <v>0</v>
      </c>
      <c r="R968" s="3">
        <f>Tabla12[[#This Row],[Precio '[$CLP'] IVA Inc]]/1.19</f>
        <v>0</v>
      </c>
      <c r="S968" s="1">
        <f>YEAR(Tabla12[[#This Row],[Fecha Entrada]])</f>
        <v>1900</v>
      </c>
      <c r="U968" s="1"/>
    </row>
    <row r="969" spans="5:21" hidden="1" x14ac:dyDescent="0.35">
      <c r="E969" s="7"/>
      <c r="F969" s="7"/>
      <c r="K969" s="3" t="e">
        <f>Tabla12[[#This Row],[Precio '[$CLP'] IVA Inc]]/Tabla12[[#This Row],[N° Noches]]</f>
        <v>#DIV/0!</v>
      </c>
      <c r="N969" s="3">
        <f>IF(Tabla12[[#This Row],[Canal de Venta]]="Booking",800*Tabla12[[#This Row],[Precio USD]],Tabla12[[#This Row],[Precio CLP]])</f>
        <v>0</v>
      </c>
      <c r="O969" s="3">
        <f>IF(Tabla12[[#This Row],[Canal de Venta]]="Venta Directa",0,IF(Tabla12[[#This Row],[Canal de Venta]]="Airbnb",Tabla12[[#This Row],[Precio '[$CLP'] IVA Inc]]*3.57%,(Tabla12[[#This Row],[Precio USD]]/1.19)*14%*950))</f>
        <v>0</v>
      </c>
      <c r="P969" s="3">
        <f>IF(Tabla12[[#This Row],[Año]]=2022,25000,0)</f>
        <v>0</v>
      </c>
      <c r="Q969" s="3">
        <f>Tabla12[[#This Row],[Precio '[$CLP'] Neto]]*19%</f>
        <v>0</v>
      </c>
      <c r="R969" s="3">
        <f>Tabla12[[#This Row],[Precio '[$CLP'] IVA Inc]]/1.19</f>
        <v>0</v>
      </c>
      <c r="S969" s="1">
        <f>YEAR(Tabla12[[#This Row],[Fecha Entrada]])</f>
        <v>1900</v>
      </c>
      <c r="U969" s="1"/>
    </row>
    <row r="970" spans="5:21" hidden="1" x14ac:dyDescent="0.35">
      <c r="E970" s="7"/>
      <c r="F970" s="7"/>
      <c r="K970" s="3" t="e">
        <f>Tabla12[[#This Row],[Precio '[$CLP'] IVA Inc]]/Tabla12[[#This Row],[N° Noches]]</f>
        <v>#DIV/0!</v>
      </c>
      <c r="N970" s="3">
        <f>IF(Tabla12[[#This Row],[Canal de Venta]]="Booking",800*Tabla12[[#This Row],[Precio USD]],Tabla12[[#This Row],[Precio CLP]])</f>
        <v>0</v>
      </c>
      <c r="O970" s="3">
        <f>IF(Tabla12[[#This Row],[Canal de Venta]]="Venta Directa",0,IF(Tabla12[[#This Row],[Canal de Venta]]="Airbnb",Tabla12[[#This Row],[Precio '[$CLP'] IVA Inc]]*3.57%,(Tabla12[[#This Row],[Precio USD]]/1.19)*14%*950))</f>
        <v>0</v>
      </c>
      <c r="P970" s="3">
        <f>IF(Tabla12[[#This Row],[Año]]=2022,25000,0)</f>
        <v>0</v>
      </c>
      <c r="Q970" s="3">
        <f>Tabla12[[#This Row],[Precio '[$CLP'] Neto]]*19%</f>
        <v>0</v>
      </c>
      <c r="R970" s="3">
        <f>Tabla12[[#This Row],[Precio '[$CLP'] IVA Inc]]/1.19</f>
        <v>0</v>
      </c>
      <c r="S970" s="1">
        <f>YEAR(Tabla12[[#This Row],[Fecha Entrada]])</f>
        <v>1900</v>
      </c>
      <c r="U970" s="1"/>
    </row>
    <row r="971" spans="5:21" hidden="1" x14ac:dyDescent="0.35">
      <c r="E971" s="7"/>
      <c r="F971" s="7"/>
      <c r="K971" s="3" t="e">
        <f>Tabla12[[#This Row],[Precio '[$CLP'] IVA Inc]]/Tabla12[[#This Row],[N° Noches]]</f>
        <v>#DIV/0!</v>
      </c>
      <c r="N971" s="3">
        <f>IF(Tabla12[[#This Row],[Canal de Venta]]="Booking",800*Tabla12[[#This Row],[Precio USD]],Tabla12[[#This Row],[Precio CLP]])</f>
        <v>0</v>
      </c>
      <c r="O971" s="3">
        <f>IF(Tabla12[[#This Row],[Canal de Venta]]="Venta Directa",0,IF(Tabla12[[#This Row],[Canal de Venta]]="Airbnb",Tabla12[[#This Row],[Precio '[$CLP'] IVA Inc]]*3.57%,(Tabla12[[#This Row],[Precio USD]]/1.19)*14%*950))</f>
        <v>0</v>
      </c>
      <c r="P971" s="3">
        <f>IF(Tabla12[[#This Row],[Año]]=2022,25000,0)</f>
        <v>0</v>
      </c>
      <c r="Q971" s="3">
        <f>Tabla12[[#This Row],[Precio '[$CLP'] Neto]]*19%</f>
        <v>0</v>
      </c>
      <c r="R971" s="3">
        <f>Tabla12[[#This Row],[Precio '[$CLP'] IVA Inc]]/1.19</f>
        <v>0</v>
      </c>
      <c r="S971" s="1">
        <f>YEAR(Tabla12[[#This Row],[Fecha Entrada]])</f>
        <v>1900</v>
      </c>
      <c r="U971" s="1"/>
    </row>
    <row r="972" spans="5:21" hidden="1" x14ac:dyDescent="0.35">
      <c r="E972" s="7"/>
      <c r="F972" s="7"/>
      <c r="K972" s="3" t="e">
        <f>Tabla12[[#This Row],[Precio '[$CLP'] IVA Inc]]/Tabla12[[#This Row],[N° Noches]]</f>
        <v>#DIV/0!</v>
      </c>
      <c r="N972" s="3">
        <f>IF(Tabla12[[#This Row],[Canal de Venta]]="Booking",800*Tabla12[[#This Row],[Precio USD]],Tabla12[[#This Row],[Precio CLP]])</f>
        <v>0</v>
      </c>
      <c r="O972" s="3">
        <f>IF(Tabla12[[#This Row],[Canal de Venta]]="Venta Directa",0,IF(Tabla12[[#This Row],[Canal de Venta]]="Airbnb",Tabla12[[#This Row],[Precio '[$CLP'] IVA Inc]]*3.57%,(Tabla12[[#This Row],[Precio USD]]/1.19)*14%*950))</f>
        <v>0</v>
      </c>
      <c r="P972" s="3">
        <f>IF(Tabla12[[#This Row],[Año]]=2022,25000,0)</f>
        <v>0</v>
      </c>
      <c r="Q972" s="3">
        <f>Tabla12[[#This Row],[Precio '[$CLP'] Neto]]*19%</f>
        <v>0</v>
      </c>
      <c r="R972" s="3">
        <f>Tabla12[[#This Row],[Precio '[$CLP'] IVA Inc]]/1.19</f>
        <v>0</v>
      </c>
      <c r="S972" s="1">
        <f>YEAR(Tabla12[[#This Row],[Fecha Entrada]])</f>
        <v>1900</v>
      </c>
      <c r="U972" s="1"/>
    </row>
    <row r="973" spans="5:21" hidden="1" x14ac:dyDescent="0.35">
      <c r="E973" s="7"/>
      <c r="F973" s="7"/>
      <c r="K973" s="3" t="e">
        <f>Tabla12[[#This Row],[Precio '[$CLP'] IVA Inc]]/Tabla12[[#This Row],[N° Noches]]</f>
        <v>#DIV/0!</v>
      </c>
      <c r="N973" s="3">
        <f>IF(Tabla12[[#This Row],[Canal de Venta]]="Booking",800*Tabla12[[#This Row],[Precio USD]],Tabla12[[#This Row],[Precio CLP]])</f>
        <v>0</v>
      </c>
      <c r="O973" s="3">
        <f>IF(Tabla12[[#This Row],[Canal de Venta]]="Venta Directa",0,IF(Tabla12[[#This Row],[Canal de Venta]]="Airbnb",Tabla12[[#This Row],[Precio '[$CLP'] IVA Inc]]*3.57%,(Tabla12[[#This Row],[Precio USD]]/1.19)*14%*950))</f>
        <v>0</v>
      </c>
      <c r="P973" s="3">
        <f>IF(Tabla12[[#This Row],[Año]]=2022,25000,0)</f>
        <v>0</v>
      </c>
      <c r="Q973" s="3">
        <f>Tabla12[[#This Row],[Precio '[$CLP'] Neto]]*19%</f>
        <v>0</v>
      </c>
      <c r="R973" s="3">
        <f>Tabla12[[#This Row],[Precio '[$CLP'] IVA Inc]]/1.19</f>
        <v>0</v>
      </c>
      <c r="S973" s="1">
        <f>YEAR(Tabla12[[#This Row],[Fecha Entrada]])</f>
        <v>1900</v>
      </c>
      <c r="U973" s="1"/>
    </row>
    <row r="974" spans="5:21" hidden="1" x14ac:dyDescent="0.35">
      <c r="E974" s="7"/>
      <c r="F974" s="7"/>
      <c r="K974" s="3" t="e">
        <f>Tabla12[[#This Row],[Precio '[$CLP'] IVA Inc]]/Tabla12[[#This Row],[N° Noches]]</f>
        <v>#DIV/0!</v>
      </c>
      <c r="N974" s="3">
        <f>IF(Tabla12[[#This Row],[Canal de Venta]]="Booking",800*Tabla12[[#This Row],[Precio USD]],Tabla12[[#This Row],[Precio CLP]])</f>
        <v>0</v>
      </c>
      <c r="O974" s="3">
        <f>IF(Tabla12[[#This Row],[Canal de Venta]]="Venta Directa",0,IF(Tabla12[[#This Row],[Canal de Venta]]="Airbnb",Tabla12[[#This Row],[Precio '[$CLP'] IVA Inc]]*3.57%,(Tabla12[[#This Row],[Precio USD]]/1.19)*14%*950))</f>
        <v>0</v>
      </c>
      <c r="P974" s="3">
        <f>IF(Tabla12[[#This Row],[Año]]=2022,25000,0)</f>
        <v>0</v>
      </c>
      <c r="Q974" s="3">
        <f>Tabla12[[#This Row],[Precio '[$CLP'] Neto]]*19%</f>
        <v>0</v>
      </c>
      <c r="R974" s="3">
        <f>Tabla12[[#This Row],[Precio '[$CLP'] IVA Inc]]/1.19</f>
        <v>0</v>
      </c>
      <c r="S974" s="1">
        <f>YEAR(Tabla12[[#This Row],[Fecha Entrada]])</f>
        <v>1900</v>
      </c>
      <c r="U974" s="1"/>
    </row>
    <row r="975" spans="5:21" hidden="1" x14ac:dyDescent="0.35">
      <c r="E975" s="7"/>
      <c r="F975" s="7"/>
      <c r="K975" s="3" t="e">
        <f>Tabla12[[#This Row],[Precio '[$CLP'] IVA Inc]]/Tabla12[[#This Row],[N° Noches]]</f>
        <v>#DIV/0!</v>
      </c>
      <c r="N975" s="3">
        <f>IF(Tabla12[[#This Row],[Canal de Venta]]="Booking",800*Tabla12[[#This Row],[Precio USD]],Tabla12[[#This Row],[Precio CLP]])</f>
        <v>0</v>
      </c>
      <c r="O975" s="3">
        <f>IF(Tabla12[[#This Row],[Canal de Venta]]="Venta Directa",0,IF(Tabla12[[#This Row],[Canal de Venta]]="Airbnb",Tabla12[[#This Row],[Precio '[$CLP'] IVA Inc]]*3.57%,(Tabla12[[#This Row],[Precio USD]]/1.19)*14%*950))</f>
        <v>0</v>
      </c>
      <c r="P975" s="3">
        <f>IF(Tabla12[[#This Row],[Año]]=2022,25000,0)</f>
        <v>0</v>
      </c>
      <c r="Q975" s="3">
        <f>Tabla12[[#This Row],[Precio '[$CLP'] Neto]]*19%</f>
        <v>0</v>
      </c>
      <c r="R975" s="3">
        <f>Tabla12[[#This Row],[Precio '[$CLP'] IVA Inc]]/1.19</f>
        <v>0</v>
      </c>
      <c r="S975" s="1">
        <f>YEAR(Tabla12[[#This Row],[Fecha Entrada]])</f>
        <v>1900</v>
      </c>
      <c r="U975" s="1"/>
    </row>
    <row r="976" spans="5:21" hidden="1" x14ac:dyDescent="0.35">
      <c r="E976" s="7"/>
      <c r="F976" s="7"/>
      <c r="K976" s="3" t="e">
        <f>Tabla12[[#This Row],[Precio '[$CLP'] IVA Inc]]/Tabla12[[#This Row],[N° Noches]]</f>
        <v>#DIV/0!</v>
      </c>
      <c r="N976" s="3">
        <f>IF(Tabla12[[#This Row],[Canal de Venta]]="Booking",800*Tabla12[[#This Row],[Precio USD]],Tabla12[[#This Row],[Precio CLP]])</f>
        <v>0</v>
      </c>
      <c r="O976" s="3">
        <f>IF(Tabla12[[#This Row],[Canal de Venta]]="Venta Directa",0,IF(Tabla12[[#This Row],[Canal de Venta]]="Airbnb",Tabla12[[#This Row],[Precio '[$CLP'] IVA Inc]]*3.57%,(Tabla12[[#This Row],[Precio USD]]/1.19)*14%*950))</f>
        <v>0</v>
      </c>
      <c r="P976" s="3">
        <f>IF(Tabla12[[#This Row],[Año]]=2022,25000,0)</f>
        <v>0</v>
      </c>
      <c r="Q976" s="3">
        <f>Tabla12[[#This Row],[Precio '[$CLP'] Neto]]*19%</f>
        <v>0</v>
      </c>
      <c r="R976" s="3">
        <f>Tabla12[[#This Row],[Precio '[$CLP'] IVA Inc]]/1.19</f>
        <v>0</v>
      </c>
      <c r="S976" s="1">
        <f>YEAR(Tabla12[[#This Row],[Fecha Entrada]])</f>
        <v>1900</v>
      </c>
      <c r="U976" s="1"/>
    </row>
    <row r="977" spans="5:21" hidden="1" x14ac:dyDescent="0.35">
      <c r="E977" s="7"/>
      <c r="F977" s="7"/>
      <c r="K977" s="3" t="e">
        <f>Tabla12[[#This Row],[Precio '[$CLP'] IVA Inc]]/Tabla12[[#This Row],[N° Noches]]</f>
        <v>#DIV/0!</v>
      </c>
      <c r="N977" s="3">
        <f>IF(Tabla12[[#This Row],[Canal de Venta]]="Booking",800*Tabla12[[#This Row],[Precio USD]],Tabla12[[#This Row],[Precio CLP]])</f>
        <v>0</v>
      </c>
      <c r="O977" s="3">
        <f>IF(Tabla12[[#This Row],[Canal de Venta]]="Venta Directa",0,IF(Tabla12[[#This Row],[Canal de Venta]]="Airbnb",Tabla12[[#This Row],[Precio '[$CLP'] IVA Inc]]*3.57%,(Tabla12[[#This Row],[Precio USD]]/1.19)*14%*950))</f>
        <v>0</v>
      </c>
      <c r="P977" s="3">
        <f>IF(Tabla12[[#This Row],[Año]]=2022,25000,0)</f>
        <v>0</v>
      </c>
      <c r="Q977" s="3">
        <f>Tabla12[[#This Row],[Precio '[$CLP'] Neto]]*19%</f>
        <v>0</v>
      </c>
      <c r="R977" s="3">
        <f>Tabla12[[#This Row],[Precio '[$CLP'] IVA Inc]]/1.19</f>
        <v>0</v>
      </c>
      <c r="S977" s="1">
        <f>YEAR(Tabla12[[#This Row],[Fecha Entrada]])</f>
        <v>1900</v>
      </c>
      <c r="U977" s="1"/>
    </row>
    <row r="978" spans="5:21" hidden="1" x14ac:dyDescent="0.35">
      <c r="E978" s="7"/>
      <c r="F978" s="7"/>
      <c r="K978" s="3" t="e">
        <f>Tabla12[[#This Row],[Precio '[$CLP'] IVA Inc]]/Tabla12[[#This Row],[N° Noches]]</f>
        <v>#DIV/0!</v>
      </c>
      <c r="N978" s="3">
        <f>IF(Tabla12[[#This Row],[Canal de Venta]]="Booking",800*Tabla12[[#This Row],[Precio USD]],Tabla12[[#This Row],[Precio CLP]])</f>
        <v>0</v>
      </c>
      <c r="O978" s="3">
        <f>IF(Tabla12[[#This Row],[Canal de Venta]]="Venta Directa",0,IF(Tabla12[[#This Row],[Canal de Venta]]="Airbnb",Tabla12[[#This Row],[Precio '[$CLP'] IVA Inc]]*3.57%,(Tabla12[[#This Row],[Precio USD]]/1.19)*14%*950))</f>
        <v>0</v>
      </c>
      <c r="P978" s="3">
        <f>IF(Tabla12[[#This Row],[Año]]=2022,25000,0)</f>
        <v>0</v>
      </c>
      <c r="Q978" s="3">
        <f>Tabla12[[#This Row],[Precio '[$CLP'] Neto]]*19%</f>
        <v>0</v>
      </c>
      <c r="R978" s="3">
        <f>Tabla12[[#This Row],[Precio '[$CLP'] IVA Inc]]/1.19</f>
        <v>0</v>
      </c>
      <c r="S978" s="1">
        <f>YEAR(Tabla12[[#This Row],[Fecha Entrada]])</f>
        <v>1900</v>
      </c>
      <c r="U978" s="1"/>
    </row>
    <row r="979" spans="5:21" hidden="1" x14ac:dyDescent="0.35">
      <c r="E979" s="7"/>
      <c r="F979" s="7"/>
      <c r="K979" s="3" t="e">
        <f>Tabla12[[#This Row],[Precio '[$CLP'] IVA Inc]]/Tabla12[[#This Row],[N° Noches]]</f>
        <v>#DIV/0!</v>
      </c>
      <c r="N979" s="3">
        <f>IF(Tabla12[[#This Row],[Canal de Venta]]="Booking",800*Tabla12[[#This Row],[Precio USD]],Tabla12[[#This Row],[Precio CLP]])</f>
        <v>0</v>
      </c>
      <c r="O979" s="3">
        <f>IF(Tabla12[[#This Row],[Canal de Venta]]="Venta Directa",0,IF(Tabla12[[#This Row],[Canal de Venta]]="Airbnb",Tabla12[[#This Row],[Precio '[$CLP'] IVA Inc]]*3.57%,(Tabla12[[#This Row],[Precio USD]]/1.19)*14%*950))</f>
        <v>0</v>
      </c>
      <c r="P979" s="3">
        <f>IF(Tabla12[[#This Row],[Año]]=2022,25000,0)</f>
        <v>0</v>
      </c>
      <c r="Q979" s="3">
        <f>Tabla12[[#This Row],[Precio '[$CLP'] Neto]]*19%</f>
        <v>0</v>
      </c>
      <c r="R979" s="3">
        <f>Tabla12[[#This Row],[Precio '[$CLP'] IVA Inc]]/1.19</f>
        <v>0</v>
      </c>
      <c r="S979" s="1">
        <f>YEAR(Tabla12[[#This Row],[Fecha Entrada]])</f>
        <v>1900</v>
      </c>
      <c r="U979" s="1"/>
    </row>
    <row r="980" spans="5:21" hidden="1" x14ac:dyDescent="0.35">
      <c r="E980" s="7"/>
      <c r="F980" s="7"/>
      <c r="K980" s="3" t="e">
        <f>Tabla12[[#This Row],[Precio '[$CLP'] IVA Inc]]/Tabla12[[#This Row],[N° Noches]]</f>
        <v>#DIV/0!</v>
      </c>
      <c r="N980" s="3">
        <f>IF(Tabla12[[#This Row],[Canal de Venta]]="Booking",800*Tabla12[[#This Row],[Precio USD]],Tabla12[[#This Row],[Precio CLP]])</f>
        <v>0</v>
      </c>
      <c r="O980" s="3">
        <f>IF(Tabla12[[#This Row],[Canal de Venta]]="Venta Directa",0,IF(Tabla12[[#This Row],[Canal de Venta]]="Airbnb",Tabla12[[#This Row],[Precio '[$CLP'] IVA Inc]]*3.57%,(Tabla12[[#This Row],[Precio USD]]/1.19)*14%*950))</f>
        <v>0</v>
      </c>
      <c r="P980" s="3">
        <f>IF(Tabla12[[#This Row],[Año]]=2022,25000,0)</f>
        <v>0</v>
      </c>
      <c r="Q980" s="3">
        <f>Tabla12[[#This Row],[Precio '[$CLP'] Neto]]*19%</f>
        <v>0</v>
      </c>
      <c r="R980" s="3">
        <f>Tabla12[[#This Row],[Precio '[$CLP'] IVA Inc]]/1.19</f>
        <v>0</v>
      </c>
      <c r="S980" s="1">
        <f>YEAR(Tabla12[[#This Row],[Fecha Entrada]])</f>
        <v>1900</v>
      </c>
      <c r="U980" s="1"/>
    </row>
    <row r="981" spans="5:21" hidden="1" x14ac:dyDescent="0.35">
      <c r="E981" s="7"/>
      <c r="F981" s="7"/>
      <c r="K981" s="3" t="e">
        <f>Tabla12[[#This Row],[Precio '[$CLP'] IVA Inc]]/Tabla12[[#This Row],[N° Noches]]</f>
        <v>#DIV/0!</v>
      </c>
      <c r="N981" s="3">
        <f>IF(Tabla12[[#This Row],[Canal de Venta]]="Booking",800*Tabla12[[#This Row],[Precio USD]],Tabla12[[#This Row],[Precio CLP]])</f>
        <v>0</v>
      </c>
      <c r="O981" s="3">
        <f>IF(Tabla12[[#This Row],[Canal de Venta]]="Venta Directa",0,IF(Tabla12[[#This Row],[Canal de Venta]]="Airbnb",Tabla12[[#This Row],[Precio '[$CLP'] IVA Inc]]*3.57%,(Tabla12[[#This Row],[Precio USD]]/1.19)*14%*950))</f>
        <v>0</v>
      </c>
      <c r="P981" s="3">
        <f>IF(Tabla12[[#This Row],[Año]]=2022,25000,0)</f>
        <v>0</v>
      </c>
      <c r="Q981" s="3">
        <f>Tabla12[[#This Row],[Precio '[$CLP'] Neto]]*19%</f>
        <v>0</v>
      </c>
      <c r="R981" s="3">
        <f>Tabla12[[#This Row],[Precio '[$CLP'] IVA Inc]]/1.19</f>
        <v>0</v>
      </c>
      <c r="S981" s="1">
        <f>YEAR(Tabla12[[#This Row],[Fecha Entrada]])</f>
        <v>1900</v>
      </c>
      <c r="U981" s="1"/>
    </row>
    <row r="982" spans="5:21" hidden="1" x14ac:dyDescent="0.35">
      <c r="E982" s="7"/>
      <c r="F982" s="7"/>
      <c r="K982" s="3" t="e">
        <f>Tabla12[[#This Row],[Precio '[$CLP'] IVA Inc]]/Tabla12[[#This Row],[N° Noches]]</f>
        <v>#DIV/0!</v>
      </c>
      <c r="N982" s="3">
        <f>IF(Tabla12[[#This Row],[Canal de Venta]]="Booking",800*Tabla12[[#This Row],[Precio USD]],Tabla12[[#This Row],[Precio CLP]])</f>
        <v>0</v>
      </c>
      <c r="O982" s="3">
        <f>IF(Tabla12[[#This Row],[Canal de Venta]]="Venta Directa",0,IF(Tabla12[[#This Row],[Canal de Venta]]="Airbnb",Tabla12[[#This Row],[Precio '[$CLP'] IVA Inc]]*3.57%,(Tabla12[[#This Row],[Precio USD]]/1.19)*14%*950))</f>
        <v>0</v>
      </c>
      <c r="P982" s="3">
        <f>IF(Tabla12[[#This Row],[Año]]=2022,25000,0)</f>
        <v>0</v>
      </c>
      <c r="Q982" s="3">
        <f>Tabla12[[#This Row],[Precio '[$CLP'] Neto]]*19%</f>
        <v>0</v>
      </c>
      <c r="R982" s="3">
        <f>Tabla12[[#This Row],[Precio '[$CLP'] IVA Inc]]/1.19</f>
        <v>0</v>
      </c>
      <c r="S982" s="1">
        <f>YEAR(Tabla12[[#This Row],[Fecha Entrada]])</f>
        <v>1900</v>
      </c>
      <c r="U982" s="1"/>
    </row>
    <row r="983" spans="5:21" hidden="1" x14ac:dyDescent="0.35">
      <c r="E983" s="7"/>
      <c r="F983" s="7"/>
      <c r="K983" s="3" t="e">
        <f>Tabla12[[#This Row],[Precio '[$CLP'] IVA Inc]]/Tabla12[[#This Row],[N° Noches]]</f>
        <v>#DIV/0!</v>
      </c>
      <c r="N983" s="3">
        <f>IF(Tabla12[[#This Row],[Canal de Venta]]="Booking",800*Tabla12[[#This Row],[Precio USD]],Tabla12[[#This Row],[Precio CLP]])</f>
        <v>0</v>
      </c>
      <c r="O983" s="3">
        <f>IF(Tabla12[[#This Row],[Canal de Venta]]="Venta Directa",0,IF(Tabla12[[#This Row],[Canal de Venta]]="Airbnb",Tabla12[[#This Row],[Precio '[$CLP'] IVA Inc]]*3.57%,(Tabla12[[#This Row],[Precio USD]]/1.19)*14%*950))</f>
        <v>0</v>
      </c>
      <c r="P983" s="3">
        <f>IF(Tabla12[[#This Row],[Año]]=2022,25000,0)</f>
        <v>0</v>
      </c>
      <c r="Q983" s="3">
        <f>Tabla12[[#This Row],[Precio '[$CLP'] Neto]]*19%</f>
        <v>0</v>
      </c>
      <c r="R983" s="3">
        <f>Tabla12[[#This Row],[Precio '[$CLP'] IVA Inc]]/1.19</f>
        <v>0</v>
      </c>
      <c r="S983" s="1">
        <f>YEAR(Tabla12[[#This Row],[Fecha Entrada]])</f>
        <v>1900</v>
      </c>
      <c r="U983" s="1"/>
    </row>
    <row r="984" spans="5:21" hidden="1" x14ac:dyDescent="0.35">
      <c r="E984" s="7"/>
      <c r="F984" s="7"/>
      <c r="K984" s="3" t="e">
        <f>Tabla12[[#This Row],[Precio '[$CLP'] IVA Inc]]/Tabla12[[#This Row],[N° Noches]]</f>
        <v>#DIV/0!</v>
      </c>
      <c r="N984" s="3">
        <f>IF(Tabla12[[#This Row],[Canal de Venta]]="Booking",800*Tabla12[[#This Row],[Precio USD]],Tabla12[[#This Row],[Precio CLP]])</f>
        <v>0</v>
      </c>
      <c r="O984" s="3">
        <f>IF(Tabla12[[#This Row],[Canal de Venta]]="Venta Directa",0,IF(Tabla12[[#This Row],[Canal de Venta]]="Airbnb",Tabla12[[#This Row],[Precio '[$CLP'] IVA Inc]]*3.57%,(Tabla12[[#This Row],[Precio USD]]/1.19)*14%*950))</f>
        <v>0</v>
      </c>
      <c r="P984" s="3">
        <f>IF(Tabla12[[#This Row],[Año]]=2022,25000,0)</f>
        <v>0</v>
      </c>
      <c r="Q984" s="3">
        <f>Tabla12[[#This Row],[Precio '[$CLP'] Neto]]*19%</f>
        <v>0</v>
      </c>
      <c r="R984" s="3">
        <f>Tabla12[[#This Row],[Precio '[$CLP'] IVA Inc]]/1.19</f>
        <v>0</v>
      </c>
      <c r="S984" s="1">
        <f>YEAR(Tabla12[[#This Row],[Fecha Entrada]])</f>
        <v>1900</v>
      </c>
      <c r="U984" s="1"/>
    </row>
    <row r="985" spans="5:21" hidden="1" x14ac:dyDescent="0.35">
      <c r="E985" s="7"/>
      <c r="F985" s="7"/>
      <c r="K985" s="3" t="e">
        <f>Tabla12[[#This Row],[Precio '[$CLP'] IVA Inc]]/Tabla12[[#This Row],[N° Noches]]</f>
        <v>#DIV/0!</v>
      </c>
      <c r="N985" s="3">
        <f>IF(Tabla12[[#This Row],[Canal de Venta]]="Booking",800*Tabla12[[#This Row],[Precio USD]],Tabla12[[#This Row],[Precio CLP]])</f>
        <v>0</v>
      </c>
      <c r="O985" s="3">
        <f>IF(Tabla12[[#This Row],[Canal de Venta]]="Venta Directa",0,IF(Tabla12[[#This Row],[Canal de Venta]]="Airbnb",Tabla12[[#This Row],[Precio '[$CLP'] IVA Inc]]*3.57%,(Tabla12[[#This Row],[Precio USD]]/1.19)*14%*950))</f>
        <v>0</v>
      </c>
      <c r="P985" s="3">
        <f>IF(Tabla12[[#This Row],[Año]]=2022,25000,0)</f>
        <v>0</v>
      </c>
      <c r="Q985" s="3">
        <f>Tabla12[[#This Row],[Precio '[$CLP'] Neto]]*19%</f>
        <v>0</v>
      </c>
      <c r="R985" s="3">
        <f>Tabla12[[#This Row],[Precio '[$CLP'] IVA Inc]]/1.19</f>
        <v>0</v>
      </c>
      <c r="S985" s="1">
        <f>YEAR(Tabla12[[#This Row],[Fecha Entrada]])</f>
        <v>1900</v>
      </c>
      <c r="U985" s="1"/>
    </row>
    <row r="986" spans="5:21" hidden="1" x14ac:dyDescent="0.35">
      <c r="E986" s="7"/>
      <c r="F986" s="7"/>
      <c r="K986" s="3" t="e">
        <f>Tabla12[[#This Row],[Precio '[$CLP'] IVA Inc]]/Tabla12[[#This Row],[N° Noches]]</f>
        <v>#DIV/0!</v>
      </c>
      <c r="N986" s="3">
        <f>IF(Tabla12[[#This Row],[Canal de Venta]]="Booking",800*Tabla12[[#This Row],[Precio USD]],Tabla12[[#This Row],[Precio CLP]])</f>
        <v>0</v>
      </c>
      <c r="O986" s="3">
        <f>IF(Tabla12[[#This Row],[Canal de Venta]]="Venta Directa",0,IF(Tabla12[[#This Row],[Canal de Venta]]="Airbnb",Tabla12[[#This Row],[Precio '[$CLP'] IVA Inc]]*3.57%,(Tabla12[[#This Row],[Precio USD]]/1.19)*14%*950))</f>
        <v>0</v>
      </c>
      <c r="P986" s="3">
        <f>IF(Tabla12[[#This Row],[Año]]=2022,25000,0)</f>
        <v>0</v>
      </c>
      <c r="Q986" s="3">
        <f>Tabla12[[#This Row],[Precio '[$CLP'] Neto]]*19%</f>
        <v>0</v>
      </c>
      <c r="R986" s="3">
        <f>Tabla12[[#This Row],[Precio '[$CLP'] IVA Inc]]/1.19</f>
        <v>0</v>
      </c>
      <c r="S986" s="1">
        <f>YEAR(Tabla12[[#This Row],[Fecha Entrada]])</f>
        <v>1900</v>
      </c>
      <c r="U986" s="1"/>
    </row>
    <row r="987" spans="5:21" hidden="1" x14ac:dyDescent="0.35">
      <c r="E987" s="7"/>
      <c r="F987" s="7"/>
      <c r="K987" s="3" t="e">
        <f>Tabla12[[#This Row],[Precio '[$CLP'] IVA Inc]]/Tabla12[[#This Row],[N° Noches]]</f>
        <v>#DIV/0!</v>
      </c>
      <c r="N987" s="3">
        <f>IF(Tabla12[[#This Row],[Canal de Venta]]="Booking",800*Tabla12[[#This Row],[Precio USD]],Tabla12[[#This Row],[Precio CLP]])</f>
        <v>0</v>
      </c>
      <c r="O987" s="3">
        <f>IF(Tabla12[[#This Row],[Canal de Venta]]="Venta Directa",0,IF(Tabla12[[#This Row],[Canal de Venta]]="Airbnb",Tabla12[[#This Row],[Precio '[$CLP'] IVA Inc]]*3.57%,(Tabla12[[#This Row],[Precio USD]]/1.19)*14%*950))</f>
        <v>0</v>
      </c>
      <c r="P987" s="3">
        <f>IF(Tabla12[[#This Row],[Año]]=2022,25000,0)</f>
        <v>0</v>
      </c>
      <c r="Q987" s="3">
        <f>Tabla12[[#This Row],[Precio '[$CLP'] Neto]]*19%</f>
        <v>0</v>
      </c>
      <c r="R987" s="3">
        <f>Tabla12[[#This Row],[Precio '[$CLP'] IVA Inc]]/1.19</f>
        <v>0</v>
      </c>
      <c r="S987" s="1">
        <f>YEAR(Tabla12[[#This Row],[Fecha Entrada]])</f>
        <v>1900</v>
      </c>
      <c r="U987" s="1"/>
    </row>
    <row r="988" spans="5:21" x14ac:dyDescent="0.35">
      <c r="E988" s="7"/>
      <c r="F988" s="7"/>
      <c r="K988" s="3" t="e">
        <f>Tabla12[[#This Row],[Precio '[$CLP'] IVA Inc]]/Tabla12[[#This Row],[N° Noches]]</f>
        <v>#DIV/0!</v>
      </c>
      <c r="N988" s="3">
        <f>IF(Tabla12[[#This Row],[Canal de Venta]]="Booking",800*Tabla12[[#This Row],[Precio USD]],Tabla12[[#This Row],[Precio CLP]])</f>
        <v>0</v>
      </c>
      <c r="O988" s="3">
        <f>IF(Tabla12[[#This Row],[Canal de Venta]]="Venta Directa",0,IF(Tabla12[[#This Row],[Canal de Venta]]="Airbnb",Tabla12[[#This Row],[Precio '[$CLP'] IVA Inc]]*3.57%,(Tabla12[[#This Row],[Precio USD]]/1.19)*14%*950))</f>
        <v>0</v>
      </c>
      <c r="P988" s="3">
        <f>IF(Tabla12[[#This Row],[Año]]=2022,25000,0)</f>
        <v>0</v>
      </c>
      <c r="Q988" s="3">
        <f>Tabla12[[#This Row],[Precio '[$CLP'] Neto]]*19%</f>
        <v>0</v>
      </c>
      <c r="R988" s="3">
        <f>Tabla12[[#This Row],[Precio '[$CLP'] IVA Inc]]/1.19</f>
        <v>0</v>
      </c>
      <c r="S988" s="1">
        <f>YEAR(Tabla12[[#This Row],[Fecha Entrada]])</f>
        <v>1900</v>
      </c>
      <c r="U988" s="1"/>
    </row>
  </sheetData>
  <pageMargins left="0.7" right="0.7" top="0.75" bottom="0.75" header="0.3" footer="0.3"/>
  <pageSetup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Carrasco Nova</dc:creator>
  <cp:lastModifiedBy>Diego Astaburuaga Corveleyn (Alumno)</cp:lastModifiedBy>
  <dcterms:created xsi:type="dcterms:W3CDTF">2024-09-03T15:44:34Z</dcterms:created>
  <dcterms:modified xsi:type="dcterms:W3CDTF">2024-09-03T17:39:29Z</dcterms:modified>
</cp:coreProperties>
</file>