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9100" yWindow="3260" windowWidth="20120" windowHeight="12820" tabRatio="626" activeTab="11"/>
  </bookViews>
  <sheets>
    <sheet name="3" sheetId="1" r:id="rId1"/>
    <sheet name="4" sheetId="2" r:id="rId2"/>
    <sheet name="5" sheetId="3" r:id="rId3"/>
    <sheet name="6" sheetId="4" r:id="rId4"/>
    <sheet name="7" sheetId="6" r:id="rId5"/>
    <sheet name="A" sheetId="7" r:id="rId6"/>
    <sheet name="B" sheetId="8" r:id="rId7"/>
    <sheet name="C" sheetId="9" r:id="rId8"/>
    <sheet name="D" sheetId="10" r:id="rId9"/>
    <sheet name="E" sheetId="11" r:id="rId10"/>
    <sheet name="F" sheetId="12" r:id="rId11"/>
    <sheet name="Missing" sheetId="5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6" l="1"/>
  <c r="F4" i="6"/>
  <c r="G4" i="6"/>
  <c r="H4" i="6"/>
  <c r="I4" i="6"/>
  <c r="J4" i="6"/>
  <c r="K4" i="6"/>
  <c r="L4" i="6"/>
  <c r="E8" i="6"/>
  <c r="F8" i="6"/>
  <c r="G8" i="6"/>
  <c r="H8" i="6"/>
  <c r="I8" i="6"/>
  <c r="J8" i="6"/>
  <c r="K8" i="6"/>
  <c r="L8" i="6"/>
  <c r="E6" i="6"/>
  <c r="F6" i="6"/>
  <c r="G6" i="6"/>
  <c r="H6" i="6"/>
  <c r="I6" i="6"/>
  <c r="J6" i="6"/>
  <c r="K6" i="6"/>
  <c r="L6" i="6"/>
  <c r="E3" i="6"/>
  <c r="F3" i="6"/>
  <c r="G3" i="6"/>
  <c r="H3" i="6"/>
  <c r="I3" i="6"/>
  <c r="J3" i="6"/>
  <c r="K3" i="6"/>
  <c r="L3" i="6"/>
  <c r="E7" i="6"/>
  <c r="F7" i="6"/>
  <c r="G7" i="6"/>
  <c r="H7" i="6"/>
  <c r="I7" i="6"/>
  <c r="J7" i="6"/>
  <c r="K7" i="6"/>
  <c r="L7" i="6"/>
  <c r="E5" i="6"/>
  <c r="F5" i="6"/>
  <c r="G5" i="6"/>
  <c r="H5" i="6"/>
  <c r="I5" i="6"/>
  <c r="J5" i="6"/>
  <c r="K5" i="6"/>
  <c r="L5" i="6"/>
  <c r="E2" i="6"/>
  <c r="F2" i="6"/>
  <c r="G2" i="6"/>
  <c r="H2" i="6"/>
  <c r="I2" i="6"/>
  <c r="J2" i="6"/>
  <c r="K2" i="6"/>
  <c r="L2" i="6"/>
  <c r="E8" i="4"/>
  <c r="F8" i="4"/>
  <c r="G8" i="4"/>
  <c r="H8" i="4"/>
  <c r="I8" i="4"/>
  <c r="J8" i="4"/>
  <c r="K8" i="4"/>
  <c r="L8" i="4"/>
  <c r="E4" i="4"/>
  <c r="F4" i="4"/>
  <c r="G4" i="4"/>
  <c r="H4" i="4"/>
  <c r="I4" i="4"/>
  <c r="J4" i="4"/>
  <c r="K4" i="4"/>
  <c r="L4" i="4"/>
  <c r="E6" i="4"/>
  <c r="F6" i="4"/>
  <c r="G6" i="4"/>
  <c r="H6" i="4"/>
  <c r="I6" i="4"/>
  <c r="J6" i="4"/>
  <c r="K6" i="4"/>
  <c r="L6" i="4"/>
  <c r="E3" i="4"/>
  <c r="F3" i="4"/>
  <c r="G3" i="4"/>
  <c r="H3" i="4"/>
  <c r="I3" i="4"/>
  <c r="J3" i="4"/>
  <c r="K3" i="4"/>
  <c r="L3" i="4"/>
  <c r="E7" i="4"/>
  <c r="F7" i="4"/>
  <c r="G7" i="4"/>
  <c r="H7" i="4"/>
  <c r="I7" i="4"/>
  <c r="J7" i="4"/>
  <c r="K7" i="4"/>
  <c r="L7" i="4"/>
  <c r="E5" i="4"/>
  <c r="F5" i="4"/>
  <c r="G5" i="4"/>
  <c r="H5" i="4"/>
  <c r="I5" i="4"/>
  <c r="J5" i="4"/>
  <c r="K5" i="4"/>
  <c r="L5" i="4"/>
  <c r="E2" i="4"/>
  <c r="F2" i="4"/>
  <c r="G2" i="4"/>
  <c r="H2" i="4"/>
  <c r="I2" i="4"/>
  <c r="J2" i="4"/>
  <c r="K2" i="4"/>
  <c r="L2" i="4"/>
  <c r="E4" i="3"/>
  <c r="F4" i="3"/>
  <c r="G4" i="3"/>
  <c r="H4" i="3"/>
  <c r="I4" i="3"/>
  <c r="J4" i="3"/>
  <c r="E8" i="3"/>
  <c r="F8" i="3"/>
  <c r="G8" i="3"/>
  <c r="H8" i="3"/>
  <c r="I8" i="3"/>
  <c r="J8" i="3"/>
  <c r="E7" i="3"/>
  <c r="F7" i="3"/>
  <c r="G7" i="3"/>
  <c r="H7" i="3"/>
  <c r="I7" i="3"/>
  <c r="J7" i="3"/>
  <c r="E6" i="3"/>
  <c r="F6" i="3"/>
  <c r="G6" i="3"/>
  <c r="H6" i="3"/>
  <c r="I6" i="3"/>
  <c r="J6" i="3"/>
  <c r="E5" i="3"/>
  <c r="F5" i="3"/>
  <c r="G5" i="3"/>
  <c r="H5" i="3"/>
  <c r="I5" i="3"/>
  <c r="J5" i="3"/>
  <c r="E3" i="3"/>
  <c r="F3" i="3"/>
  <c r="G3" i="3"/>
  <c r="H3" i="3"/>
  <c r="I3" i="3"/>
  <c r="J3" i="3"/>
  <c r="E2" i="3"/>
  <c r="F2" i="3"/>
  <c r="G2" i="3"/>
  <c r="H2" i="3"/>
  <c r="I2" i="3"/>
  <c r="J2" i="3"/>
  <c r="D8" i="2"/>
  <c r="E8" i="2"/>
  <c r="F8" i="2"/>
  <c r="G8" i="2"/>
  <c r="H8" i="2"/>
  <c r="I8" i="2"/>
  <c r="D5" i="2"/>
  <c r="E5" i="2"/>
  <c r="F5" i="2"/>
  <c r="G5" i="2"/>
  <c r="H5" i="2"/>
  <c r="I5" i="2"/>
  <c r="D7" i="2"/>
  <c r="E7" i="2"/>
  <c r="F7" i="2"/>
  <c r="G7" i="2"/>
  <c r="H7" i="2"/>
  <c r="I7" i="2"/>
  <c r="D6" i="2"/>
  <c r="E6" i="2"/>
  <c r="F6" i="2"/>
  <c r="G6" i="2"/>
  <c r="H6" i="2"/>
  <c r="I6" i="2"/>
  <c r="D4" i="2"/>
  <c r="E4" i="2"/>
  <c r="F4" i="2"/>
  <c r="G4" i="2"/>
  <c r="H4" i="2"/>
  <c r="I4" i="2"/>
  <c r="D3" i="2"/>
  <c r="E3" i="2"/>
  <c r="F3" i="2"/>
  <c r="G3" i="2"/>
  <c r="H3" i="2"/>
  <c r="I3" i="2"/>
  <c r="D2" i="2"/>
  <c r="E2" i="2"/>
  <c r="F2" i="2"/>
  <c r="G2" i="2"/>
  <c r="H2" i="2"/>
  <c r="I2" i="2"/>
  <c r="D9" i="1"/>
  <c r="E9" i="1"/>
  <c r="F9" i="1"/>
  <c r="G9" i="1"/>
  <c r="H9" i="1"/>
  <c r="I9" i="1"/>
  <c r="J9" i="1"/>
  <c r="K9" i="1"/>
  <c r="D8" i="1"/>
  <c r="E8" i="1"/>
  <c r="F8" i="1"/>
  <c r="G8" i="1"/>
  <c r="H8" i="1"/>
  <c r="I8" i="1"/>
  <c r="J8" i="1"/>
  <c r="K8" i="1"/>
  <c r="D7" i="1"/>
  <c r="E7" i="1"/>
  <c r="F7" i="1"/>
  <c r="G7" i="1"/>
  <c r="H7" i="1"/>
  <c r="I7" i="1"/>
  <c r="J7" i="1"/>
  <c r="K7" i="1"/>
  <c r="D6" i="1"/>
  <c r="E6" i="1"/>
  <c r="F6" i="1"/>
  <c r="G6" i="1"/>
  <c r="H6" i="1"/>
  <c r="I6" i="1"/>
  <c r="J6" i="1"/>
  <c r="K6" i="1"/>
  <c r="D5" i="1"/>
  <c r="E5" i="1"/>
  <c r="F5" i="1"/>
  <c r="G5" i="1"/>
  <c r="H5" i="1"/>
  <c r="I5" i="1"/>
  <c r="J5" i="1"/>
  <c r="K5" i="1"/>
  <c r="D3" i="1"/>
  <c r="E3" i="1"/>
  <c r="F3" i="1"/>
  <c r="G3" i="1"/>
  <c r="H3" i="1"/>
  <c r="I3" i="1"/>
  <c r="J3" i="1"/>
  <c r="K3" i="1"/>
  <c r="D2" i="1"/>
  <c r="E2" i="1"/>
  <c r="F2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<sst xmlns="http://schemas.openxmlformats.org/spreadsheetml/2006/main" count="431" uniqueCount="330">
  <si>
    <t>Organic acids</t>
  </si>
  <si>
    <t>HMDB00243</t>
  </si>
  <si>
    <t>Sussinic acid d4 (IS)</t>
  </si>
  <si>
    <t>Cholesterol (IS)</t>
  </si>
  <si>
    <t>RT</t>
  </si>
  <si>
    <t>mix 3-1</t>
  </si>
  <si>
    <t>mix 3-2</t>
  </si>
  <si>
    <t>mix 3-3</t>
  </si>
  <si>
    <t>mix 3-4</t>
  </si>
  <si>
    <t>mix 3-5</t>
  </si>
  <si>
    <t>mix 3-6</t>
  </si>
  <si>
    <t>mix 3-7</t>
  </si>
  <si>
    <t>mix 3-8</t>
  </si>
  <si>
    <t>mix 3-9</t>
  </si>
  <si>
    <t xml:space="preserve">α-Hydroxylsobutyric acid </t>
  </si>
  <si>
    <t>Ethylmalonic acid</t>
  </si>
  <si>
    <t>Oxoglutaric acid</t>
  </si>
  <si>
    <t>Suberic acid</t>
  </si>
  <si>
    <t>Homovanillic acid</t>
  </si>
  <si>
    <t>HPHPA</t>
  </si>
  <si>
    <t>trans-Ferulic acid</t>
  </si>
  <si>
    <t>Succinic Acid (IS)</t>
  </si>
  <si>
    <t>MW</t>
  </si>
  <si>
    <t>mix 4-1</t>
  </si>
  <si>
    <t>mix 4-2</t>
  </si>
  <si>
    <t>mix 4-3</t>
  </si>
  <si>
    <t>mix 4-4</t>
  </si>
  <si>
    <t>mix 4-5</t>
  </si>
  <si>
    <t>mix 4-6</t>
  </si>
  <si>
    <t>mix 4-7</t>
  </si>
  <si>
    <t>2-Hydroxy-2-methylbutyric acid</t>
  </si>
  <si>
    <t>Benzoic acid TMS</t>
  </si>
  <si>
    <t>Glutaric acid 2TMS</t>
  </si>
  <si>
    <t>Quinolinic acid 2TMS</t>
  </si>
  <si>
    <t>3,4-Dihydroxyphenylacetic acid</t>
  </si>
  <si>
    <t>Pyroglutamic acid 2TMS</t>
  </si>
  <si>
    <t>Levulinic acid</t>
  </si>
  <si>
    <t>mix 5-1</t>
  </si>
  <si>
    <t>mix 5-2</t>
  </si>
  <si>
    <t>mix 5-3</t>
  </si>
  <si>
    <t>mix 5-4</t>
  </si>
  <si>
    <t>mix 5-5</t>
  </si>
  <si>
    <t>mix 5-6</t>
  </si>
  <si>
    <t>mix 5-7</t>
  </si>
  <si>
    <t>Target Ion</t>
  </si>
  <si>
    <t>QIon</t>
  </si>
  <si>
    <t>Glycolic acid 2TMS</t>
  </si>
  <si>
    <t>2-Methylsuccinic acid</t>
  </si>
  <si>
    <t>Sumiki's acid</t>
  </si>
  <si>
    <t>Pimelic acid 2TMS</t>
  </si>
  <si>
    <t>Vanillylmandelic acid</t>
  </si>
  <si>
    <t xml:space="preserve">Indolelactic acid </t>
  </si>
  <si>
    <t>Adipic acid</t>
  </si>
  <si>
    <t>mix 6-1</t>
  </si>
  <si>
    <t>mix 6-2</t>
  </si>
  <si>
    <t>mix 6-3</t>
  </si>
  <si>
    <t>mix 6-4</t>
  </si>
  <si>
    <t>mix 6-5</t>
  </si>
  <si>
    <t>mix 6-6</t>
  </si>
  <si>
    <t>mix 6-7</t>
  </si>
  <si>
    <t>mix 6-8</t>
  </si>
  <si>
    <t>mix 6-9</t>
  </si>
  <si>
    <t>HMDB00700</t>
  </si>
  <si>
    <t>β-Lactate</t>
  </si>
  <si>
    <t>HMDB00669</t>
  </si>
  <si>
    <t xml:space="preserve">o-Hydroxyphenylacetic acid </t>
  </si>
  <si>
    <t>HMDB00197</t>
  </si>
  <si>
    <t xml:space="preserve">1H-Indole-3-acetic acid </t>
  </si>
  <si>
    <t>HMDB00754</t>
  </si>
  <si>
    <t>3-Hydroxyisovaleric acid</t>
  </si>
  <si>
    <t>HMDB00355</t>
  </si>
  <si>
    <t>3-Hydroxymethylglutaric acid</t>
  </si>
  <si>
    <t>HMDB02453</t>
  </si>
  <si>
    <t>4-Deoxythreonate</t>
  </si>
  <si>
    <t>HMDB00715</t>
  </si>
  <si>
    <t>Kynurenic acid</t>
  </si>
  <si>
    <t>Compound</t>
  </si>
  <si>
    <t>Mixture</t>
  </si>
  <si>
    <t>Mix3</t>
  </si>
  <si>
    <t>Pyruvic acid</t>
  </si>
  <si>
    <t>HMDB00023</t>
  </si>
  <si>
    <t>3-hydroxyisobutyric</t>
  </si>
  <si>
    <t>Mix1</t>
  </si>
  <si>
    <t>MixD</t>
  </si>
  <si>
    <t>HMDB</t>
  </si>
  <si>
    <t>??</t>
  </si>
  <si>
    <t>HMDB00019</t>
  </si>
  <si>
    <t>2-oxoisovaleric</t>
  </si>
  <si>
    <t>MixE or D or ?</t>
  </si>
  <si>
    <t>Mix5</t>
  </si>
  <si>
    <t>HMDB00291</t>
  </si>
  <si>
    <t>only highest conc detected - increase CONC???</t>
  </si>
  <si>
    <t>mix 7-1</t>
  </si>
  <si>
    <t>mix 7-2</t>
  </si>
  <si>
    <t>mix 7-3</t>
  </si>
  <si>
    <t>mix 7-4</t>
  </si>
  <si>
    <t>mix 7-5</t>
  </si>
  <si>
    <t>mix 7-6</t>
  </si>
  <si>
    <t>mix 7-7</t>
  </si>
  <si>
    <t>mix 7-8</t>
  </si>
  <si>
    <t>mix 7-9</t>
  </si>
  <si>
    <t>HMDB00440</t>
  </si>
  <si>
    <t>m-Hydroxyphenylacetic acid</t>
  </si>
  <si>
    <t>HMDB00423</t>
  </si>
  <si>
    <t>3,4-Dihydroxyhydrocinnamic acid</t>
  </si>
  <si>
    <t>HMDB00763</t>
  </si>
  <si>
    <t xml:space="preserve">5-Hydroxyindoleacetic acid </t>
  </si>
  <si>
    <t>HMDB00500</t>
  </si>
  <si>
    <t xml:space="preserve">p-Hydroxybenzoic acid </t>
  </si>
  <si>
    <t>HMDB00755</t>
  </si>
  <si>
    <t>Hydroxyphenyllactic acid</t>
  </si>
  <si>
    <t>HMDB00209</t>
  </si>
  <si>
    <t>phenylacetic  acid</t>
  </si>
  <si>
    <t>na</t>
  </si>
  <si>
    <t>HMDB01713</t>
  </si>
  <si>
    <t>m-Coumaric acid</t>
  </si>
  <si>
    <t>mix A-1</t>
  </si>
  <si>
    <t>mix A-2</t>
  </si>
  <si>
    <t>mix A-3</t>
  </si>
  <si>
    <t>mix A-4</t>
  </si>
  <si>
    <t>mix A-5</t>
  </si>
  <si>
    <t>mix A-6</t>
  </si>
  <si>
    <t>mix A-7</t>
  </si>
  <si>
    <t>RT (min)</t>
  </si>
  <si>
    <t xml:space="preserve">HMDB00119 </t>
  </si>
  <si>
    <t>glyoxylic</t>
  </si>
  <si>
    <t>HMDB00008</t>
  </si>
  <si>
    <t>2-hydroxybutyric</t>
  </si>
  <si>
    <t>HMDB00060</t>
  </si>
  <si>
    <t xml:space="preserve">acetoacetic </t>
  </si>
  <si>
    <t>HMDB01877</t>
  </si>
  <si>
    <t>valproic</t>
  </si>
  <si>
    <t>HMDB00134</t>
  </si>
  <si>
    <t>Fumaric Acid</t>
  </si>
  <si>
    <t>HMDB00620</t>
  </si>
  <si>
    <t>Glutaconic Acid</t>
  </si>
  <si>
    <t>HMDB00752</t>
  </si>
  <si>
    <t>3-methylglutaric</t>
  </si>
  <si>
    <t xml:space="preserve">HMDB00156 </t>
  </si>
  <si>
    <t>L-Malic acid</t>
  </si>
  <si>
    <t>HMDB01123</t>
  </si>
  <si>
    <t>2-amino-benzoic acid</t>
  </si>
  <si>
    <t>20.481(TMS)</t>
  </si>
  <si>
    <t>23.095(2TMS)</t>
  </si>
  <si>
    <t>HMDB00694</t>
  </si>
  <si>
    <t>2-Hydroxyglutaric Acid</t>
  </si>
  <si>
    <t>HMDB00020</t>
  </si>
  <si>
    <t>p-Hydroxyphenylacetic acid</t>
  </si>
  <si>
    <t>HMDB00956</t>
  </si>
  <si>
    <t>tartaric</t>
  </si>
  <si>
    <t>HMDB00812</t>
  </si>
  <si>
    <t>N-acetylaspartic</t>
  </si>
  <si>
    <t>HMDB00882</t>
  </si>
  <si>
    <t>4-hydroxymandelic</t>
  </si>
  <si>
    <t>HMDB00707</t>
  </si>
  <si>
    <t>4-hydroxyphenylpyruvic</t>
  </si>
  <si>
    <t>HMDB00953</t>
  </si>
  <si>
    <t>suberylglycine</t>
  </si>
  <si>
    <t>t</t>
  </si>
  <si>
    <t>mix B-1</t>
  </si>
  <si>
    <t>mix B-2</t>
  </si>
  <si>
    <t>mix B-3</t>
  </si>
  <si>
    <t>mix B-4</t>
  </si>
  <si>
    <t>mix B-5</t>
  </si>
  <si>
    <t>mix B-6</t>
  </si>
  <si>
    <t>mix B-7</t>
  </si>
  <si>
    <t>HMDB02329</t>
  </si>
  <si>
    <t>oxalic</t>
  </si>
  <si>
    <t>HMDB00634</t>
  </si>
  <si>
    <t>methylmaleic</t>
  </si>
  <si>
    <t>HMDB00710</t>
  </si>
  <si>
    <t>4-hydroxybutyric</t>
  </si>
  <si>
    <t>HMDB00317</t>
  </si>
  <si>
    <t>2-hydroxy-3-methylvaleric</t>
  </si>
  <si>
    <t>HMDB00525</t>
  </si>
  <si>
    <t>5-hydroxyhexanoic</t>
  </si>
  <si>
    <t>HMDB06024</t>
  </si>
  <si>
    <t>Mevalonolactone</t>
  </si>
  <si>
    <t>HMDB00783</t>
  </si>
  <si>
    <t>Propionylglycine</t>
  </si>
  <si>
    <t>HMDB00764</t>
  </si>
  <si>
    <t>Benzenepropanoic acid</t>
  </si>
  <si>
    <t>HMDB00808</t>
  </si>
  <si>
    <t>butyrylglycine</t>
  </si>
  <si>
    <t>HMDB00225</t>
  </si>
  <si>
    <t>2-oxoadipic</t>
  </si>
  <si>
    <t>HMDB00959</t>
  </si>
  <si>
    <t>tiglylglycine</t>
  </si>
  <si>
    <t>HMDB00779</t>
  </si>
  <si>
    <t>3-phenyllactic</t>
  </si>
  <si>
    <t>3-hydroxyphenylacetic</t>
  </si>
  <si>
    <t>HMDb00484</t>
  </si>
  <si>
    <t xml:space="preserve">vanillic </t>
  </si>
  <si>
    <t>HMDB00226</t>
  </si>
  <si>
    <t>orotic</t>
  </si>
  <si>
    <t>HMDB00193</t>
  </si>
  <si>
    <t>isocitric</t>
  </si>
  <si>
    <t>HMDB60484</t>
  </si>
  <si>
    <t>indole-3-pyruvic</t>
  </si>
  <si>
    <t>HMDB00821</t>
  </si>
  <si>
    <t>Phenaceturic acid</t>
  </si>
  <si>
    <t>HMDB00913</t>
  </si>
  <si>
    <t>3(4-OH-3-MO-phenyl)lactic</t>
  </si>
  <si>
    <t>mix C-1</t>
  </si>
  <si>
    <t>mix C-2</t>
  </si>
  <si>
    <t>mix C-3</t>
  </si>
  <si>
    <t>mix C-4</t>
  </si>
  <si>
    <t>mix C-5</t>
  </si>
  <si>
    <t>mix C-6</t>
  </si>
  <si>
    <t>mix C-7</t>
  </si>
  <si>
    <t>3-hydroxypropionic</t>
  </si>
  <si>
    <t>HMDB00407</t>
  </si>
  <si>
    <t>2-Hydroxyisovaleric Acid</t>
  </si>
  <si>
    <t>HMDB00139</t>
  </si>
  <si>
    <t>glyceric</t>
  </si>
  <si>
    <t>HMDB00005</t>
  </si>
  <si>
    <t>2-oxobutanoic acid</t>
  </si>
  <si>
    <t>HMDB00930</t>
  </si>
  <si>
    <t>(E)-Cinnamic acid</t>
  </si>
  <si>
    <t>HMDB00267</t>
  </si>
  <si>
    <t xml:space="preserve">Pyroglutamic acid </t>
  </si>
  <si>
    <t>HMDB04812</t>
  </si>
  <si>
    <t>2,5-furandicarboxylic</t>
  </si>
  <si>
    <t>HMDB00300</t>
  </si>
  <si>
    <t>uracil</t>
  </si>
  <si>
    <t>HMDB00321</t>
  </si>
  <si>
    <t>2-hydroxyadipic</t>
  </si>
  <si>
    <t>HMDB03320</t>
  </si>
  <si>
    <t>indole-3-carboxylic</t>
  </si>
  <si>
    <t>HMDB00375</t>
  </si>
  <si>
    <t>3-(3-Hydroxyphenyl)propanoic acid</t>
  </si>
  <si>
    <t>HMDB00792</t>
  </si>
  <si>
    <t>Sebacic acid</t>
  </si>
  <si>
    <t>HMDB00379</t>
  </si>
  <si>
    <t>methylcitric</t>
  </si>
  <si>
    <t>HMDB00860</t>
  </si>
  <si>
    <t>phenylpropionylglycine</t>
  </si>
  <si>
    <t>3,4-dihydroxy-Phenylpropanoic acid</t>
  </si>
  <si>
    <t>mix D-1</t>
  </si>
  <si>
    <t>mix D-2</t>
  </si>
  <si>
    <t>mix D-3</t>
  </si>
  <si>
    <t>mix D-4</t>
  </si>
  <si>
    <t>mix D-5</t>
  </si>
  <si>
    <t>mix D-6</t>
  </si>
  <si>
    <t>mix D-7</t>
  </si>
  <si>
    <t>HMDB00491</t>
  </si>
  <si>
    <t>2-oxo-3-methylvaleric</t>
  </si>
  <si>
    <t>HMDB00176</t>
  </si>
  <si>
    <t>maleic</t>
  </si>
  <si>
    <t>HMDB01865</t>
  </si>
  <si>
    <t>2-oxovaleric</t>
  </si>
  <si>
    <t>HMDB02441</t>
  </si>
  <si>
    <t>3,3-dimethylglutaric</t>
  </si>
  <si>
    <t>HMDB01895</t>
  </si>
  <si>
    <t>2-Hydroxybenzoic acid (salicylic acid)</t>
  </si>
  <si>
    <t>21.059(2tms)</t>
  </si>
  <si>
    <t>HMDB00223</t>
  </si>
  <si>
    <t>oxaloacetic</t>
  </si>
  <si>
    <t>3-hydroxy-3-methylglutaric</t>
  </si>
  <si>
    <t>HMDB00635</t>
  </si>
  <si>
    <t xml:space="preserve">succinylacetone </t>
  </si>
  <si>
    <t>HMDB02285</t>
  </si>
  <si>
    <t>2-Indolecarboxylic acid</t>
  </si>
  <si>
    <t>HMDB00130</t>
  </si>
  <si>
    <t>Homogentisic acid</t>
  </si>
  <si>
    <t>HMDB01889</t>
  </si>
  <si>
    <t>theophylline</t>
  </si>
  <si>
    <t>HMDB00094</t>
  </si>
  <si>
    <t>Citric Acid</t>
  </si>
  <si>
    <t>HMDB13678</t>
  </si>
  <si>
    <t>4-hydroxyhippuric Acid</t>
  </si>
  <si>
    <t>HMDB00866</t>
  </si>
  <si>
    <t>N-acetyltyrosine</t>
  </si>
  <si>
    <t>mix E-1</t>
  </si>
  <si>
    <t>mix E-2</t>
  </si>
  <si>
    <t>mix E-3</t>
  </si>
  <si>
    <t>mix E-4</t>
  </si>
  <si>
    <t>mix E-5</t>
  </si>
  <si>
    <t>mix E-6</t>
  </si>
  <si>
    <t>mix E-7</t>
  </si>
  <si>
    <t>HMDB00354</t>
  </si>
  <si>
    <t>3-hydroxy-2-methylbutyric</t>
  </si>
  <si>
    <t>HMDB00396</t>
  </si>
  <si>
    <t>2-ethyl-3-hydroxypropionic</t>
  </si>
  <si>
    <t>HMDB00360</t>
  </si>
  <si>
    <t>2,4-dihydroxybutanoic</t>
  </si>
  <si>
    <t>HMDB00623</t>
  </si>
  <si>
    <t>dodecanedioic</t>
  </si>
  <si>
    <t>HMDB00678</t>
  </si>
  <si>
    <t>isovalerylglycine</t>
  </si>
  <si>
    <t>HMDB00428</t>
  </si>
  <si>
    <t>3-hydroxyglutaric</t>
  </si>
  <si>
    <t>mix F-1</t>
  </si>
  <si>
    <t>mix F-2</t>
  </si>
  <si>
    <t>mix F-3</t>
  </si>
  <si>
    <t>mix F-4</t>
  </si>
  <si>
    <t>mix F-5</t>
  </si>
  <si>
    <t>mix F-6</t>
  </si>
  <si>
    <t>mix F-7</t>
  </si>
  <si>
    <t>HMDB00426</t>
  </si>
  <si>
    <t>2-methylmalic</t>
  </si>
  <si>
    <t>Mix C</t>
  </si>
  <si>
    <t>Mix6</t>
  </si>
  <si>
    <t>Mix7/C/E</t>
  </si>
  <si>
    <t>which one should be used? RT? Cannot find a peak</t>
  </si>
  <si>
    <t>28.293??</t>
  </si>
  <si>
    <t>MixA</t>
  </si>
  <si>
    <t>only A-3-1? Why</t>
  </si>
  <si>
    <t>only A-1-1/ A-2-1/A-3-1? Why</t>
  </si>
  <si>
    <t>Mix E</t>
  </si>
  <si>
    <t>HMDB00220</t>
  </si>
  <si>
    <t>Hexadecanoic acid (Palmitic acid)</t>
  </si>
  <si>
    <t>HMDB00827</t>
  </si>
  <si>
    <t>Octadecanoic acid (Stearic acid)</t>
  </si>
  <si>
    <t>MixC</t>
  </si>
  <si>
    <t>Not in the new mixtures but shown in the mix C (from old lib). Why?</t>
  </si>
  <si>
    <t>12.169??</t>
  </si>
  <si>
    <t>hard to find the peaks</t>
  </si>
  <si>
    <t>MixE</t>
  </si>
  <si>
    <t>13.51???</t>
  </si>
  <si>
    <t>RT - couldn't find the RT</t>
  </si>
  <si>
    <t>RT??</t>
  </si>
  <si>
    <t>no Ion</t>
  </si>
  <si>
    <t>30.025--31.03</t>
  </si>
  <si>
    <t>13.267; 13.86</t>
  </si>
  <si>
    <t>cannot detect these peaks</t>
  </si>
  <si>
    <t>HMDBID? RT?</t>
  </si>
  <si>
    <t>cannot detect these peaks; Which Mixture?</t>
  </si>
  <si>
    <t>There is a peak but NO Ions - Why??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</si>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</sst>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2" borderId="2" xfId="0" applyFont="1" applyFill="1" applyBorder="1"/>
    <xf numFmtId="0" fontId="7" fillId="0" borderId="1" xfId="5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3" fillId="0" borderId="0" xfId="0" applyFont="1"/>
    <xf numFmtId="0" fontId="7" fillId="2" borderId="3" xfId="0" applyFont="1" applyFill="1" applyBorder="1"/>
    <xf numFmtId="0" fontId="7" fillId="4" borderId="1" xfId="5" applyFont="1" applyFill="1" applyBorder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0" fontId="7" fillId="0" borderId="1" xfId="8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6" borderId="0" xfId="0" applyFill="1"/>
    <xf numFmtId="0" fontId="10" fillId="0" borderId="0" xfId="0" applyFont="1"/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11" fillId="0" borderId="1" xfId="5" applyFont="1" applyFill="1" applyBorder="1" applyAlignment="1">
      <alignment horizontal="center" vertical="center"/>
    </xf>
    <xf numFmtId="2" fontId="0" fillId="0" borderId="1" xfId="0" applyNumberFormat="1" applyBorder="1"/>
    <xf numFmtId="2" fontId="0" fillId="5" borderId="1" xfId="0" applyNumberFormat="1" applyFill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2" fontId="0" fillId="0" borderId="0" xfId="0" applyNumberFormat="1"/>
    <xf numFmtId="2" fontId="0" fillId="6" borderId="0" xfId="0" applyNumberFormat="1" applyFill="1"/>
    <xf numFmtId="0" fontId="0" fillId="8" borderId="1" xfId="0" applyFill="1" applyBorder="1"/>
    <xf numFmtId="0" fontId="7" fillId="8" borderId="1" xfId="5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0" borderId="0" xfId="0" applyFill="1" applyBorder="1"/>
    <xf numFmtId="0" fontId="1" fillId="0" borderId="1" xfId="0" applyFont="1" applyBorder="1"/>
    <xf numFmtId="0" fontId="1" fillId="0" borderId="0" xfId="0" applyFont="1"/>
    <xf numFmtId="0" fontId="12" fillId="3" borderId="1" xfId="5" applyFont="1" applyFill="1" applyBorder="1" applyAlignment="1">
      <alignment horizontal="center" vertical="center"/>
    </xf>
    <xf numFmtId="0" fontId="12" fillId="8" borderId="1" xfId="5" applyFont="1" applyFill="1" applyBorder="1" applyAlignment="1">
      <alignment horizontal="center" vertical="center"/>
    </xf>
    <xf numFmtId="0" fontId="1" fillId="8" borderId="0" xfId="0" applyFont="1" applyFill="1"/>
    <xf numFmtId="0" fontId="0" fillId="6" borderId="1" xfId="0" applyFill="1" applyBorder="1"/>
    <xf numFmtId="2" fontId="0" fillId="6" borderId="1" xfId="0" applyNumberFormat="1" applyFill="1" applyBorder="1"/>
    <xf numFmtId="0" fontId="0" fillId="6" borderId="0" xfId="0" applyFill="1" applyBorder="1"/>
    <xf numFmtId="0" fontId="0" fillId="0" borderId="1" xfId="0" applyFill="1" applyBorder="1"/>
    <xf numFmtId="2" fontId="0" fillId="0" borderId="1" xfId="0" applyNumberFormat="1" applyFill="1" applyBorder="1"/>
    <xf numFmtId="2" fontId="1" fillId="0" borderId="1" xfId="0" applyNumberFormat="1" applyFont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2" fontId="1" fillId="0" borderId="0" xfId="0" applyNumberFormat="1" applyFont="1"/>
    <xf numFmtId="2" fontId="1" fillId="6" borderId="0" xfId="0" applyNumberFormat="1" applyFont="1" applyFill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12" fillId="6" borderId="0" xfId="0" applyNumberFormat="1" applyFont="1" applyFill="1"/>
    <xf numFmtId="2" fontId="1" fillId="9" borderId="0" xfId="0" applyNumberFormat="1" applyFont="1" applyFill="1"/>
    <xf numFmtId="2" fontId="12" fillId="9" borderId="0" xfId="0" applyNumberFormat="1" applyFont="1" applyFill="1"/>
    <xf numFmtId="0" fontId="0" fillId="7" borderId="0" xfId="0" applyFill="1"/>
    <xf numFmtId="2" fontId="0" fillId="7" borderId="0" xfId="0" applyNumberFormat="1" applyFill="1"/>
    <xf numFmtId="2" fontId="13" fillId="0" borderId="0" xfId="0" applyNumberFormat="1" applyFont="1" applyFill="1"/>
    <xf numFmtId="0" fontId="13" fillId="0" borderId="1" xfId="0" applyFont="1" applyFill="1" applyBorder="1"/>
    <xf numFmtId="0" fontId="13" fillId="0" borderId="1" xfId="0" applyFont="1" applyFill="1" applyBorder="1" applyAlignment="1">
      <alignment horizontal="left"/>
    </xf>
    <xf numFmtId="2" fontId="13" fillId="0" borderId="1" xfId="0" applyNumberFormat="1" applyFont="1" applyFill="1" applyBorder="1"/>
    <xf numFmtId="2" fontId="13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2" fillId="0" borderId="1" xfId="5" applyFont="1" applyFill="1" applyBorder="1" applyAlignment="1">
      <alignment horizontal="left" vertical="center"/>
    </xf>
    <xf numFmtId="0" fontId="13" fillId="10" borderId="1" xfId="0" applyFont="1" applyFill="1" applyBorder="1"/>
    <xf numFmtId="0" fontId="13" fillId="1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center"/>
    </xf>
    <xf numFmtId="2" fontId="13" fillId="10" borderId="1" xfId="0" applyNumberFormat="1" applyFont="1" applyFill="1" applyBorder="1"/>
    <xf numFmtId="2" fontId="13" fillId="10" borderId="1" xfId="0" applyNumberFormat="1" applyFont="1" applyFill="1" applyBorder="1" applyAlignment="1">
      <alignment horizontal="center"/>
    </xf>
  </cellXfs>
  <cellStyles count="185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4" xfId="8"/>
    <cellStyle name="Normal_Sheet1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25" sqref="B25"/>
    </sheetView>
  </sheetViews>
  <sheetFormatPr baseColWidth="10" defaultRowHeight="15" x14ac:dyDescent="0"/>
  <cols>
    <col min="1" max="1" width="27.6640625" bestFit="1" customWidth="1"/>
    <col min="2" max="2" width="11.33203125" bestFit="1" customWidth="1"/>
  </cols>
  <sheetData>
    <row r="1" spans="1:11">
      <c r="A1" s="2" t="s">
        <v>0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>
      <c r="A2" s="26" t="s">
        <v>14</v>
      </c>
      <c r="B2" s="12">
        <v>9.6460000000000008</v>
      </c>
      <c r="C2" s="5">
        <v>0.6</v>
      </c>
      <c r="D2" s="6">
        <f>C2/1.2</f>
        <v>0.5</v>
      </c>
      <c r="E2" s="6">
        <f>D2/1.3</f>
        <v>0.38461538461538458</v>
      </c>
      <c r="F2" s="6">
        <f>E2/1.5</f>
        <v>0.25641025641025639</v>
      </c>
      <c r="G2" s="6">
        <f>F2/1.8</f>
        <v>0.14245014245014243</v>
      </c>
      <c r="H2" s="7">
        <f>G2/2.5</f>
        <v>5.6980056980056967E-2</v>
      </c>
      <c r="I2" s="7">
        <f t="shared" ref="I2:K3" si="0">H2/3</f>
        <v>1.8993352326685656E-2</v>
      </c>
      <c r="J2" s="7">
        <f t="shared" si="0"/>
        <v>6.3311174422285522E-3</v>
      </c>
      <c r="K2" s="7">
        <f t="shared" si="0"/>
        <v>2.1103724807428506E-3</v>
      </c>
    </row>
    <row r="3" spans="1:11">
      <c r="A3" s="12" t="s">
        <v>15</v>
      </c>
      <c r="B3" s="12">
        <v>15.992000000000001</v>
      </c>
      <c r="C3" s="5">
        <v>0.7</v>
      </c>
      <c r="D3" s="6">
        <f>C3/1.2</f>
        <v>0.58333333333333337</v>
      </c>
      <c r="E3" s="6">
        <f>D3/1.3</f>
        <v>0.44871794871794873</v>
      </c>
      <c r="F3" s="6">
        <f>E3/1.5</f>
        <v>0.29914529914529914</v>
      </c>
      <c r="G3" s="6">
        <f>F3/1.8</f>
        <v>0.16619183285849951</v>
      </c>
      <c r="H3" s="7">
        <f>G3/2.5</f>
        <v>6.6476733143399802E-2</v>
      </c>
      <c r="I3" s="7">
        <f t="shared" si="0"/>
        <v>2.2158911047799934E-2</v>
      </c>
      <c r="J3" s="7">
        <f t="shared" si="0"/>
        <v>7.3863036825999777E-3</v>
      </c>
      <c r="K3" s="7">
        <f t="shared" si="0"/>
        <v>2.4621012275333259E-3</v>
      </c>
    </row>
    <row r="4" spans="1:11">
      <c r="A4" s="9" t="s">
        <v>21</v>
      </c>
      <c r="B4" s="9">
        <v>16.661999999999999</v>
      </c>
      <c r="C4" s="1"/>
      <c r="D4" s="1"/>
      <c r="E4" s="1"/>
      <c r="F4" s="1"/>
      <c r="G4" s="1"/>
      <c r="H4" s="1"/>
      <c r="I4" s="1"/>
      <c r="J4" s="1"/>
      <c r="K4" s="1"/>
    </row>
    <row r="5" spans="1:11">
      <c r="A5" s="12" t="s">
        <v>16</v>
      </c>
      <c r="B5" s="12">
        <v>22.547999999999998</v>
      </c>
      <c r="C5" s="5">
        <v>0.7</v>
      </c>
      <c r="D5" s="6">
        <f>C5/1.2</f>
        <v>0.58333333333333337</v>
      </c>
      <c r="E5" s="6">
        <f>D5/1.3</f>
        <v>0.44871794871794873</v>
      </c>
      <c r="F5" s="6">
        <f>E5/1.5</f>
        <v>0.29914529914529914</v>
      </c>
      <c r="G5" s="6">
        <f>F5/1.8</f>
        <v>0.16619183285849951</v>
      </c>
      <c r="H5" s="7">
        <f>G5/2.5</f>
        <v>6.6476733143399802E-2</v>
      </c>
      <c r="I5" s="7">
        <f t="shared" ref="I5:K9" si="1">H5/3</f>
        <v>2.2158911047799934E-2</v>
      </c>
      <c r="J5" s="7">
        <f t="shared" si="1"/>
        <v>7.3863036825999777E-3</v>
      </c>
      <c r="K5" s="7">
        <f t="shared" si="1"/>
        <v>2.4621012275333259E-3</v>
      </c>
    </row>
    <row r="6" spans="1:11">
      <c r="A6" s="12" t="s">
        <v>17</v>
      </c>
      <c r="B6" s="12">
        <v>24.646999999999998</v>
      </c>
      <c r="C6" s="5">
        <v>0.3</v>
      </c>
      <c r="D6" s="6">
        <f>C6/1.2</f>
        <v>0.25</v>
      </c>
      <c r="E6" s="6">
        <f>D6/1.3</f>
        <v>0.19230769230769229</v>
      </c>
      <c r="F6" s="6">
        <f>E6/1.5</f>
        <v>0.12820512820512819</v>
      </c>
      <c r="G6" s="6">
        <f>F6/1.8</f>
        <v>7.1225071225071213E-2</v>
      </c>
      <c r="H6" s="7">
        <f>G6/2.5</f>
        <v>2.8490028490028484E-2</v>
      </c>
      <c r="I6" s="7">
        <f t="shared" si="1"/>
        <v>9.4966761633428279E-3</v>
      </c>
      <c r="J6" s="7">
        <f t="shared" si="1"/>
        <v>3.1655587211142761E-3</v>
      </c>
      <c r="K6" s="7">
        <f t="shared" si="1"/>
        <v>1.0551862403714253E-3</v>
      </c>
    </row>
    <row r="7" spans="1:11">
      <c r="A7" s="12" t="s">
        <v>18</v>
      </c>
      <c r="B7" s="12">
        <v>26.013000000000002</v>
      </c>
      <c r="C7" s="5">
        <v>0.5</v>
      </c>
      <c r="D7" s="6">
        <f>C7/1.2</f>
        <v>0.41666666666666669</v>
      </c>
      <c r="E7" s="6">
        <f>D7/1.3</f>
        <v>0.32051282051282054</v>
      </c>
      <c r="F7" s="6">
        <f>E7/1.5</f>
        <v>0.21367521367521369</v>
      </c>
      <c r="G7" s="6">
        <f>F7/1.8</f>
        <v>0.11870845204178539</v>
      </c>
      <c r="H7" s="7">
        <f>G7/2.5</f>
        <v>4.7483380816714153E-2</v>
      </c>
      <c r="I7" s="7">
        <f t="shared" si="1"/>
        <v>1.5827793605571384E-2</v>
      </c>
      <c r="J7" s="7">
        <f t="shared" si="1"/>
        <v>5.2759312018571284E-3</v>
      </c>
      <c r="K7" s="7">
        <f t="shared" si="1"/>
        <v>1.7586437339523761E-3</v>
      </c>
    </row>
    <row r="8" spans="1:11">
      <c r="A8" s="12" t="s">
        <v>19</v>
      </c>
      <c r="B8" s="12">
        <v>27.472000000000001</v>
      </c>
      <c r="C8" s="5">
        <v>0.7</v>
      </c>
      <c r="D8" s="6">
        <f>C8/1.2</f>
        <v>0.58333333333333337</v>
      </c>
      <c r="E8" s="6">
        <f>D8/1.3</f>
        <v>0.44871794871794873</v>
      </c>
      <c r="F8" s="6">
        <f>E8/1.5</f>
        <v>0.29914529914529914</v>
      </c>
      <c r="G8" s="6">
        <f>F8/1.8</f>
        <v>0.16619183285849951</v>
      </c>
      <c r="H8" s="7">
        <f>G8/2.5</f>
        <v>6.6476733143399802E-2</v>
      </c>
      <c r="I8" s="7">
        <f t="shared" si="1"/>
        <v>2.2158911047799934E-2</v>
      </c>
      <c r="J8" s="7">
        <f t="shared" si="1"/>
        <v>7.3863036825999777E-3</v>
      </c>
      <c r="K8" s="7">
        <f t="shared" si="1"/>
        <v>2.4621012275333259E-3</v>
      </c>
    </row>
    <row r="9" spans="1:11">
      <c r="A9" s="12" t="s">
        <v>20</v>
      </c>
      <c r="B9" s="12">
        <v>31.146999999999998</v>
      </c>
      <c r="C9" s="5">
        <v>0.5</v>
      </c>
      <c r="D9" s="6">
        <f>C9/1.2</f>
        <v>0.41666666666666669</v>
      </c>
      <c r="E9" s="6">
        <f>D9/1.3</f>
        <v>0.32051282051282054</v>
      </c>
      <c r="F9" s="6">
        <f>E9/1.5</f>
        <v>0.21367521367521369</v>
      </c>
      <c r="G9" s="6">
        <f>F9/1.8</f>
        <v>0.11870845204178539</v>
      </c>
      <c r="H9" s="7">
        <f>G9/2.5</f>
        <v>4.7483380816714153E-2</v>
      </c>
      <c r="I9" s="7">
        <f t="shared" si="1"/>
        <v>1.5827793605571384E-2</v>
      </c>
      <c r="J9" s="7">
        <f t="shared" si="1"/>
        <v>5.2759312018571284E-3</v>
      </c>
      <c r="K9" s="7">
        <f t="shared" si="1"/>
        <v>1.7586437339523761E-3</v>
      </c>
    </row>
    <row r="10" spans="1:11">
      <c r="A10" s="9" t="s">
        <v>3</v>
      </c>
      <c r="B10" s="9">
        <v>44.207000000000001</v>
      </c>
      <c r="C10" s="1"/>
      <c r="D10" s="1"/>
      <c r="E10" s="1"/>
      <c r="F10" s="1"/>
      <c r="G10" s="1"/>
      <c r="H10" s="1"/>
      <c r="I10" s="1"/>
      <c r="J10" s="1"/>
      <c r="K10" s="1"/>
    </row>
  </sheetData>
  <sortState ref="A2:K10">
    <sortCondition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21" sqref="B21"/>
    </sheetView>
  </sheetViews>
  <sheetFormatPr baseColWidth="10" defaultRowHeight="15" x14ac:dyDescent="0"/>
  <cols>
    <col min="3" max="3" width="30.5" bestFit="1" customWidth="1"/>
    <col min="4" max="4" width="8.83203125" customWidth="1"/>
    <col min="5" max="6" width="9.5" customWidth="1"/>
  </cols>
  <sheetData>
    <row r="1" spans="1:13">
      <c r="D1" s="38" t="s">
        <v>4</v>
      </c>
      <c r="E1" s="38"/>
      <c r="F1" s="38"/>
      <c r="G1" s="38" t="s">
        <v>273</v>
      </c>
      <c r="H1" s="38" t="s">
        <v>274</v>
      </c>
      <c r="I1" s="38" t="s">
        <v>275</v>
      </c>
      <c r="J1" s="38" t="s">
        <v>276</v>
      </c>
      <c r="K1" s="38" t="s">
        <v>277</v>
      </c>
      <c r="L1" s="38" t="s">
        <v>278</v>
      </c>
      <c r="M1" s="38" t="s">
        <v>279</v>
      </c>
    </row>
    <row r="2" spans="1:13">
      <c r="A2" t="s">
        <v>321</v>
      </c>
      <c r="B2" s="27" t="s">
        <v>86</v>
      </c>
      <c r="C2" s="27" t="s">
        <v>87</v>
      </c>
      <c r="D2" s="65">
        <v>11.234</v>
      </c>
      <c r="E2" s="66">
        <v>12.032999999999999</v>
      </c>
      <c r="F2" s="64">
        <v>13.51</v>
      </c>
      <c r="G2" s="38">
        <v>0.5714285714285714</v>
      </c>
      <c r="H2" s="38">
        <v>0.47619047619047616</v>
      </c>
      <c r="I2" s="38">
        <v>0.36630036630036628</v>
      </c>
      <c r="J2" s="38">
        <v>0.24420024420024419</v>
      </c>
      <c r="K2" s="38">
        <v>0.13566680233346901</v>
      </c>
      <c r="L2" s="38">
        <v>5.4266720933387601E-2</v>
      </c>
      <c r="M2" s="38">
        <v>1.8088906977795867E-2</v>
      </c>
    </row>
    <row r="3" spans="1:13">
      <c r="B3" t="s">
        <v>280</v>
      </c>
      <c r="C3" t="s">
        <v>281</v>
      </c>
      <c r="D3" s="38">
        <v>13.752000000000001</v>
      </c>
      <c r="E3" s="38">
        <v>13.914999999999999</v>
      </c>
      <c r="F3" s="38"/>
      <c r="G3" s="38">
        <v>0.5714285714285714</v>
      </c>
      <c r="H3" s="38">
        <v>0.47619047619047616</v>
      </c>
      <c r="I3" s="38">
        <v>0.36630036630036628</v>
      </c>
      <c r="J3" s="38">
        <v>0.24420024420024419</v>
      </c>
      <c r="K3" s="38">
        <v>0.13566680233346901</v>
      </c>
      <c r="L3" s="38">
        <v>5.4266720933387601E-2</v>
      </c>
      <c r="M3" s="38">
        <v>1.8088906977795867E-2</v>
      </c>
    </row>
    <row r="4" spans="1:13">
      <c r="B4" t="s">
        <v>282</v>
      </c>
      <c r="C4" t="s">
        <v>283</v>
      </c>
      <c r="D4" s="38">
        <v>14.619</v>
      </c>
      <c r="E4" s="38"/>
      <c r="F4" s="38"/>
      <c r="G4" s="38">
        <v>0.22357142857142856</v>
      </c>
      <c r="H4" s="38">
        <v>0.18630952380952381</v>
      </c>
      <c r="I4" s="38">
        <v>0.14331501831501831</v>
      </c>
      <c r="J4" s="38">
        <v>9.5543345543345537E-2</v>
      </c>
      <c r="K4" s="38">
        <v>5.3079636412969741E-2</v>
      </c>
      <c r="L4" s="38">
        <v>2.1231854565187898E-2</v>
      </c>
      <c r="M4" s="38">
        <v>7.0772848550626323E-3</v>
      </c>
    </row>
    <row r="5" spans="1:13">
      <c r="B5" s="37"/>
      <c r="C5" s="34" t="s">
        <v>2</v>
      </c>
      <c r="D5" s="63">
        <v>16.631</v>
      </c>
      <c r="E5" s="37"/>
      <c r="F5" s="37"/>
      <c r="G5" s="37"/>
      <c r="H5" s="37"/>
      <c r="I5" s="37"/>
      <c r="J5" s="37"/>
      <c r="K5" s="37"/>
      <c r="L5" s="37"/>
      <c r="M5" s="37"/>
    </row>
    <row r="6" spans="1:13">
      <c r="B6" t="s">
        <v>174</v>
      </c>
      <c r="C6" t="s">
        <v>175</v>
      </c>
      <c r="D6" s="38">
        <v>17.725999999999999</v>
      </c>
      <c r="E6" s="38"/>
      <c r="F6" s="38"/>
      <c r="G6" s="38">
        <v>0.2857142857142857</v>
      </c>
      <c r="H6" s="38">
        <v>0.23809523809523808</v>
      </c>
      <c r="I6" s="38">
        <v>0.18315018315018314</v>
      </c>
      <c r="J6" s="38">
        <v>0.1221001221001221</v>
      </c>
      <c r="K6" s="38">
        <v>6.7833401166734503E-2</v>
      </c>
      <c r="L6" s="38">
        <v>2.71333604666938E-2</v>
      </c>
      <c r="M6" s="38">
        <v>9.0444534888979335E-3</v>
      </c>
    </row>
    <row r="7" spans="1:13">
      <c r="B7" t="s">
        <v>284</v>
      </c>
      <c r="C7" t="s">
        <v>285</v>
      </c>
      <c r="D7" s="38">
        <v>19.106000000000002</v>
      </c>
      <c r="E7" s="38"/>
      <c r="F7" s="38"/>
      <c r="G7" s="38">
        <v>0.5714285714285714</v>
      </c>
      <c r="H7" s="38">
        <v>0.47619047619047616</v>
      </c>
      <c r="I7" s="38">
        <v>0.36630036630036628</v>
      </c>
      <c r="J7" s="38">
        <v>0.24420024420024419</v>
      </c>
      <c r="K7" s="38">
        <v>0.13566680233346901</v>
      </c>
      <c r="L7" s="38">
        <v>5.4266720933387601E-2</v>
      </c>
      <c r="M7" s="38">
        <v>1.8088906977795867E-2</v>
      </c>
    </row>
    <row r="8" spans="1:13">
      <c r="B8" t="s">
        <v>288</v>
      </c>
      <c r="C8" t="s">
        <v>289</v>
      </c>
      <c r="D8" s="60">
        <v>20.545000000000002</v>
      </c>
      <c r="E8" s="60">
        <v>21.126000000000001</v>
      </c>
      <c r="F8" s="60"/>
      <c r="G8" s="38">
        <v>0.5714285714285714</v>
      </c>
      <c r="H8" s="38">
        <v>0.47619047619047616</v>
      </c>
      <c r="I8" s="38">
        <v>0.36630036630036628</v>
      </c>
      <c r="J8" s="38">
        <v>0.24420024420024419</v>
      </c>
      <c r="K8" s="38">
        <v>0.13566680233346901</v>
      </c>
      <c r="L8" s="38">
        <v>5.4266720933387601E-2</v>
      </c>
      <c r="M8" s="38">
        <v>1.8088906977795867E-2</v>
      </c>
    </row>
    <row r="9" spans="1:13">
      <c r="A9" t="s">
        <v>322</v>
      </c>
      <c r="B9" s="67" t="s">
        <v>290</v>
      </c>
      <c r="C9" s="67" t="s">
        <v>291</v>
      </c>
      <c r="D9" s="68">
        <v>22.462</v>
      </c>
      <c r="E9" s="38"/>
      <c r="F9" s="38"/>
      <c r="G9" s="38">
        <v>0.5714285714285714</v>
      </c>
      <c r="H9" s="38">
        <v>0.47619047619047616</v>
      </c>
      <c r="I9" s="38">
        <v>0.36630036630036628</v>
      </c>
      <c r="J9" s="38">
        <v>0.24420024420024419</v>
      </c>
      <c r="K9" s="38">
        <v>0.13566680233346901</v>
      </c>
      <c r="L9" s="38">
        <v>5.4266720933387601E-2</v>
      </c>
      <c r="M9" s="38">
        <v>1.8088906977795867E-2</v>
      </c>
    </row>
    <row r="10" spans="1:13">
      <c r="B10" t="s">
        <v>148</v>
      </c>
      <c r="C10" t="s">
        <v>149</v>
      </c>
      <c r="D10" s="60">
        <v>23.83</v>
      </c>
      <c r="E10" s="38"/>
      <c r="F10" s="38"/>
      <c r="G10" s="38">
        <v>1.0714285714285714</v>
      </c>
      <c r="H10" s="38">
        <v>0.83333333333333337</v>
      </c>
      <c r="I10" s="38">
        <v>0.64102564102564108</v>
      </c>
      <c r="J10" s="38">
        <v>0.42735042735042739</v>
      </c>
      <c r="K10" s="38">
        <v>0.23741690408357077</v>
      </c>
      <c r="L10" s="38">
        <v>9.4966761633428307E-2</v>
      </c>
      <c r="M10" s="38">
        <v>3.1655587211142769E-2</v>
      </c>
    </row>
    <row r="11" spans="1:13">
      <c r="B11" s="27" t="s">
        <v>263</v>
      </c>
      <c r="C11" s="27" t="s">
        <v>264</v>
      </c>
      <c r="D11" s="61">
        <v>26.196999999999999</v>
      </c>
      <c r="E11" s="39"/>
      <c r="F11" s="39"/>
      <c r="G11" s="39">
        <v>0.2857142857142857</v>
      </c>
      <c r="H11" s="39">
        <v>0.23809523809523808</v>
      </c>
      <c r="I11" s="39">
        <v>0.18315018315018314</v>
      </c>
      <c r="J11" s="39">
        <v>0.1221001221001221</v>
      </c>
      <c r="K11" s="39">
        <v>6.7833401166734503E-2</v>
      </c>
      <c r="L11" s="39">
        <v>2.71333604666938E-2</v>
      </c>
      <c r="M11" s="39">
        <v>9.0444534888979335E-3</v>
      </c>
    </row>
    <row r="12" spans="1:13">
      <c r="B12" t="s">
        <v>286</v>
      </c>
      <c r="C12" t="s">
        <v>287</v>
      </c>
      <c r="D12" s="69" t="s">
        <v>323</v>
      </c>
      <c r="E12" s="38"/>
      <c r="F12" s="38"/>
      <c r="G12" s="38">
        <v>0.5714285714285714</v>
      </c>
      <c r="H12" s="38">
        <v>0.47619047619047616</v>
      </c>
      <c r="I12" s="38">
        <v>0.36630036630036628</v>
      </c>
      <c r="J12" s="38">
        <v>0.24420024420024419</v>
      </c>
      <c r="K12" s="38">
        <v>0.13566680233346901</v>
      </c>
      <c r="L12" s="38">
        <v>5.4266720933387601E-2</v>
      </c>
      <c r="M12" s="38">
        <v>1.8088906977795867E-2</v>
      </c>
    </row>
    <row r="13" spans="1:13">
      <c r="B13" s="37"/>
      <c r="C13" s="35" t="s">
        <v>3</v>
      </c>
      <c r="D13" s="62">
        <v>44.228000000000002</v>
      </c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B14" s="27" t="s">
        <v>124</v>
      </c>
      <c r="C14" s="27" t="s">
        <v>125</v>
      </c>
      <c r="D14" s="39"/>
      <c r="E14" s="39"/>
      <c r="F14" s="39"/>
      <c r="G14" s="39">
        <v>0.56922499534489723</v>
      </c>
      <c r="H14" s="39">
        <v>0.44273055193492017</v>
      </c>
      <c r="I14" s="39">
        <v>0.34056196302686165</v>
      </c>
      <c r="J14" s="39">
        <v>0.22704130868457442</v>
      </c>
      <c r="K14" s="39">
        <v>0.12613406038031913</v>
      </c>
      <c r="L14" s="39">
        <v>5.0453624152127653E-2</v>
      </c>
      <c r="M14" s="39">
        <v>1.6817874717375884E-2</v>
      </c>
    </row>
    <row r="15" spans="1:13">
      <c r="B15" s="27" t="s">
        <v>150</v>
      </c>
      <c r="C15" s="27" t="s">
        <v>151</v>
      </c>
      <c r="D15" s="39"/>
      <c r="E15" s="39"/>
      <c r="F15" s="39"/>
      <c r="G15" s="39">
        <v>0.6428571428571429</v>
      </c>
      <c r="H15" s="39">
        <v>0.5</v>
      </c>
      <c r="I15" s="39">
        <v>0.38461538461538458</v>
      </c>
      <c r="J15" s="39">
        <v>0.25641025641025639</v>
      </c>
      <c r="K15" s="39">
        <v>0.14245014245014243</v>
      </c>
      <c r="L15" s="39">
        <v>5.6980056980056967E-2</v>
      </c>
      <c r="M15" s="39">
        <v>1.8993352326685656E-2</v>
      </c>
    </row>
    <row r="16" spans="1:13">
      <c r="B16" s="52" t="s">
        <v>154</v>
      </c>
      <c r="C16" s="52" t="s">
        <v>155</v>
      </c>
      <c r="D16" s="53"/>
      <c r="E16" s="53"/>
      <c r="F16" s="53"/>
      <c r="G16" s="53">
        <v>0.28149987574357599</v>
      </c>
      <c r="H16" s="53">
        <v>0.2189443478005591</v>
      </c>
      <c r="I16" s="53">
        <v>0.16841872907735314</v>
      </c>
      <c r="J16" s="53">
        <v>0.11227915271823542</v>
      </c>
      <c r="K16" s="53">
        <v>6.2377307065686345E-2</v>
      </c>
      <c r="L16" s="53">
        <v>2.4950922826274539E-2</v>
      </c>
      <c r="M16" s="53">
        <v>8.3169742754248457E-3</v>
      </c>
    </row>
    <row r="17" spans="2:13">
      <c r="B17" s="52" t="s">
        <v>103</v>
      </c>
      <c r="C17" s="52" t="s">
        <v>237</v>
      </c>
      <c r="D17" s="53"/>
      <c r="E17" s="53"/>
      <c r="F17" s="53"/>
      <c r="G17" s="53">
        <v>0.56461151473428239</v>
      </c>
      <c r="H17" s="53">
        <v>0.47050959561190203</v>
      </c>
      <c r="I17" s="53">
        <v>0.36193045816300157</v>
      </c>
      <c r="J17" s="53">
        <v>0.2412869721086677</v>
      </c>
      <c r="K17" s="53">
        <v>0.13404831783814872</v>
      </c>
      <c r="L17" s="53">
        <v>5.3619327135259486E-2</v>
      </c>
      <c r="M17" s="53">
        <v>1.7873109045086495E-2</v>
      </c>
    </row>
  </sheetData>
  <sortState ref="B3:L17">
    <sortCondition ref="D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6" sqref="B16"/>
    </sheetView>
  </sheetViews>
  <sheetFormatPr baseColWidth="10" defaultRowHeight="15" x14ac:dyDescent="0"/>
  <cols>
    <col min="2" max="2" width="23.33203125" bestFit="1" customWidth="1"/>
  </cols>
  <sheetData>
    <row r="1" spans="1:10">
      <c r="A1" s="1"/>
      <c r="B1" s="1"/>
      <c r="C1" s="1" t="s">
        <v>4</v>
      </c>
      <c r="D1" s="1" t="s">
        <v>292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  <c r="J1" s="1" t="s">
        <v>298</v>
      </c>
    </row>
    <row r="2" spans="1:10">
      <c r="A2" s="1" t="s">
        <v>299</v>
      </c>
      <c r="B2" s="1" t="s">
        <v>300</v>
      </c>
      <c r="C2" s="1">
        <v>20.361999999999998</v>
      </c>
      <c r="D2" s="1">
        <v>2</v>
      </c>
      <c r="E2" s="1">
        <v>1.67</v>
      </c>
      <c r="F2" s="1">
        <v>1.28</v>
      </c>
      <c r="G2" s="1">
        <v>0.85</v>
      </c>
      <c r="H2" s="1">
        <v>0.47</v>
      </c>
      <c r="I2" s="1">
        <v>0.19</v>
      </c>
      <c r="J2" s="1">
        <v>6.3E-2</v>
      </c>
    </row>
    <row r="3" spans="1:10">
      <c r="A3" s="1" t="s">
        <v>235</v>
      </c>
      <c r="B3" s="1" t="s">
        <v>236</v>
      </c>
      <c r="C3" s="1">
        <v>29.704999999999998</v>
      </c>
      <c r="D3" s="1">
        <v>0.25</v>
      </c>
      <c r="E3" s="1">
        <v>0.21</v>
      </c>
      <c r="F3" s="1">
        <v>0.16</v>
      </c>
      <c r="G3" s="1">
        <v>0.11</v>
      </c>
      <c r="H3" s="1">
        <v>0.06</v>
      </c>
      <c r="I3" s="1">
        <v>2.4E-2</v>
      </c>
      <c r="J3" s="1">
        <v>8.0000000000000002E-3</v>
      </c>
    </row>
    <row r="4" spans="1:10">
      <c r="A4" s="1" t="s">
        <v>201</v>
      </c>
      <c r="B4" s="1" t="s">
        <v>202</v>
      </c>
      <c r="C4" s="1">
        <v>30.166</v>
      </c>
      <c r="D4" s="1">
        <v>1</v>
      </c>
      <c r="E4" s="1">
        <v>0.83</v>
      </c>
      <c r="F4" s="1">
        <v>0.64</v>
      </c>
      <c r="G4" s="1">
        <v>0.43</v>
      </c>
      <c r="H4" s="1">
        <v>0.24</v>
      </c>
      <c r="I4" s="1">
        <v>9.5000000000000001E-2</v>
      </c>
      <c r="J4" s="1">
        <v>3.2000000000000001E-2</v>
      </c>
    </row>
  </sheetData>
  <sortState ref="A1:J4">
    <sortCondition ref="C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F20"/>
  <sheetViews>
    <sheetView tabSelected="1" workbookViewId="0">
      <selection activeCell="C25" sqref="C25"/>
    </sheetView>
  </sheetViews>
  <sheetFormatPr baseColWidth="10" defaultRowHeight="15" x14ac:dyDescent="0"/>
  <cols>
    <col min="2" max="2" width="12.6640625" style="37" bestFit="1" customWidth="1"/>
    <col min="3" max="3" width="11.5" style="46" bestFit="1" customWidth="1"/>
    <col min="4" max="4" width="35.83203125" style="46" customWidth="1"/>
    <col min="5" max="5" width="14.33203125" style="74" customWidth="1"/>
    <col min="6" max="6" width="62.33203125" style="37" customWidth="1"/>
  </cols>
  <sheetData>
    <row r="1" spans="2:6">
      <c r="B1" s="70" t="s">
        <v>77</v>
      </c>
      <c r="C1" s="70" t="s">
        <v>84</v>
      </c>
      <c r="D1" s="70" t="s">
        <v>76</v>
      </c>
      <c r="E1" s="75" t="s">
        <v>4</v>
      </c>
      <c r="F1" s="70" t="s">
        <v>329</v>
      </c>
    </row>
    <row r="2" spans="2:6">
      <c r="B2" s="70" t="s">
        <v>78</v>
      </c>
      <c r="C2" s="70" t="s">
        <v>85</v>
      </c>
      <c r="D2" s="76" t="s">
        <v>14</v>
      </c>
      <c r="E2" s="77">
        <v>9.6460000000000008</v>
      </c>
      <c r="F2" s="70" t="s">
        <v>326</v>
      </c>
    </row>
    <row r="3" spans="2:6">
      <c r="B3" s="70" t="s">
        <v>82</v>
      </c>
      <c r="C3" s="70" t="s">
        <v>1</v>
      </c>
      <c r="D3" s="71" t="s">
        <v>79</v>
      </c>
      <c r="E3" s="75">
        <v>9.2100000000000009</v>
      </c>
      <c r="F3" s="72" t="s">
        <v>325</v>
      </c>
    </row>
    <row r="4" spans="2:6">
      <c r="B4" s="70" t="s">
        <v>89</v>
      </c>
      <c r="C4" s="70" t="s">
        <v>90</v>
      </c>
      <c r="D4" s="78" t="s">
        <v>50</v>
      </c>
      <c r="E4" s="75">
        <v>27.981000000000002</v>
      </c>
      <c r="F4" s="70" t="s">
        <v>91</v>
      </c>
    </row>
    <row r="5" spans="2:6">
      <c r="B5" s="70" t="s">
        <v>302</v>
      </c>
      <c r="C5" s="70" t="s">
        <v>72</v>
      </c>
      <c r="D5" s="78" t="s">
        <v>73</v>
      </c>
      <c r="E5" s="75">
        <v>17.850999999999999</v>
      </c>
      <c r="F5" s="70" t="s">
        <v>91</v>
      </c>
    </row>
    <row r="6" spans="2:6">
      <c r="B6" s="70" t="s">
        <v>303</v>
      </c>
      <c r="C6" s="70" t="s">
        <v>103</v>
      </c>
      <c r="D6" s="71" t="s">
        <v>237</v>
      </c>
      <c r="E6" s="75" t="s">
        <v>305</v>
      </c>
      <c r="F6" s="70" t="s">
        <v>304</v>
      </c>
    </row>
    <row r="7" spans="2:6">
      <c r="B7" s="70" t="s">
        <v>306</v>
      </c>
      <c r="C7" s="70" t="s">
        <v>128</v>
      </c>
      <c r="D7" s="71" t="s">
        <v>129</v>
      </c>
      <c r="E7" s="73">
        <v>11.906000000000001</v>
      </c>
      <c r="F7" s="70" t="s">
        <v>307</v>
      </c>
    </row>
    <row r="8" spans="2:6">
      <c r="B8" s="70" t="s">
        <v>306</v>
      </c>
      <c r="C8" s="70" t="s">
        <v>154</v>
      </c>
      <c r="D8" s="71" t="s">
        <v>155</v>
      </c>
      <c r="E8" s="73">
        <v>20.565000000000001</v>
      </c>
      <c r="F8" s="70" t="s">
        <v>308</v>
      </c>
    </row>
    <row r="9" spans="2:6">
      <c r="B9" s="70" t="s">
        <v>314</v>
      </c>
      <c r="C9" s="70" t="s">
        <v>310</v>
      </c>
      <c r="D9" s="71" t="s">
        <v>311</v>
      </c>
      <c r="E9" s="75">
        <v>30.25</v>
      </c>
      <c r="F9" s="70" t="s">
        <v>315</v>
      </c>
    </row>
    <row r="10" spans="2:6">
      <c r="B10" s="70" t="s">
        <v>314</v>
      </c>
      <c r="C10" s="70" t="s">
        <v>312</v>
      </c>
      <c r="D10" s="71" t="s">
        <v>313</v>
      </c>
      <c r="E10" s="75">
        <v>33.128999999999998</v>
      </c>
      <c r="F10" s="70" t="s">
        <v>315</v>
      </c>
    </row>
    <row r="11" spans="2:6">
      <c r="B11" s="70" t="s">
        <v>314</v>
      </c>
      <c r="C11" s="70" t="s">
        <v>62</v>
      </c>
      <c r="D11" s="71" t="s">
        <v>210</v>
      </c>
      <c r="E11" s="73" t="s">
        <v>316</v>
      </c>
      <c r="F11" s="70" t="s">
        <v>317</v>
      </c>
    </row>
    <row r="12" spans="2:6">
      <c r="B12" s="79" t="s">
        <v>88</v>
      </c>
      <c r="C12" s="79" t="s">
        <v>86</v>
      </c>
      <c r="D12" s="80" t="s">
        <v>87</v>
      </c>
      <c r="E12" s="81">
        <v>13.513999999999999</v>
      </c>
      <c r="F12" s="82" t="s">
        <v>327</v>
      </c>
    </row>
    <row r="13" spans="2:6">
      <c r="B13" s="79" t="s">
        <v>83</v>
      </c>
      <c r="C13" s="79" t="s">
        <v>80</v>
      </c>
      <c r="D13" s="80" t="s">
        <v>81</v>
      </c>
      <c r="E13" s="83">
        <v>9.6050000000000004</v>
      </c>
      <c r="F13" s="82" t="s">
        <v>325</v>
      </c>
    </row>
    <row r="14" spans="2:6">
      <c r="B14" s="70" t="s">
        <v>83</v>
      </c>
      <c r="C14" s="70" t="s">
        <v>249</v>
      </c>
      <c r="D14" s="71" t="s">
        <v>250</v>
      </c>
      <c r="E14" s="73">
        <v>13.157999999999999</v>
      </c>
      <c r="F14" s="72" t="s">
        <v>325</v>
      </c>
    </row>
    <row r="15" spans="2:6">
      <c r="B15" s="70" t="s">
        <v>83</v>
      </c>
      <c r="C15" s="70" t="s">
        <v>245</v>
      </c>
      <c r="D15" s="71" t="s">
        <v>246</v>
      </c>
      <c r="E15" s="73" t="s">
        <v>324</v>
      </c>
      <c r="F15" s="72" t="s">
        <v>325</v>
      </c>
    </row>
    <row r="16" spans="2:6">
      <c r="B16" s="70" t="s">
        <v>83</v>
      </c>
      <c r="C16" s="70" t="s">
        <v>253</v>
      </c>
      <c r="D16" s="71" t="s">
        <v>254</v>
      </c>
      <c r="E16" s="73">
        <v>17.407</v>
      </c>
      <c r="F16" s="72" t="s">
        <v>325</v>
      </c>
    </row>
    <row r="17" spans="2:6">
      <c r="B17" s="70" t="s">
        <v>83</v>
      </c>
      <c r="C17" s="70" t="s">
        <v>256</v>
      </c>
      <c r="D17" s="71" t="s">
        <v>257</v>
      </c>
      <c r="E17" s="73">
        <v>20.448</v>
      </c>
      <c r="F17" s="72" t="s">
        <v>325</v>
      </c>
    </row>
    <row r="18" spans="2:6">
      <c r="B18" s="70" t="s">
        <v>83</v>
      </c>
      <c r="C18" s="70" t="s">
        <v>261</v>
      </c>
      <c r="D18" s="71" t="s">
        <v>262</v>
      </c>
      <c r="E18" s="73">
        <v>25.835000000000001</v>
      </c>
      <c r="F18" s="72" t="s">
        <v>325</v>
      </c>
    </row>
    <row r="19" spans="2:6">
      <c r="B19" s="70" t="s">
        <v>318</v>
      </c>
      <c r="C19" s="70" t="s">
        <v>86</v>
      </c>
      <c r="D19" s="71" t="s">
        <v>87</v>
      </c>
      <c r="E19" s="75" t="s">
        <v>319</v>
      </c>
      <c r="F19" s="70" t="s">
        <v>320</v>
      </c>
    </row>
    <row r="20" spans="2:6">
      <c r="B20" s="70" t="s">
        <v>318</v>
      </c>
      <c r="C20" s="70" t="s">
        <v>290</v>
      </c>
      <c r="D20" s="71" t="s">
        <v>291</v>
      </c>
      <c r="E20" s="73">
        <v>22.462</v>
      </c>
      <c r="F20" s="70" t="s">
        <v>328</v>
      </c>
    </row>
  </sheetData>
  <phoneticPr fontId="14" type="noConversion"/>
  <pageMargins left="0.75000000000000011" right="0.75000000000000011" top="1" bottom="1" header="0.5" footer="0.5"/>
  <pageSetup scale="8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2" sqref="A2"/>
    </sheetView>
  </sheetViews>
  <sheetFormatPr baseColWidth="10" defaultRowHeight="15" x14ac:dyDescent="0"/>
  <cols>
    <col min="1" max="1" width="25.5" bestFit="1" customWidth="1"/>
  </cols>
  <sheetData>
    <row r="1" spans="1:9">
      <c r="A1" s="13" t="s">
        <v>0</v>
      </c>
      <c r="B1" s="15" t="s">
        <v>4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</row>
    <row r="2" spans="1:9">
      <c r="A2" s="16" t="s">
        <v>30</v>
      </c>
      <c r="B2">
        <v>11.864000000000001</v>
      </c>
      <c r="C2" s="11">
        <v>0.2</v>
      </c>
      <c r="D2" s="17">
        <f t="shared" ref="D2:D8" si="0">C2/1.2</f>
        <v>0.16666666666666669</v>
      </c>
      <c r="E2" s="17">
        <f t="shared" ref="E2:E8" si="1">D2/1.3</f>
        <v>0.12820512820512822</v>
      </c>
      <c r="F2" s="17">
        <f t="shared" ref="F2:F8" si="2">E2/1.5</f>
        <v>8.5470085470085486E-2</v>
      </c>
      <c r="G2" s="17">
        <f t="shared" ref="G2:G8" si="3">F2/1.8</f>
        <v>4.748338081671416E-2</v>
      </c>
      <c r="H2" s="18">
        <f t="shared" ref="H2:H8" si="4">G2/2.5</f>
        <v>1.8993352326685663E-2</v>
      </c>
      <c r="I2" s="18">
        <f t="shared" ref="I2:I8" si="5">H2/3</f>
        <v>6.3311174422285539E-3</v>
      </c>
    </row>
    <row r="3" spans="1:9">
      <c r="A3" s="16" t="s">
        <v>31</v>
      </c>
      <c r="B3">
        <v>14.851000000000001</v>
      </c>
      <c r="C3" s="11">
        <v>1.1000000000000001</v>
      </c>
      <c r="D3" s="17">
        <f t="shared" si="0"/>
        <v>0.91666666666666674</v>
      </c>
      <c r="E3" s="17">
        <f t="shared" si="1"/>
        <v>0.70512820512820518</v>
      </c>
      <c r="F3" s="17">
        <f t="shared" si="2"/>
        <v>0.47008547008547014</v>
      </c>
      <c r="G3" s="17">
        <f t="shared" si="3"/>
        <v>0.26115859449192785</v>
      </c>
      <c r="H3" s="18">
        <f t="shared" si="4"/>
        <v>0.10446343779677114</v>
      </c>
      <c r="I3" s="18">
        <f t="shared" si="5"/>
        <v>3.4821145932257047E-2</v>
      </c>
    </row>
    <row r="4" spans="1:9">
      <c r="A4" s="16" t="s">
        <v>32</v>
      </c>
      <c r="B4">
        <v>18.785</v>
      </c>
      <c r="C4" s="11">
        <v>0.25</v>
      </c>
      <c r="D4" s="17">
        <f t="shared" si="0"/>
        <v>0.20833333333333334</v>
      </c>
      <c r="E4" s="17">
        <f t="shared" si="1"/>
        <v>0.16025641025641027</v>
      </c>
      <c r="F4" s="17">
        <f t="shared" si="2"/>
        <v>0.10683760683760685</v>
      </c>
      <c r="G4" s="17">
        <f t="shared" si="3"/>
        <v>5.9354226020892693E-2</v>
      </c>
      <c r="H4" s="18">
        <f t="shared" si="4"/>
        <v>2.3741690408357077E-2</v>
      </c>
      <c r="I4" s="18">
        <f t="shared" si="5"/>
        <v>7.9138968027856922E-3</v>
      </c>
    </row>
    <row r="5" spans="1:9">
      <c r="A5" s="16" t="s">
        <v>35</v>
      </c>
      <c r="B5">
        <v>21.289000000000001</v>
      </c>
      <c r="C5" s="11">
        <v>0.8</v>
      </c>
      <c r="D5" s="17">
        <f t="shared" si="0"/>
        <v>0.66666666666666674</v>
      </c>
      <c r="E5" s="17">
        <f t="shared" si="1"/>
        <v>0.51282051282051289</v>
      </c>
      <c r="F5" s="17">
        <f t="shared" si="2"/>
        <v>0.34188034188034194</v>
      </c>
      <c r="G5" s="17">
        <f t="shared" si="3"/>
        <v>0.18993352326685664</v>
      </c>
      <c r="H5" s="18">
        <f t="shared" si="4"/>
        <v>7.5973409306742651E-2</v>
      </c>
      <c r="I5" s="18">
        <f t="shared" si="5"/>
        <v>2.5324469768914216E-2</v>
      </c>
    </row>
    <row r="6" spans="1:9">
      <c r="A6" s="16" t="s">
        <v>33</v>
      </c>
      <c r="B6">
        <v>25.28</v>
      </c>
      <c r="C6" s="11">
        <v>1.2</v>
      </c>
      <c r="D6" s="17">
        <f t="shared" si="0"/>
        <v>1</v>
      </c>
      <c r="E6" s="17">
        <f t="shared" si="1"/>
        <v>0.76923076923076916</v>
      </c>
      <c r="F6" s="17">
        <f t="shared" si="2"/>
        <v>0.51282051282051277</v>
      </c>
      <c r="G6" s="17">
        <f t="shared" si="3"/>
        <v>0.28490028490028485</v>
      </c>
      <c r="H6" s="18">
        <f t="shared" si="4"/>
        <v>0.11396011396011393</v>
      </c>
      <c r="I6" s="18">
        <f t="shared" si="5"/>
        <v>3.7986704653371312E-2</v>
      </c>
    </row>
    <row r="7" spans="1:9">
      <c r="A7" s="19" t="s">
        <v>34</v>
      </c>
      <c r="C7" s="11">
        <v>0.2</v>
      </c>
      <c r="D7" s="17">
        <f t="shared" si="0"/>
        <v>0.16666666666666669</v>
      </c>
      <c r="E7" s="17">
        <f t="shared" si="1"/>
        <v>0.12820512820512822</v>
      </c>
      <c r="F7" s="17">
        <f t="shared" si="2"/>
        <v>8.5470085470085486E-2</v>
      </c>
      <c r="G7" s="17">
        <f t="shared" si="3"/>
        <v>4.748338081671416E-2</v>
      </c>
      <c r="H7" s="18">
        <f t="shared" si="4"/>
        <v>1.8993352326685663E-2</v>
      </c>
      <c r="I7" s="18">
        <f t="shared" si="5"/>
        <v>6.3311174422285539E-3</v>
      </c>
    </row>
    <row r="8" spans="1:9">
      <c r="A8" s="19" t="s">
        <v>36</v>
      </c>
      <c r="C8" s="11">
        <v>0.2</v>
      </c>
      <c r="D8" s="17">
        <f t="shared" si="0"/>
        <v>0.16666666666666669</v>
      </c>
      <c r="E8" s="17">
        <f t="shared" si="1"/>
        <v>0.12820512820512822</v>
      </c>
      <c r="F8" s="17">
        <f t="shared" si="2"/>
        <v>8.5470085470085486E-2</v>
      </c>
      <c r="G8" s="17">
        <f t="shared" si="3"/>
        <v>4.748338081671416E-2</v>
      </c>
      <c r="H8" s="18">
        <f t="shared" si="4"/>
        <v>1.8993352326685663E-2</v>
      </c>
      <c r="I8" s="18">
        <f t="shared" si="5"/>
        <v>6.3311174422285539E-3</v>
      </c>
    </row>
  </sheetData>
  <sortState ref="A2:I8">
    <sortCondition ref="B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7" sqref="A7:B7"/>
    </sheetView>
  </sheetViews>
  <sheetFormatPr baseColWidth="10" defaultRowHeight="15" x14ac:dyDescent="0"/>
  <cols>
    <col min="1" max="1" width="17.6640625" bestFit="1" customWidth="1"/>
  </cols>
  <sheetData>
    <row r="1" spans="1:12">
      <c r="A1" s="13" t="s">
        <v>0</v>
      </c>
      <c r="B1" s="15" t="s">
        <v>4</v>
      </c>
      <c r="C1" s="13" t="s">
        <v>22</v>
      </c>
      <c r="D1" s="14" t="s">
        <v>37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42</v>
      </c>
      <c r="J1" s="14" t="s">
        <v>43</v>
      </c>
      <c r="K1" s="20" t="s">
        <v>44</v>
      </c>
      <c r="L1" s="21" t="s">
        <v>45</v>
      </c>
    </row>
    <row r="2" spans="1:12">
      <c r="A2" s="22" t="s">
        <v>46</v>
      </c>
      <c r="B2">
        <v>10.002000000000001</v>
      </c>
      <c r="C2" s="16">
        <v>76.051400000000001</v>
      </c>
      <c r="D2" s="11">
        <v>1.2</v>
      </c>
      <c r="E2" s="17">
        <f t="shared" ref="E2:E8" si="0">D2/1.2</f>
        <v>1</v>
      </c>
      <c r="F2" s="17">
        <f t="shared" ref="F2:F8" si="1">E2/1.3</f>
        <v>0.76923076923076916</v>
      </c>
      <c r="G2" s="17">
        <f t="shared" ref="G2:G8" si="2">F2/1.5</f>
        <v>0.51282051282051277</v>
      </c>
      <c r="H2" s="17">
        <f t="shared" ref="H2:H8" si="3">G2/1.8</f>
        <v>0.28490028490028485</v>
      </c>
      <c r="I2" s="18">
        <f t="shared" ref="I2:I8" si="4">H2/2.5</f>
        <v>0.11396011396011393</v>
      </c>
      <c r="J2" s="18">
        <f t="shared" ref="J2:J8" si="5">I2/3</f>
        <v>3.7986704653371312E-2</v>
      </c>
      <c r="K2">
        <v>177</v>
      </c>
      <c r="L2">
        <v>205</v>
      </c>
    </row>
    <row r="3" spans="1:12">
      <c r="A3" s="16" t="s">
        <v>47</v>
      </c>
      <c r="B3">
        <v>16.998999999999999</v>
      </c>
      <c r="C3" s="16">
        <v>132.1146</v>
      </c>
      <c r="D3" s="11">
        <v>0.2</v>
      </c>
      <c r="E3" s="17">
        <f t="shared" si="0"/>
        <v>0.16666666666666669</v>
      </c>
      <c r="F3" s="17">
        <f t="shared" si="1"/>
        <v>0.12820512820512822</v>
      </c>
      <c r="G3" s="17">
        <f t="shared" si="2"/>
        <v>8.5470085470085486E-2</v>
      </c>
      <c r="H3" s="17">
        <f t="shared" si="3"/>
        <v>4.748338081671416E-2</v>
      </c>
      <c r="I3" s="18">
        <f t="shared" si="4"/>
        <v>1.8993352326685663E-2</v>
      </c>
      <c r="J3" s="18">
        <f t="shared" si="5"/>
        <v>6.3311174422285539E-3</v>
      </c>
      <c r="K3">
        <v>261</v>
      </c>
      <c r="L3">
        <v>217</v>
      </c>
    </row>
    <row r="4" spans="1:12">
      <c r="A4" s="16" t="s">
        <v>52</v>
      </c>
      <c r="B4">
        <v>20.978000000000002</v>
      </c>
      <c r="C4" s="16">
        <v>146.1412</v>
      </c>
      <c r="D4" s="11">
        <v>1.2</v>
      </c>
      <c r="E4" s="17">
        <f t="shared" si="0"/>
        <v>1</v>
      </c>
      <c r="F4" s="17">
        <f t="shared" si="1"/>
        <v>0.76923076923076916</v>
      </c>
      <c r="G4" s="17">
        <f t="shared" si="2"/>
        <v>0.51282051282051277</v>
      </c>
      <c r="H4" s="17">
        <f t="shared" si="3"/>
        <v>0.28490028490028485</v>
      </c>
      <c r="I4" s="18">
        <f t="shared" si="4"/>
        <v>0.11396011396011393</v>
      </c>
      <c r="J4" s="18">
        <f t="shared" si="5"/>
        <v>3.7986704653371312E-2</v>
      </c>
      <c r="K4">
        <v>111</v>
      </c>
      <c r="L4">
        <v>275</v>
      </c>
    </row>
    <row r="5" spans="1:12">
      <c r="A5" s="16" t="s">
        <v>48</v>
      </c>
      <c r="B5">
        <v>21.855</v>
      </c>
      <c r="C5" s="16">
        <v>142.10939999999999</v>
      </c>
      <c r="D5" s="11">
        <v>0.5</v>
      </c>
      <c r="E5" s="17">
        <f t="shared" si="0"/>
        <v>0.41666666666666669</v>
      </c>
      <c r="F5" s="17">
        <f t="shared" si="1"/>
        <v>0.32051282051282054</v>
      </c>
      <c r="G5" s="17">
        <f t="shared" si="2"/>
        <v>0.21367521367521369</v>
      </c>
      <c r="H5" s="17">
        <f t="shared" si="3"/>
        <v>0.11870845204178539</v>
      </c>
      <c r="I5" s="18">
        <f t="shared" si="4"/>
        <v>4.7483380816714153E-2</v>
      </c>
      <c r="J5" s="18">
        <f t="shared" si="5"/>
        <v>1.5827793605571384E-2</v>
      </c>
      <c r="K5">
        <v>271</v>
      </c>
      <c r="L5">
        <v>169</v>
      </c>
    </row>
    <row r="6" spans="1:12">
      <c r="A6" s="16" t="s">
        <v>49</v>
      </c>
      <c r="B6">
        <v>22.878</v>
      </c>
      <c r="C6" s="16">
        <v>160.1678</v>
      </c>
      <c r="D6" s="11">
        <v>0.4</v>
      </c>
      <c r="E6" s="17">
        <f t="shared" si="0"/>
        <v>0.33333333333333337</v>
      </c>
      <c r="F6" s="17">
        <f t="shared" si="1"/>
        <v>0.25641025641025644</v>
      </c>
      <c r="G6" s="17">
        <f t="shared" si="2"/>
        <v>0.17094017094017097</v>
      </c>
      <c r="H6" s="17">
        <f t="shared" si="3"/>
        <v>9.496676163342832E-2</v>
      </c>
      <c r="I6" s="18">
        <f t="shared" si="4"/>
        <v>3.7986704653371325E-2</v>
      </c>
      <c r="J6" s="18">
        <f t="shared" si="5"/>
        <v>1.2662234884457108E-2</v>
      </c>
      <c r="K6">
        <v>155</v>
      </c>
      <c r="L6">
        <v>289</v>
      </c>
    </row>
    <row r="7" spans="1:12">
      <c r="A7" s="16" t="s">
        <v>50</v>
      </c>
      <c r="B7">
        <v>27.981000000000002</v>
      </c>
      <c r="C7" s="16">
        <v>198.17269999999999</v>
      </c>
      <c r="D7" s="11">
        <v>0.3</v>
      </c>
      <c r="E7" s="17">
        <f t="shared" si="0"/>
        <v>0.25</v>
      </c>
      <c r="F7" s="17">
        <f t="shared" si="1"/>
        <v>0.19230769230769229</v>
      </c>
      <c r="G7" s="17">
        <f t="shared" si="2"/>
        <v>0.12820512820512819</v>
      </c>
      <c r="H7" s="17">
        <f t="shared" si="3"/>
        <v>7.1225071225071213E-2</v>
      </c>
      <c r="I7" s="18">
        <f t="shared" si="4"/>
        <v>2.8490028490028484E-2</v>
      </c>
      <c r="J7" s="18">
        <f t="shared" si="5"/>
        <v>9.4966761633428279E-3</v>
      </c>
      <c r="K7">
        <v>173</v>
      </c>
      <c r="L7">
        <v>289</v>
      </c>
    </row>
    <row r="8" spans="1:12">
      <c r="A8" s="19" t="s">
        <v>51</v>
      </c>
      <c r="C8" s="16">
        <v>205.2099</v>
      </c>
      <c r="D8" s="11">
        <v>0.2</v>
      </c>
      <c r="E8" s="17">
        <f t="shared" si="0"/>
        <v>0.16666666666666669</v>
      </c>
      <c r="F8" s="17">
        <f t="shared" si="1"/>
        <v>0.12820512820512822</v>
      </c>
      <c r="G8" s="17">
        <f t="shared" si="2"/>
        <v>8.5470085470085486E-2</v>
      </c>
      <c r="H8" s="17">
        <f t="shared" si="3"/>
        <v>4.748338081671416E-2</v>
      </c>
      <c r="I8" s="18">
        <f t="shared" si="4"/>
        <v>1.8993352326685663E-2</v>
      </c>
      <c r="J8" s="18">
        <f t="shared" si="5"/>
        <v>6.3311174422285539E-3</v>
      </c>
    </row>
  </sheetData>
  <sortState ref="A2:L8">
    <sortCondition ref="B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C1" workbookViewId="0">
      <selection activeCell="B20" sqref="B20"/>
    </sheetView>
  </sheetViews>
  <sheetFormatPr baseColWidth="10" defaultRowHeight="15" x14ac:dyDescent="0"/>
  <cols>
    <col min="2" max="2" width="23.83203125" bestFit="1" customWidth="1"/>
  </cols>
  <sheetData>
    <row r="1" spans="1:13">
      <c r="A1" s="23"/>
      <c r="B1" s="2" t="s">
        <v>0</v>
      </c>
      <c r="C1" s="3" t="s">
        <v>4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</row>
    <row r="2" spans="1:13" s="45" customFormat="1">
      <c r="A2" s="40" t="s">
        <v>62</v>
      </c>
      <c r="B2" s="41" t="s">
        <v>63</v>
      </c>
      <c r="C2" s="40">
        <v>12.182</v>
      </c>
      <c r="D2" s="42">
        <v>0.8</v>
      </c>
      <c r="E2" s="43">
        <f t="shared" ref="E2:E8" si="0">D2/1.2</f>
        <v>0.66666666666666674</v>
      </c>
      <c r="F2" s="43">
        <f t="shared" ref="F2:F8" si="1">E2/1.3</f>
        <v>0.51282051282051289</v>
      </c>
      <c r="G2" s="43">
        <f t="shared" ref="G2:G8" si="2">F2/1.5</f>
        <v>0.34188034188034194</v>
      </c>
      <c r="H2" s="43">
        <f t="shared" ref="H2:H8" si="3">G2/1.8</f>
        <v>0.18993352326685664</v>
      </c>
      <c r="I2" s="44">
        <f t="shared" ref="I2:I8" si="4">H2/2.5</f>
        <v>7.5973409306742651E-2</v>
      </c>
      <c r="J2" s="44">
        <f t="shared" ref="J2:L8" si="5">I2/3</f>
        <v>2.5324469768914216E-2</v>
      </c>
      <c r="K2" s="44">
        <f t="shared" si="5"/>
        <v>8.4414899229714058E-3</v>
      </c>
      <c r="L2" s="44">
        <f t="shared" si="5"/>
        <v>2.8138299743238021E-3</v>
      </c>
      <c r="M2" s="45" t="s">
        <v>301</v>
      </c>
    </row>
    <row r="3" spans="1:13">
      <c r="A3" s="1" t="s">
        <v>68</v>
      </c>
      <c r="B3" s="25" t="s">
        <v>69</v>
      </c>
      <c r="C3" s="1">
        <v>14.039</v>
      </c>
      <c r="D3" s="5">
        <v>0.7</v>
      </c>
      <c r="E3" s="6">
        <f t="shared" si="0"/>
        <v>0.58333333333333337</v>
      </c>
      <c r="F3" s="6">
        <f t="shared" si="1"/>
        <v>0.44871794871794873</v>
      </c>
      <c r="G3" s="6">
        <f t="shared" si="2"/>
        <v>0.29914529914529914</v>
      </c>
      <c r="H3" s="6">
        <f t="shared" si="3"/>
        <v>0.16619183285849951</v>
      </c>
      <c r="I3" s="7">
        <f t="shared" si="4"/>
        <v>6.6476733143399802E-2</v>
      </c>
      <c r="J3" s="7">
        <f t="shared" si="5"/>
        <v>2.2158911047799934E-2</v>
      </c>
      <c r="K3" s="7">
        <f t="shared" si="5"/>
        <v>7.3863036825999777E-3</v>
      </c>
      <c r="L3" s="7">
        <f t="shared" si="5"/>
        <v>2.4621012275333259E-3</v>
      </c>
    </row>
    <row r="4" spans="1:13">
      <c r="A4" s="47" t="s">
        <v>72</v>
      </c>
      <c r="B4" s="19" t="s">
        <v>73</v>
      </c>
      <c r="C4" s="47">
        <v>17.850999999999999</v>
      </c>
      <c r="D4" s="5">
        <v>0.2</v>
      </c>
      <c r="E4" s="6">
        <f t="shared" si="0"/>
        <v>0.16666666666666669</v>
      </c>
      <c r="F4" s="6">
        <f t="shared" si="1"/>
        <v>0.12820512820512822</v>
      </c>
      <c r="G4" s="6">
        <f t="shared" si="2"/>
        <v>8.5470085470085486E-2</v>
      </c>
      <c r="H4" s="6">
        <f t="shared" si="3"/>
        <v>4.748338081671416E-2</v>
      </c>
      <c r="I4" s="7">
        <f t="shared" si="4"/>
        <v>1.8993352326685663E-2</v>
      </c>
      <c r="J4" s="7">
        <f t="shared" si="5"/>
        <v>6.3311174422285539E-3</v>
      </c>
      <c r="K4" s="7">
        <f t="shared" si="5"/>
        <v>2.1103724807428515E-3</v>
      </c>
      <c r="L4" s="7">
        <f t="shared" si="5"/>
        <v>7.0345749358095052E-4</v>
      </c>
    </row>
    <row r="5" spans="1:13">
      <c r="A5" s="1" t="s">
        <v>64</v>
      </c>
      <c r="B5" s="16" t="s">
        <v>65</v>
      </c>
      <c r="C5" s="1">
        <v>22.219000000000001</v>
      </c>
      <c r="D5" s="5">
        <v>0.4</v>
      </c>
      <c r="E5" s="6">
        <f t="shared" si="0"/>
        <v>0.33333333333333337</v>
      </c>
      <c r="F5" s="6">
        <f t="shared" si="1"/>
        <v>0.25641025641025644</v>
      </c>
      <c r="G5" s="6">
        <f t="shared" si="2"/>
        <v>0.17094017094017097</v>
      </c>
      <c r="H5" s="6">
        <f t="shared" si="3"/>
        <v>9.496676163342832E-2</v>
      </c>
      <c r="I5" s="7">
        <f t="shared" si="4"/>
        <v>3.7986704653371325E-2</v>
      </c>
      <c r="J5" s="7">
        <f t="shared" si="5"/>
        <v>1.2662234884457108E-2</v>
      </c>
      <c r="K5" s="7">
        <f t="shared" si="5"/>
        <v>4.2207449614857029E-3</v>
      </c>
      <c r="L5" s="7">
        <f t="shared" si="5"/>
        <v>1.406914987161901E-3</v>
      </c>
    </row>
    <row r="6" spans="1:13">
      <c r="A6" s="1" t="s">
        <v>70</v>
      </c>
      <c r="B6" s="16" t="s">
        <v>71</v>
      </c>
      <c r="C6" s="1">
        <v>22.966000000000001</v>
      </c>
      <c r="D6" s="5">
        <v>1</v>
      </c>
      <c r="E6" s="6">
        <f t="shared" si="0"/>
        <v>0.83333333333333337</v>
      </c>
      <c r="F6" s="6">
        <f t="shared" si="1"/>
        <v>0.64102564102564108</v>
      </c>
      <c r="G6" s="6">
        <f t="shared" si="2"/>
        <v>0.42735042735042739</v>
      </c>
      <c r="H6" s="6">
        <f t="shared" si="3"/>
        <v>0.23741690408357077</v>
      </c>
      <c r="I6" s="7">
        <f t="shared" si="4"/>
        <v>9.4966761633428307E-2</v>
      </c>
      <c r="J6" s="7">
        <f t="shared" si="5"/>
        <v>3.1655587211142769E-2</v>
      </c>
      <c r="K6" s="7">
        <f t="shared" si="5"/>
        <v>1.0551862403714257E-2</v>
      </c>
      <c r="L6" s="7">
        <f t="shared" si="5"/>
        <v>3.5172874679047523E-3</v>
      </c>
    </row>
    <row r="7" spans="1:13">
      <c r="A7" s="1" t="s">
        <v>66</v>
      </c>
      <c r="B7" s="16" t="s">
        <v>67</v>
      </c>
      <c r="C7" s="24">
        <v>28.390999999999998</v>
      </c>
      <c r="D7" s="5">
        <v>0.7</v>
      </c>
      <c r="E7" s="6">
        <f t="shared" si="0"/>
        <v>0.58333333333333337</v>
      </c>
      <c r="F7" s="6">
        <f t="shared" si="1"/>
        <v>0.44871794871794873</v>
      </c>
      <c r="G7" s="6">
        <f t="shared" si="2"/>
        <v>0.29914529914529914</v>
      </c>
      <c r="H7" s="6">
        <f t="shared" si="3"/>
        <v>0.16619183285849951</v>
      </c>
      <c r="I7" s="7">
        <f t="shared" si="4"/>
        <v>6.6476733143399802E-2</v>
      </c>
      <c r="J7" s="7">
        <f t="shared" si="5"/>
        <v>2.2158911047799934E-2</v>
      </c>
      <c r="K7" s="7">
        <f t="shared" si="5"/>
        <v>7.3863036825999777E-3</v>
      </c>
      <c r="L7" s="7">
        <f t="shared" si="5"/>
        <v>2.4621012275333259E-3</v>
      </c>
    </row>
    <row r="8" spans="1:13">
      <c r="A8" s="1" t="s">
        <v>74</v>
      </c>
      <c r="B8" s="16" t="s">
        <v>75</v>
      </c>
      <c r="C8" s="1">
        <v>30.786999999999999</v>
      </c>
      <c r="D8" s="5">
        <v>0.2</v>
      </c>
      <c r="E8" s="6">
        <f t="shared" si="0"/>
        <v>0.16666666666666669</v>
      </c>
      <c r="F8" s="6">
        <f t="shared" si="1"/>
        <v>0.12820512820512822</v>
      </c>
      <c r="G8" s="6">
        <f t="shared" si="2"/>
        <v>8.5470085470085486E-2</v>
      </c>
      <c r="H8" s="6">
        <f t="shared" si="3"/>
        <v>4.748338081671416E-2</v>
      </c>
      <c r="I8" s="7">
        <f t="shared" si="4"/>
        <v>1.8993352326685663E-2</v>
      </c>
      <c r="J8" s="7">
        <f t="shared" si="5"/>
        <v>6.3311174422285539E-3</v>
      </c>
      <c r="K8" s="7">
        <f t="shared" si="5"/>
        <v>2.1103724807428515E-3</v>
      </c>
      <c r="L8" s="7">
        <f t="shared" si="5"/>
        <v>7.0345749358095052E-4</v>
      </c>
    </row>
    <row r="9" spans="1:13">
      <c r="A9" s="1"/>
      <c r="B9" s="8" t="s">
        <v>2</v>
      </c>
      <c r="C9" s="1"/>
      <c r="D9" s="4">
        <v>16.643999999999998</v>
      </c>
      <c r="E9" s="1"/>
      <c r="F9" s="1"/>
      <c r="G9" s="1"/>
      <c r="H9" s="1"/>
      <c r="I9" s="1"/>
      <c r="J9" s="1"/>
      <c r="K9" s="1"/>
      <c r="L9" s="1"/>
    </row>
    <row r="10" spans="1:13">
      <c r="A10" s="1"/>
      <c r="B10" s="9" t="s">
        <v>3</v>
      </c>
      <c r="C10" s="1"/>
      <c r="D10" s="10">
        <v>44.194000000000003</v>
      </c>
      <c r="E10" s="1"/>
      <c r="F10" s="1"/>
      <c r="G10" s="1"/>
      <c r="H10" s="1"/>
      <c r="I10" s="1"/>
      <c r="J10" s="1"/>
      <c r="K10" s="1"/>
      <c r="L10" s="1"/>
    </row>
  </sheetData>
  <sortState ref="A2:L10">
    <sortCondition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8" sqref="B18"/>
    </sheetView>
  </sheetViews>
  <sheetFormatPr baseColWidth="10" defaultRowHeight="15" x14ac:dyDescent="0"/>
  <cols>
    <col min="1" max="1" width="11.5" bestFit="1" customWidth="1"/>
    <col min="2" max="2" width="26.1640625" bestFit="1" customWidth="1"/>
  </cols>
  <sheetData>
    <row r="1" spans="1:12">
      <c r="A1" s="29"/>
      <c r="B1" s="2" t="s">
        <v>0</v>
      </c>
      <c r="C1" s="30" t="s">
        <v>4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</row>
    <row r="2" spans="1:12">
      <c r="A2" s="1" t="s">
        <v>101</v>
      </c>
      <c r="B2" s="31" t="s">
        <v>102</v>
      </c>
      <c r="C2">
        <v>22.995000000000001</v>
      </c>
      <c r="D2" s="5">
        <v>0.4</v>
      </c>
      <c r="E2" s="6">
        <f t="shared" ref="E2:E8" si="0">D2/1.2</f>
        <v>0.33333333333333337</v>
      </c>
      <c r="F2" s="6">
        <f t="shared" ref="F2:F8" si="1">E2/1.3</f>
        <v>0.25641025641025644</v>
      </c>
      <c r="G2" s="6">
        <f t="shared" ref="G2:G8" si="2">F2/1.5</f>
        <v>0.17094017094017097</v>
      </c>
      <c r="H2" s="6">
        <f t="shared" ref="H2:H8" si="3">G2/1.8</f>
        <v>9.496676163342832E-2</v>
      </c>
      <c r="I2" s="7">
        <f t="shared" ref="I2:I8" si="4">H2/2.5</f>
        <v>3.7986704653371325E-2</v>
      </c>
      <c r="J2" s="7">
        <f t="shared" ref="J2:L8" si="5">I2/3</f>
        <v>1.2662234884457108E-2</v>
      </c>
      <c r="K2" s="7">
        <f t="shared" si="5"/>
        <v>4.2207449614857029E-3</v>
      </c>
      <c r="L2" s="7">
        <f t="shared" si="5"/>
        <v>1.406914987161901E-3</v>
      </c>
    </row>
    <row r="3" spans="1:12">
      <c r="A3" s="1" t="s">
        <v>107</v>
      </c>
      <c r="B3" s="31" t="s">
        <v>108</v>
      </c>
      <c r="C3">
        <v>23.308</v>
      </c>
      <c r="D3" s="5">
        <v>0.4</v>
      </c>
      <c r="E3" s="6">
        <f t="shared" si="0"/>
        <v>0.33333333333333337</v>
      </c>
      <c r="F3" s="6">
        <f t="shared" si="1"/>
        <v>0.25641025641025644</v>
      </c>
      <c r="G3" s="6">
        <f t="shared" si="2"/>
        <v>0.17094017094017097</v>
      </c>
      <c r="H3" s="6">
        <f t="shared" si="3"/>
        <v>9.496676163342832E-2</v>
      </c>
      <c r="I3" s="7">
        <f t="shared" si="4"/>
        <v>3.7986704653371325E-2</v>
      </c>
      <c r="J3" s="7">
        <f t="shared" si="5"/>
        <v>1.2662234884457108E-2</v>
      </c>
      <c r="K3" s="7">
        <f t="shared" si="5"/>
        <v>4.2207449614857029E-3</v>
      </c>
      <c r="L3" s="7">
        <f t="shared" si="5"/>
        <v>1.406914987161901E-3</v>
      </c>
    </row>
    <row r="4" spans="1:12">
      <c r="A4" s="1" t="s">
        <v>114</v>
      </c>
      <c r="B4" s="31" t="s">
        <v>115</v>
      </c>
      <c r="C4">
        <v>27.597000000000001</v>
      </c>
      <c r="D4" s="5">
        <v>0.4</v>
      </c>
      <c r="E4" s="6">
        <f t="shared" si="0"/>
        <v>0.33333333333333337</v>
      </c>
      <c r="F4" s="6">
        <f t="shared" si="1"/>
        <v>0.25641025641025644</v>
      </c>
      <c r="G4" s="6">
        <f t="shared" si="2"/>
        <v>0.17094017094017097</v>
      </c>
      <c r="H4" s="6">
        <f t="shared" si="3"/>
        <v>9.496676163342832E-2</v>
      </c>
      <c r="I4" s="7">
        <f t="shared" si="4"/>
        <v>3.7986704653371325E-2</v>
      </c>
      <c r="J4" s="7">
        <f t="shared" si="5"/>
        <v>1.2662234884457108E-2</v>
      </c>
      <c r="K4" s="7">
        <f t="shared" si="5"/>
        <v>4.2207449614857029E-3</v>
      </c>
      <c r="L4" s="7">
        <f t="shared" si="5"/>
        <v>1.406914987161901E-3</v>
      </c>
    </row>
    <row r="5" spans="1:12" s="45" customFormat="1">
      <c r="A5" s="40" t="s">
        <v>103</v>
      </c>
      <c r="B5" s="50" t="s">
        <v>104</v>
      </c>
      <c r="C5" s="51">
        <v>28.292999999999999</v>
      </c>
      <c r="D5" s="42">
        <v>0.4</v>
      </c>
      <c r="E5" s="43">
        <f t="shared" si="0"/>
        <v>0.33333333333333337</v>
      </c>
      <c r="F5" s="43">
        <f t="shared" si="1"/>
        <v>0.25641025641025644</v>
      </c>
      <c r="G5" s="43">
        <f t="shared" si="2"/>
        <v>0.17094017094017097</v>
      </c>
      <c r="H5" s="43">
        <f t="shared" si="3"/>
        <v>9.496676163342832E-2</v>
      </c>
      <c r="I5" s="44">
        <f t="shared" si="4"/>
        <v>3.7986704653371325E-2</v>
      </c>
      <c r="J5" s="44">
        <f t="shared" si="5"/>
        <v>1.2662234884457108E-2</v>
      </c>
      <c r="K5" s="44">
        <f t="shared" si="5"/>
        <v>4.2207449614857029E-3</v>
      </c>
      <c r="L5" s="44">
        <f t="shared" si="5"/>
        <v>1.406914987161901E-3</v>
      </c>
    </row>
    <row r="6" spans="1:12">
      <c r="A6" s="1" t="s">
        <v>109</v>
      </c>
      <c r="B6" s="49" t="s">
        <v>110</v>
      </c>
      <c r="C6" s="48">
        <v>28.292999999999999</v>
      </c>
      <c r="D6" s="5">
        <v>0.7</v>
      </c>
      <c r="E6" s="6">
        <f t="shared" si="0"/>
        <v>0.58333333333333337</v>
      </c>
      <c r="F6" s="6">
        <f t="shared" si="1"/>
        <v>0.44871794871794873</v>
      </c>
      <c r="G6" s="6">
        <f t="shared" si="2"/>
        <v>0.29914529914529914</v>
      </c>
      <c r="H6" s="6">
        <f t="shared" si="3"/>
        <v>0.16619183285849951</v>
      </c>
      <c r="I6" s="7">
        <f t="shared" si="4"/>
        <v>6.6476733143399802E-2</v>
      </c>
      <c r="J6" s="7">
        <f t="shared" si="5"/>
        <v>2.2158911047799934E-2</v>
      </c>
      <c r="K6" s="7">
        <f t="shared" si="5"/>
        <v>7.3863036825999777E-3</v>
      </c>
      <c r="L6" s="7">
        <f t="shared" si="5"/>
        <v>2.4621012275333259E-3</v>
      </c>
    </row>
    <row r="7" spans="1:12">
      <c r="A7" s="1" t="s">
        <v>105</v>
      </c>
      <c r="B7" s="31" t="s">
        <v>106</v>
      </c>
      <c r="C7">
        <v>32.822000000000003</v>
      </c>
      <c r="D7" s="5">
        <v>1</v>
      </c>
      <c r="E7" s="6">
        <f t="shared" si="0"/>
        <v>0.83333333333333337</v>
      </c>
      <c r="F7" s="6">
        <f t="shared" si="1"/>
        <v>0.64102564102564108</v>
      </c>
      <c r="G7" s="6">
        <f t="shared" si="2"/>
        <v>0.42735042735042739</v>
      </c>
      <c r="H7" s="6">
        <f t="shared" si="3"/>
        <v>0.23741690408357077</v>
      </c>
      <c r="I7" s="7">
        <f t="shared" si="4"/>
        <v>9.4966761633428307E-2</v>
      </c>
      <c r="J7" s="7">
        <f t="shared" si="5"/>
        <v>3.1655587211142769E-2</v>
      </c>
      <c r="K7" s="7">
        <f t="shared" si="5"/>
        <v>1.0551862403714257E-2</v>
      </c>
      <c r="L7" s="7">
        <f t="shared" si="5"/>
        <v>3.5172874679047523E-3</v>
      </c>
    </row>
    <row r="8" spans="1:12">
      <c r="A8" s="1" t="s">
        <v>111</v>
      </c>
      <c r="B8" s="31" t="s">
        <v>112</v>
      </c>
      <c r="C8" t="s">
        <v>113</v>
      </c>
      <c r="D8" s="5">
        <v>0.4</v>
      </c>
      <c r="E8" s="6">
        <f t="shared" si="0"/>
        <v>0.33333333333333337</v>
      </c>
      <c r="F8" s="6">
        <f t="shared" si="1"/>
        <v>0.25641025641025644</v>
      </c>
      <c r="G8" s="6">
        <f t="shared" si="2"/>
        <v>0.17094017094017097</v>
      </c>
      <c r="H8" s="6">
        <f t="shared" si="3"/>
        <v>9.496676163342832E-2</v>
      </c>
      <c r="I8" s="7">
        <f t="shared" si="4"/>
        <v>3.7986704653371325E-2</v>
      </c>
      <c r="J8" s="7">
        <f t="shared" si="5"/>
        <v>1.2662234884457108E-2</v>
      </c>
      <c r="K8" s="7">
        <f t="shared" si="5"/>
        <v>4.2207449614857029E-3</v>
      </c>
      <c r="L8" s="7">
        <f t="shared" si="5"/>
        <v>1.406914987161901E-3</v>
      </c>
    </row>
    <row r="9" spans="1:12">
      <c r="A9" s="1"/>
      <c r="B9" s="8" t="s">
        <v>2</v>
      </c>
      <c r="C9" s="1"/>
      <c r="D9" s="4">
        <v>16.646000000000001</v>
      </c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9" t="s">
        <v>3</v>
      </c>
      <c r="C10" s="1"/>
      <c r="D10" s="10">
        <v>44.201000000000001</v>
      </c>
      <c r="E10" s="1"/>
      <c r="F10" s="1"/>
      <c r="G10" s="1"/>
      <c r="H10" s="1"/>
      <c r="I10" s="1"/>
      <c r="J10" s="1"/>
      <c r="K10" s="1"/>
      <c r="L10" s="1"/>
    </row>
  </sheetData>
  <sortState ref="A2:L10">
    <sortCondition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Q15" sqref="Q15"/>
    </sheetView>
  </sheetViews>
  <sheetFormatPr baseColWidth="10" defaultRowHeight="15" x14ac:dyDescent="0"/>
  <cols>
    <col min="1" max="1" width="12" bestFit="1" customWidth="1"/>
    <col min="2" max="2" width="23.6640625" bestFit="1" customWidth="1"/>
  </cols>
  <sheetData>
    <row r="1" spans="1:17">
      <c r="A1" s="1" t="s">
        <v>158</v>
      </c>
      <c r="B1" s="1" t="s">
        <v>158</v>
      </c>
      <c r="C1" s="1" t="s">
        <v>123</v>
      </c>
      <c r="D1" s="1" t="s">
        <v>158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7">
      <c r="A3" s="1" t="s">
        <v>126</v>
      </c>
      <c r="B3" s="1" t="s">
        <v>127</v>
      </c>
      <c r="C3" s="32">
        <v>11.717000000000001</v>
      </c>
      <c r="D3" s="32"/>
      <c r="E3" s="32">
        <v>0.26666666666666666</v>
      </c>
      <c r="F3" s="32">
        <v>0.22222222222222224</v>
      </c>
      <c r="G3" s="32">
        <v>0.17094017094017094</v>
      </c>
      <c r="H3" s="32">
        <v>0.11396011396011396</v>
      </c>
      <c r="I3" s="32">
        <v>6.3311174422285538E-2</v>
      </c>
      <c r="J3" s="32">
        <v>2.5324469768914216E-2</v>
      </c>
      <c r="K3" s="32">
        <v>8.4414899229714058E-3</v>
      </c>
    </row>
    <row r="4" spans="1:17">
      <c r="A4" s="1" t="s">
        <v>128</v>
      </c>
      <c r="B4" s="52" t="s">
        <v>129</v>
      </c>
      <c r="C4" s="53">
        <v>11.906000000000001</v>
      </c>
      <c r="D4" s="32"/>
      <c r="E4" s="32">
        <v>1</v>
      </c>
      <c r="F4" s="32">
        <v>0.83333333333333337</v>
      </c>
      <c r="G4" s="32">
        <v>0.64102564102564108</v>
      </c>
      <c r="H4" s="32">
        <v>0.42735042735042739</v>
      </c>
      <c r="I4" s="32">
        <v>0.23741690408357077</v>
      </c>
      <c r="J4" s="32">
        <v>9.4966761633428307E-2</v>
      </c>
      <c r="K4" s="32">
        <v>3.1655587211142769E-2</v>
      </c>
    </row>
    <row r="5" spans="1:17">
      <c r="A5" s="1" t="s">
        <v>130</v>
      </c>
      <c r="B5" s="1" t="s">
        <v>131</v>
      </c>
      <c r="C5" s="32">
        <v>12.29</v>
      </c>
      <c r="D5" s="32"/>
      <c r="E5" s="32">
        <v>0.33333333333333331</v>
      </c>
      <c r="F5" s="32">
        <v>0.27777777777777779</v>
      </c>
      <c r="G5" s="32">
        <v>0.21367521367521367</v>
      </c>
      <c r="H5" s="32">
        <v>0.14245014245014245</v>
      </c>
      <c r="I5" s="32">
        <v>7.9138968027856915E-2</v>
      </c>
      <c r="J5" s="32">
        <v>3.1655587211142769E-2</v>
      </c>
      <c r="K5" s="32">
        <v>1.0551862403714257E-2</v>
      </c>
    </row>
    <row r="6" spans="1:17">
      <c r="A6" s="1"/>
      <c r="B6" s="8" t="s">
        <v>2</v>
      </c>
      <c r="C6" s="4">
        <v>16.643999999999998</v>
      </c>
      <c r="D6" s="1"/>
      <c r="E6" s="1"/>
      <c r="F6" s="1"/>
      <c r="G6" s="1"/>
      <c r="H6" s="1"/>
      <c r="I6" s="1"/>
      <c r="J6" s="1"/>
      <c r="K6" s="1"/>
    </row>
    <row r="7" spans="1:17">
      <c r="A7" s="1" t="s">
        <v>132</v>
      </c>
      <c r="B7" s="1" t="s">
        <v>133</v>
      </c>
      <c r="C7" s="32">
        <v>17.542999999999999</v>
      </c>
      <c r="D7" s="32"/>
      <c r="E7" s="32">
        <v>0.77537946209342112</v>
      </c>
      <c r="F7" s="32">
        <v>0.6461495517445176</v>
      </c>
      <c r="G7" s="32">
        <v>0.49703811672655196</v>
      </c>
      <c r="H7" s="32">
        <v>0.33135874448436797</v>
      </c>
      <c r="I7" s="32">
        <v>0.18408819138020444</v>
      </c>
      <c r="J7" s="32">
        <v>7.3635276552081769E-2</v>
      </c>
      <c r="K7" s="32">
        <v>2.4545092184027256E-2</v>
      </c>
    </row>
    <row r="8" spans="1:17">
      <c r="A8" s="1" t="s">
        <v>136</v>
      </c>
      <c r="B8" s="1" t="s">
        <v>137</v>
      </c>
      <c r="C8" s="32">
        <v>19.260999999999999</v>
      </c>
      <c r="D8" s="32"/>
      <c r="E8" s="32">
        <v>0.26666666666666666</v>
      </c>
      <c r="F8" s="32">
        <v>0.22222222222222224</v>
      </c>
      <c r="G8" s="32">
        <v>0.17094017094017094</v>
      </c>
      <c r="H8" s="32">
        <v>0.11396011396011396</v>
      </c>
      <c r="I8" s="32">
        <v>6.3311174422285538E-2</v>
      </c>
      <c r="J8" s="32">
        <v>2.5324469768914216E-2</v>
      </c>
      <c r="K8" s="32">
        <v>8.4414899229714058E-3</v>
      </c>
    </row>
    <row r="9" spans="1:17">
      <c r="A9" s="1" t="s">
        <v>134</v>
      </c>
      <c r="B9" s="1" t="s">
        <v>135</v>
      </c>
      <c r="C9" s="32">
        <v>19.779</v>
      </c>
      <c r="D9" s="32"/>
      <c r="E9" s="32">
        <v>0.26666666666666666</v>
      </c>
      <c r="F9" s="32">
        <v>0.22222222222222224</v>
      </c>
      <c r="G9" s="32">
        <v>0.17094017094017094</v>
      </c>
      <c r="H9" s="32">
        <v>0.11396011396011396</v>
      </c>
      <c r="I9" s="32">
        <v>6.3311174422285538E-2</v>
      </c>
      <c r="J9" s="32">
        <v>2.5324469768914216E-2</v>
      </c>
      <c r="K9" s="32">
        <v>8.4414899229714058E-3</v>
      </c>
    </row>
    <row r="10" spans="1:17">
      <c r="A10" s="1" t="s">
        <v>154</v>
      </c>
      <c r="B10" s="52" t="s">
        <v>155</v>
      </c>
      <c r="C10" s="53">
        <v>20.565000000000001</v>
      </c>
      <c r="D10" s="32"/>
      <c r="E10" s="32">
        <v>0.2627332173606709</v>
      </c>
      <c r="F10" s="32">
        <v>0.2189443478005591</v>
      </c>
      <c r="G10" s="32">
        <v>0.16841872907735314</v>
      </c>
      <c r="H10" s="32">
        <v>0.11227915271823542</v>
      </c>
      <c r="I10" s="32">
        <v>6.2377307065686345E-2</v>
      </c>
      <c r="J10" s="32">
        <v>2.4950922826274539E-2</v>
      </c>
      <c r="K10" s="32">
        <v>8.3169742754248457E-3</v>
      </c>
    </row>
    <row r="11" spans="1:17">
      <c r="A11" s="1" t="s">
        <v>138</v>
      </c>
      <c r="B11" s="1" t="s">
        <v>139</v>
      </c>
      <c r="C11" s="32">
        <v>20.753</v>
      </c>
      <c r="D11" s="32"/>
      <c r="E11" s="32">
        <v>1</v>
      </c>
      <c r="F11" s="32">
        <v>0.83333333333333337</v>
      </c>
      <c r="G11" s="32">
        <v>0.64102564102564108</v>
      </c>
      <c r="H11" s="32">
        <v>0.42735042735042739</v>
      </c>
      <c r="I11" s="32">
        <v>0.23741690408357077</v>
      </c>
      <c r="J11" s="32">
        <v>9.4966761633428307E-2</v>
      </c>
      <c r="K11" s="32">
        <v>3.1655587211142769E-2</v>
      </c>
    </row>
    <row r="12" spans="1:17">
      <c r="A12" s="1" t="s">
        <v>144</v>
      </c>
      <c r="B12" s="1" t="s">
        <v>145</v>
      </c>
      <c r="C12" s="32">
        <v>22.484999999999999</v>
      </c>
      <c r="D12" s="32"/>
      <c r="E12" s="32">
        <v>1</v>
      </c>
      <c r="F12" s="32">
        <v>0.83333333333333337</v>
      </c>
      <c r="G12" s="32">
        <v>0.64102564102564108</v>
      </c>
      <c r="H12" s="32">
        <v>0.42735042735042739</v>
      </c>
      <c r="I12" s="32">
        <v>0.23741690408357077</v>
      </c>
      <c r="J12" s="32">
        <v>9.4966761633428307E-2</v>
      </c>
      <c r="K12" s="32">
        <v>3.1655587211142769E-2</v>
      </c>
    </row>
    <row r="13" spans="1:17">
      <c r="A13" s="1" t="s">
        <v>146</v>
      </c>
      <c r="B13" s="1" t="s">
        <v>147</v>
      </c>
      <c r="C13" s="32">
        <v>23.577999999999999</v>
      </c>
      <c r="D13" s="32"/>
      <c r="E13" s="32">
        <v>1</v>
      </c>
      <c r="F13" s="32">
        <v>0.83333333333333337</v>
      </c>
      <c r="G13" s="32">
        <v>0.64102564102564108</v>
      </c>
      <c r="H13" s="32">
        <v>0.42735042735042739</v>
      </c>
      <c r="I13" s="32">
        <v>0.23741690408357077</v>
      </c>
      <c r="J13" s="32">
        <v>9.4966761633428307E-2</v>
      </c>
      <c r="K13" s="32">
        <v>3.1655587211142769E-2</v>
      </c>
    </row>
    <row r="14" spans="1:17">
      <c r="A14" s="1" t="s">
        <v>152</v>
      </c>
      <c r="B14" s="52" t="s">
        <v>153</v>
      </c>
      <c r="C14" s="53">
        <v>26.225999999999999</v>
      </c>
      <c r="D14" s="32"/>
      <c r="E14" s="32">
        <v>0.2616762624541546</v>
      </c>
      <c r="F14" s="32">
        <v>0.21806355204512884</v>
      </c>
      <c r="G14" s="32">
        <v>0.16774119388086833</v>
      </c>
      <c r="H14" s="32">
        <v>0.11182746258724556</v>
      </c>
      <c r="I14" s="32">
        <v>6.212636810402531E-2</v>
      </c>
      <c r="J14" s="32">
        <v>2.4850547241610125E-2</v>
      </c>
      <c r="K14" s="32">
        <v>8.2835157472033755E-3</v>
      </c>
      <c r="L14" s="27" t="s">
        <v>263</v>
      </c>
      <c r="M14" s="27" t="s">
        <v>264</v>
      </c>
      <c r="N14" s="27" t="s">
        <v>264</v>
      </c>
      <c r="O14" s="27">
        <v>26.2</v>
      </c>
      <c r="P14" s="28">
        <v>1799.655</v>
      </c>
      <c r="Q14" s="54" t="s">
        <v>309</v>
      </c>
    </row>
    <row r="15" spans="1:17">
      <c r="A15" s="1"/>
      <c r="B15" s="9" t="s">
        <v>3</v>
      </c>
      <c r="C15" s="10">
        <v>44.249000000000002</v>
      </c>
      <c r="D15" s="1"/>
      <c r="E15" s="1"/>
      <c r="F15" s="1"/>
      <c r="G15" s="1"/>
      <c r="H15" s="1"/>
      <c r="I15" s="1"/>
      <c r="J15" s="1"/>
      <c r="K15" s="1"/>
    </row>
    <row r="16" spans="1:17">
      <c r="A16" s="1" t="s">
        <v>140</v>
      </c>
      <c r="B16" s="24" t="s">
        <v>141</v>
      </c>
      <c r="C16" s="33" t="s">
        <v>142</v>
      </c>
      <c r="D16" s="33" t="s">
        <v>143</v>
      </c>
      <c r="E16" s="32">
        <v>0.26666666666666666</v>
      </c>
      <c r="F16" s="32">
        <v>0.22222222222222224</v>
      </c>
      <c r="G16" s="32">
        <v>0.17094017094017094</v>
      </c>
      <c r="H16" s="32">
        <v>0.11396011396011396</v>
      </c>
      <c r="I16" s="32">
        <v>6.3311174422285538E-2</v>
      </c>
      <c r="J16" s="32">
        <v>2.5324469768914216E-2</v>
      </c>
      <c r="K16" s="32">
        <v>8.4414899229714058E-3</v>
      </c>
    </row>
    <row r="17" spans="1:11">
      <c r="A17" s="1" t="s">
        <v>124</v>
      </c>
      <c r="B17" s="1" t="s">
        <v>125</v>
      </c>
      <c r="C17" s="32"/>
      <c r="D17" s="32"/>
      <c r="E17" s="32">
        <v>0.53127666232190418</v>
      </c>
      <c r="F17" s="32">
        <v>0.44273055193492017</v>
      </c>
      <c r="G17" s="32">
        <v>0.34056196302686165</v>
      </c>
      <c r="H17" s="32">
        <v>0.22704130868457442</v>
      </c>
      <c r="I17" s="32">
        <v>0.12613406038031913</v>
      </c>
      <c r="J17" s="32">
        <v>5.0453624152127653E-2</v>
      </c>
      <c r="K17" s="32">
        <v>1.6817874717375884E-2</v>
      </c>
    </row>
    <row r="18" spans="1:11">
      <c r="A18" s="1" t="s">
        <v>148</v>
      </c>
      <c r="B18" s="1" t="s">
        <v>149</v>
      </c>
      <c r="C18" s="32"/>
      <c r="D18" s="32"/>
      <c r="E18" s="32">
        <v>1</v>
      </c>
      <c r="F18" s="32">
        <v>0.83333333333333337</v>
      </c>
      <c r="G18" s="32">
        <v>0.64102564102564108</v>
      </c>
      <c r="H18" s="32">
        <v>0.42735042735042739</v>
      </c>
      <c r="I18" s="32">
        <v>0.23741690408357077</v>
      </c>
      <c r="J18" s="32">
        <v>9.4966761633428307E-2</v>
      </c>
      <c r="K18" s="32">
        <v>3.1655587211142769E-2</v>
      </c>
    </row>
    <row r="19" spans="1:11">
      <c r="A19" s="1" t="s">
        <v>150</v>
      </c>
      <c r="B19" s="1" t="s">
        <v>151</v>
      </c>
      <c r="C19" s="32"/>
      <c r="D19" s="32"/>
      <c r="E19" s="36">
        <v>0.6</v>
      </c>
      <c r="F19" s="32">
        <v>0.5</v>
      </c>
      <c r="G19" s="32">
        <v>0.38461538461538458</v>
      </c>
      <c r="H19" s="32">
        <v>0.25641025641025639</v>
      </c>
      <c r="I19" s="32">
        <v>0.14245014245014243</v>
      </c>
      <c r="J19" s="32">
        <v>5.6980056980056967E-2</v>
      </c>
      <c r="K19" s="32">
        <v>1.8993352326685656E-2</v>
      </c>
    </row>
    <row r="20" spans="1:11">
      <c r="A20" s="1" t="s">
        <v>156</v>
      </c>
      <c r="B20" s="1" t="s">
        <v>157</v>
      </c>
      <c r="C20" s="32"/>
      <c r="D20" s="32"/>
      <c r="E20" s="36">
        <v>0.25</v>
      </c>
      <c r="F20" s="32">
        <v>0.20833333333333334</v>
      </c>
      <c r="G20" s="32">
        <v>0.16025641025641027</v>
      </c>
      <c r="H20" s="32">
        <v>0.10683760683760685</v>
      </c>
      <c r="I20" s="32">
        <v>5.9354226020892693E-2</v>
      </c>
      <c r="J20" s="32">
        <v>2.3741690408357077E-2</v>
      </c>
      <c r="K20" s="32">
        <v>7.9138968027856922E-3</v>
      </c>
    </row>
  </sheetData>
  <sortState ref="A3:K20">
    <sortCondition ref="C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8" sqref="D28"/>
    </sheetView>
  </sheetViews>
  <sheetFormatPr baseColWidth="10" defaultRowHeight="15" x14ac:dyDescent="0"/>
  <cols>
    <col min="2" max="2" width="23.33203125" bestFit="1" customWidth="1"/>
  </cols>
  <sheetData>
    <row r="1" spans="1:11">
      <c r="A1" s="1"/>
      <c r="B1" s="1"/>
      <c r="C1" s="1" t="s">
        <v>4</v>
      </c>
      <c r="D1" s="1"/>
      <c r="E1" s="1" t="s">
        <v>159</v>
      </c>
      <c r="F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  <c r="K1" s="1" t="s">
        <v>165</v>
      </c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166</v>
      </c>
      <c r="B3" s="1" t="s">
        <v>167</v>
      </c>
      <c r="C3" s="32">
        <v>11.896000000000001</v>
      </c>
      <c r="D3" s="32"/>
      <c r="E3" s="32">
        <v>0.75</v>
      </c>
      <c r="F3" s="32">
        <v>0.625</v>
      </c>
      <c r="G3" s="32">
        <v>0.48076923076923073</v>
      </c>
      <c r="H3" s="32">
        <v>0.32051282051282048</v>
      </c>
      <c r="I3" s="32">
        <v>0.17806267806267803</v>
      </c>
      <c r="J3" s="32">
        <v>7.1225071225071213E-2</v>
      </c>
      <c r="K3" s="32">
        <v>2.374169040835707E-2</v>
      </c>
    </row>
    <row r="4" spans="1:11">
      <c r="A4" s="1" t="s">
        <v>172</v>
      </c>
      <c r="B4" s="1" t="s">
        <v>173</v>
      </c>
      <c r="C4" s="32">
        <v>14.865</v>
      </c>
      <c r="D4" s="32">
        <v>14.951000000000001</v>
      </c>
      <c r="E4" s="32">
        <v>0.25</v>
      </c>
      <c r="F4" s="32">
        <v>0.20833333333333334</v>
      </c>
      <c r="G4" s="32">
        <v>0.16025641025641027</v>
      </c>
      <c r="H4" s="32">
        <v>0.10683760683760685</v>
      </c>
      <c r="I4" s="32">
        <v>5.9354226020892693E-2</v>
      </c>
      <c r="J4" s="32">
        <v>2.3741690408357077E-2</v>
      </c>
      <c r="K4" s="32">
        <v>7.9138968027856922E-3</v>
      </c>
    </row>
    <row r="5" spans="1:11">
      <c r="A5" s="1"/>
      <c r="B5" s="8" t="s">
        <v>2</v>
      </c>
      <c r="C5" s="4">
        <v>16.637</v>
      </c>
      <c r="D5" s="1"/>
      <c r="E5" s="1"/>
      <c r="F5" s="1"/>
      <c r="G5" s="1"/>
      <c r="H5" s="1"/>
      <c r="I5" s="1"/>
      <c r="J5" s="1"/>
      <c r="K5" s="1"/>
    </row>
    <row r="6" spans="1:11">
      <c r="A6" s="1" t="s">
        <v>168</v>
      </c>
      <c r="B6" s="1" t="s">
        <v>169</v>
      </c>
      <c r="C6" s="32">
        <v>17.619</v>
      </c>
      <c r="D6" s="32"/>
      <c r="E6" s="32">
        <v>0.25</v>
      </c>
      <c r="F6" s="32">
        <v>0.20833333333333334</v>
      </c>
      <c r="G6" s="32">
        <v>0.16025641025641027</v>
      </c>
      <c r="H6" s="32">
        <v>0.10683760683760685</v>
      </c>
      <c r="I6" s="32">
        <v>5.9354226020892693E-2</v>
      </c>
      <c r="J6" s="32">
        <v>2.3741690408357077E-2</v>
      </c>
      <c r="K6" s="32">
        <v>7.9138968027856922E-3</v>
      </c>
    </row>
    <row r="7" spans="1:11">
      <c r="A7" s="1" t="s">
        <v>178</v>
      </c>
      <c r="B7" s="1" t="s">
        <v>179</v>
      </c>
      <c r="C7" s="32">
        <v>17.783000000000001</v>
      </c>
      <c r="D7" s="32"/>
      <c r="E7" s="32">
        <v>0.25</v>
      </c>
      <c r="F7" s="32">
        <v>0.20833333333333334</v>
      </c>
      <c r="G7" s="32">
        <v>0.16025641025641027</v>
      </c>
      <c r="H7" s="32">
        <v>0.10683760683760685</v>
      </c>
      <c r="I7" s="32">
        <v>5.9354226020892693E-2</v>
      </c>
      <c r="J7" s="32">
        <v>2.3741690408357077E-2</v>
      </c>
      <c r="K7" s="32">
        <v>7.9138968027856922E-3</v>
      </c>
    </row>
    <row r="8" spans="1:11">
      <c r="A8" s="1" t="s">
        <v>176</v>
      </c>
      <c r="B8" s="1" t="s">
        <v>177</v>
      </c>
      <c r="C8" s="32">
        <v>17.878</v>
      </c>
      <c r="D8" s="32"/>
      <c r="E8" s="32">
        <v>0.25</v>
      </c>
      <c r="F8" s="32">
        <v>0.20833333333333334</v>
      </c>
      <c r="G8" s="32">
        <v>0.16025641025641027</v>
      </c>
      <c r="H8" s="32">
        <v>0.10683760683760685</v>
      </c>
      <c r="I8" s="32">
        <v>5.9354226020892693E-2</v>
      </c>
      <c r="J8" s="32">
        <v>2.3741690408357077E-2</v>
      </c>
      <c r="K8" s="32">
        <v>7.9138968027856922E-3</v>
      </c>
    </row>
    <row r="9" spans="1:11">
      <c r="A9" s="1" t="s">
        <v>180</v>
      </c>
      <c r="B9" s="1" t="s">
        <v>181</v>
      </c>
      <c r="C9" s="32">
        <v>18.937000000000001</v>
      </c>
      <c r="D9" s="32"/>
      <c r="E9" s="32">
        <v>0.24554767953281018</v>
      </c>
      <c r="F9" s="32">
        <v>0.20462306627734181</v>
      </c>
      <c r="G9" s="32">
        <v>0.15740235867487831</v>
      </c>
      <c r="H9" s="32">
        <v>0.10493490578325221</v>
      </c>
      <c r="I9" s="32">
        <v>5.8297169879584561E-2</v>
      </c>
      <c r="J9" s="32">
        <v>2.3318867951833824E-2</v>
      </c>
      <c r="K9" s="32">
        <v>7.7729559839446079E-3</v>
      </c>
    </row>
    <row r="10" spans="1:11">
      <c r="A10" s="1" t="s">
        <v>182</v>
      </c>
      <c r="B10" s="1" t="s">
        <v>183</v>
      </c>
      <c r="C10" s="32">
        <v>19.605</v>
      </c>
      <c r="D10" s="32"/>
      <c r="E10" s="32">
        <v>0.25</v>
      </c>
      <c r="F10" s="32">
        <v>0.20833333333333334</v>
      </c>
      <c r="G10" s="32">
        <v>0.16025641025641027</v>
      </c>
      <c r="H10" s="32">
        <v>0.10683760683760685</v>
      </c>
      <c r="I10" s="32">
        <v>5.9354226020892693E-2</v>
      </c>
      <c r="J10" s="32">
        <v>2.3741690408357077E-2</v>
      </c>
      <c r="K10" s="32">
        <v>7.9138968027856922E-3</v>
      </c>
    </row>
    <row r="11" spans="1:11">
      <c r="A11" s="1" t="s">
        <v>186</v>
      </c>
      <c r="B11" s="1" t="s">
        <v>187</v>
      </c>
      <c r="C11" s="32">
        <v>22.222000000000001</v>
      </c>
      <c r="D11" s="32"/>
      <c r="E11" s="32">
        <v>0.25</v>
      </c>
      <c r="F11" s="32">
        <v>0.20833333333333334</v>
      </c>
      <c r="G11" s="32">
        <v>0.16025641025641027</v>
      </c>
      <c r="H11" s="32">
        <v>0.10683760683760685</v>
      </c>
      <c r="I11" s="32">
        <v>5.9354226020892693E-2</v>
      </c>
      <c r="J11" s="32">
        <v>2.3741690408357077E-2</v>
      </c>
      <c r="K11" s="32">
        <v>7.9138968027856922E-3</v>
      </c>
    </row>
    <row r="12" spans="1:11">
      <c r="A12" s="1" t="s">
        <v>188</v>
      </c>
      <c r="B12" s="1" t="s">
        <v>189</v>
      </c>
      <c r="C12" s="32">
        <v>22.561</v>
      </c>
      <c r="D12" s="32"/>
      <c r="E12" s="32">
        <v>0.25</v>
      </c>
      <c r="F12" s="32">
        <v>0.20833333333333334</v>
      </c>
      <c r="G12" s="32">
        <v>0.16025641025641027</v>
      </c>
      <c r="H12" s="32">
        <v>0.10683760683760685</v>
      </c>
      <c r="I12" s="32">
        <v>5.9354226020892693E-2</v>
      </c>
      <c r="J12" s="32">
        <v>2.3741690408357077E-2</v>
      </c>
      <c r="K12" s="32">
        <v>7.9138968027856922E-3</v>
      </c>
    </row>
    <row r="13" spans="1:11">
      <c r="A13" s="1" t="s">
        <v>101</v>
      </c>
      <c r="B13" s="1" t="s">
        <v>190</v>
      </c>
      <c r="C13" s="32">
        <v>22.995000000000001</v>
      </c>
      <c r="D13" s="32"/>
      <c r="E13" s="32">
        <v>0.5</v>
      </c>
      <c r="F13" s="32">
        <v>0.41666666666666669</v>
      </c>
      <c r="G13" s="32">
        <v>0.32051282051282054</v>
      </c>
      <c r="H13" s="32">
        <v>0.21367521367521369</v>
      </c>
      <c r="I13" s="32">
        <v>0.11870845204178539</v>
      </c>
      <c r="J13" s="32">
        <v>4.7483380816714153E-2</v>
      </c>
      <c r="K13" s="32">
        <v>1.5827793605571384E-2</v>
      </c>
    </row>
    <row r="14" spans="1:11">
      <c r="A14" s="1" t="s">
        <v>184</v>
      </c>
      <c r="B14" s="1" t="s">
        <v>185</v>
      </c>
      <c r="C14" s="32">
        <v>24.082999999999998</v>
      </c>
      <c r="D14" s="32"/>
      <c r="E14" s="32">
        <v>0.25</v>
      </c>
      <c r="F14" s="32">
        <v>0.20833333333333334</v>
      </c>
      <c r="G14" s="32">
        <v>0.16025641025641027</v>
      </c>
      <c r="H14" s="32">
        <v>0.10683760683760685</v>
      </c>
      <c r="I14" s="32">
        <v>5.9354226020892693E-2</v>
      </c>
      <c r="J14" s="32">
        <v>2.3741690408357077E-2</v>
      </c>
      <c r="K14" s="32">
        <v>7.9138968027856922E-3</v>
      </c>
    </row>
    <row r="15" spans="1:11">
      <c r="A15" s="1" t="s">
        <v>193</v>
      </c>
      <c r="B15" s="1" t="s">
        <v>194</v>
      </c>
      <c r="C15" s="32">
        <v>25.632000000000001</v>
      </c>
      <c r="D15" s="32"/>
      <c r="E15" s="32">
        <v>0.25</v>
      </c>
      <c r="F15" s="32">
        <v>0.20833333333333334</v>
      </c>
      <c r="G15" s="32">
        <v>0.16025641025641027</v>
      </c>
      <c r="H15" s="32">
        <v>0.10683760683760685</v>
      </c>
      <c r="I15" s="32">
        <v>5.9354226020892693E-2</v>
      </c>
      <c r="J15" s="32">
        <v>2.3741690408357077E-2</v>
      </c>
      <c r="K15" s="32">
        <v>7.9138968027856922E-3</v>
      </c>
    </row>
    <row r="16" spans="1:11">
      <c r="A16" s="1" t="s">
        <v>191</v>
      </c>
      <c r="B16" s="1" t="s">
        <v>192</v>
      </c>
      <c r="C16" s="32">
        <v>25.824999999999999</v>
      </c>
      <c r="D16" s="32"/>
      <c r="E16" s="32">
        <v>0.2267365342287419</v>
      </c>
      <c r="F16" s="32">
        <v>0.18894711185728494</v>
      </c>
      <c r="G16" s="32">
        <v>0.14534393219791147</v>
      </c>
      <c r="H16" s="32">
        <v>9.6895954798607645E-2</v>
      </c>
      <c r="I16" s="32">
        <v>5.3831085999226466E-2</v>
      </c>
      <c r="J16" s="32">
        <v>2.1532434399690586E-2</v>
      </c>
      <c r="K16" s="32">
        <v>7.1774781332301953E-3</v>
      </c>
    </row>
    <row r="17" spans="1:11">
      <c r="A17" s="1" t="s">
        <v>195</v>
      </c>
      <c r="B17" s="1" t="s">
        <v>196</v>
      </c>
      <c r="C17" s="32">
        <v>27.064</v>
      </c>
      <c r="D17" s="32"/>
      <c r="E17" s="32">
        <v>0.9375</v>
      </c>
      <c r="F17" s="32">
        <v>0.78125</v>
      </c>
      <c r="G17" s="32">
        <v>0.60096153846153844</v>
      </c>
      <c r="H17" s="32">
        <v>0.40064102564102561</v>
      </c>
      <c r="I17" s="32">
        <v>0.22257834757834755</v>
      </c>
      <c r="J17" s="32">
        <v>8.9031339031339016E-2</v>
      </c>
      <c r="K17" s="32">
        <v>2.967711301044634E-2</v>
      </c>
    </row>
    <row r="18" spans="1:11">
      <c r="A18" s="1" t="s">
        <v>199</v>
      </c>
      <c r="B18" s="1" t="s">
        <v>200</v>
      </c>
      <c r="C18" s="32">
        <v>27.876999999999999</v>
      </c>
      <c r="D18" s="32"/>
      <c r="E18" s="32">
        <v>0.9375</v>
      </c>
      <c r="F18" s="32">
        <v>0.78125</v>
      </c>
      <c r="G18" s="32">
        <v>0.60096153846153844</v>
      </c>
      <c r="H18" s="32">
        <v>0.40064102564102561</v>
      </c>
      <c r="I18" s="32">
        <v>0.22257834757834755</v>
      </c>
      <c r="J18" s="32">
        <v>8.9031339031339016E-2</v>
      </c>
      <c r="K18" s="32">
        <v>2.967711301044634E-2</v>
      </c>
    </row>
    <row r="19" spans="1:11">
      <c r="A19" s="1"/>
      <c r="B19" s="9" t="s">
        <v>3</v>
      </c>
      <c r="C19" s="10">
        <v>44.24</v>
      </c>
      <c r="D19" s="1"/>
      <c r="E19" s="1"/>
      <c r="F19" s="1"/>
      <c r="G19" s="1"/>
      <c r="H19" s="1"/>
      <c r="I19" s="1"/>
      <c r="J19" s="1"/>
      <c r="K19" s="1"/>
    </row>
    <row r="20" spans="1:11">
      <c r="A20" s="1" t="s">
        <v>170</v>
      </c>
      <c r="B20" s="1" t="s">
        <v>171</v>
      </c>
      <c r="C20" s="32"/>
      <c r="D20" s="32"/>
      <c r="E20" s="32">
        <v>0.5</v>
      </c>
      <c r="F20" s="32">
        <v>0.41666666666666669</v>
      </c>
      <c r="G20" s="32">
        <v>0.32051282051282054</v>
      </c>
      <c r="H20" s="32">
        <v>0.21367521367521369</v>
      </c>
      <c r="I20" s="32">
        <v>0.11870845204178539</v>
      </c>
      <c r="J20" s="32">
        <v>4.7483380816714153E-2</v>
      </c>
      <c r="K20" s="32">
        <v>1.5827793605571384E-2</v>
      </c>
    </row>
    <row r="21" spans="1:11">
      <c r="A21" s="1" t="s">
        <v>174</v>
      </c>
      <c r="B21" s="1" t="s">
        <v>175</v>
      </c>
      <c r="C21" s="32"/>
      <c r="D21" s="32"/>
      <c r="E21" s="32">
        <v>0.25</v>
      </c>
      <c r="F21" s="32">
        <v>0.20833333333333334</v>
      </c>
      <c r="G21" s="32">
        <v>0.16025641025641027</v>
      </c>
      <c r="H21" s="32">
        <v>0.10683760683760685</v>
      </c>
      <c r="I21" s="32">
        <v>5.9354226020892693E-2</v>
      </c>
      <c r="J21" s="32">
        <v>2.3741690408357077E-2</v>
      </c>
      <c r="K21" s="32">
        <v>7.9138968027856922E-3</v>
      </c>
    </row>
    <row r="22" spans="1:11">
      <c r="A22" s="1" t="s">
        <v>197</v>
      </c>
      <c r="B22" s="1" t="s">
        <v>198</v>
      </c>
      <c r="C22" s="32"/>
      <c r="D22" s="32"/>
      <c r="E22" s="36">
        <v>6.25E-2</v>
      </c>
      <c r="F22" s="32">
        <v>5.2083333333333336E-2</v>
      </c>
      <c r="G22" s="32">
        <v>4.0064102564102567E-2</v>
      </c>
      <c r="H22" s="32">
        <v>2.6709401709401712E-2</v>
      </c>
      <c r="I22" s="32">
        <v>1.4838556505223173E-2</v>
      </c>
      <c r="J22" s="32">
        <v>5.9354226020892692E-3</v>
      </c>
      <c r="K22" s="32">
        <v>1.9784742006964231E-3</v>
      </c>
    </row>
    <row r="23" spans="1:11">
      <c r="A23" s="1" t="s">
        <v>201</v>
      </c>
      <c r="B23" s="1" t="s">
        <v>202</v>
      </c>
      <c r="C23" s="32"/>
      <c r="D23" s="32"/>
      <c r="E23" s="36">
        <v>0.25</v>
      </c>
      <c r="F23" s="32">
        <v>0.20833333333333334</v>
      </c>
      <c r="G23" s="32">
        <v>0.16025641025641027</v>
      </c>
      <c r="H23" s="32">
        <v>0.10683760683760685</v>
      </c>
      <c r="I23" s="32">
        <v>5.9354226020892693E-2</v>
      </c>
      <c r="J23" s="32">
        <v>2.3741690408357077E-2</v>
      </c>
      <c r="K23" s="32">
        <v>7.9138968027856922E-3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3" sqref="B23"/>
    </sheetView>
  </sheetViews>
  <sheetFormatPr baseColWidth="10" defaultRowHeight="15" x14ac:dyDescent="0"/>
  <cols>
    <col min="2" max="2" width="30.5" bestFit="1" customWidth="1"/>
  </cols>
  <sheetData>
    <row r="1" spans="1:11">
      <c r="A1" s="1"/>
      <c r="B1" s="1"/>
      <c r="C1" s="32" t="s">
        <v>4</v>
      </c>
      <c r="D1" s="32"/>
      <c r="E1" s="32" t="s">
        <v>203</v>
      </c>
      <c r="F1" s="32" t="s">
        <v>204</v>
      </c>
      <c r="G1" s="32" t="s">
        <v>205</v>
      </c>
      <c r="H1" s="32" t="s">
        <v>206</v>
      </c>
      <c r="I1" s="32" t="s">
        <v>207</v>
      </c>
      <c r="J1" s="32" t="s">
        <v>208</v>
      </c>
      <c r="K1" s="32" t="s">
        <v>209</v>
      </c>
    </row>
    <row r="2" spans="1:11">
      <c r="A2" s="1"/>
      <c r="B2" s="1"/>
      <c r="C2" s="32"/>
      <c r="D2" s="32"/>
      <c r="E2" s="32"/>
      <c r="F2" s="32"/>
      <c r="G2" s="32"/>
      <c r="H2" s="32"/>
      <c r="I2" s="32"/>
      <c r="J2" s="32"/>
      <c r="K2" s="32"/>
    </row>
    <row r="3" spans="1:11">
      <c r="A3" s="1" t="s">
        <v>215</v>
      </c>
      <c r="B3" s="1" t="s">
        <v>216</v>
      </c>
      <c r="C3" s="32">
        <v>10.923999999999999</v>
      </c>
      <c r="D3" s="32"/>
      <c r="E3" s="32">
        <v>0.53333333333333333</v>
      </c>
      <c r="F3" s="32">
        <v>0.44444444444444448</v>
      </c>
      <c r="G3" s="32">
        <v>0.34188034188034189</v>
      </c>
      <c r="H3" s="32">
        <v>0.22792022792022792</v>
      </c>
      <c r="I3" s="32">
        <v>0.12662234884457108</v>
      </c>
      <c r="J3" s="32">
        <v>5.0648939537828432E-2</v>
      </c>
      <c r="K3" s="32">
        <v>1.6882979845942812E-2</v>
      </c>
    </row>
    <row r="4" spans="1:11">
      <c r="A4" s="55" t="s">
        <v>62</v>
      </c>
      <c r="B4" s="55" t="s">
        <v>210</v>
      </c>
      <c r="C4" s="56">
        <v>12.169</v>
      </c>
      <c r="D4" s="32"/>
      <c r="E4" s="32">
        <v>0.9487199999999999</v>
      </c>
      <c r="F4" s="32">
        <v>0.79059999999999997</v>
      </c>
      <c r="G4" s="32">
        <v>0.60815384615384616</v>
      </c>
      <c r="H4" s="32">
        <v>0.40543589743589742</v>
      </c>
      <c r="I4" s="32">
        <v>0.22524216524216523</v>
      </c>
      <c r="J4" s="32">
        <v>9.0096866096866096E-2</v>
      </c>
      <c r="K4" s="32">
        <v>3.0032288698955367E-2</v>
      </c>
    </row>
    <row r="5" spans="1:11">
      <c r="A5" s="1" t="s">
        <v>211</v>
      </c>
      <c r="B5" s="1" t="s">
        <v>212</v>
      </c>
      <c r="C5" s="32">
        <v>12.816000000000001</v>
      </c>
      <c r="D5" s="32"/>
      <c r="E5" s="32">
        <v>0.53333333333333333</v>
      </c>
      <c r="F5" s="32">
        <v>0.44444444444444448</v>
      </c>
      <c r="G5" s="32">
        <v>0.34188034188034189</v>
      </c>
      <c r="H5" s="32">
        <v>0.22792022792022792</v>
      </c>
      <c r="I5" s="32">
        <v>0.12662234884457108</v>
      </c>
      <c r="J5" s="32">
        <v>5.0648939537828432E-2</v>
      </c>
      <c r="K5" s="32">
        <v>1.6882979845942812E-2</v>
      </c>
    </row>
    <row r="6" spans="1:11">
      <c r="A6" s="1"/>
      <c r="B6" s="8" t="s">
        <v>2</v>
      </c>
      <c r="C6" s="4">
        <v>16.623999999999999</v>
      </c>
      <c r="D6" s="1"/>
      <c r="E6" s="1"/>
      <c r="F6" s="1"/>
      <c r="G6" s="1"/>
      <c r="H6" s="1"/>
      <c r="I6" s="1"/>
      <c r="J6" s="1"/>
      <c r="K6" s="1"/>
    </row>
    <row r="7" spans="1:11">
      <c r="A7" s="1" t="s">
        <v>213</v>
      </c>
      <c r="B7" s="1" t="s">
        <v>214</v>
      </c>
      <c r="C7" s="32">
        <v>17.27</v>
      </c>
      <c r="D7" s="32"/>
      <c r="E7" s="32">
        <v>1.2757991892076186</v>
      </c>
      <c r="F7" s="32">
        <v>1.0631659910063489</v>
      </c>
      <c r="G7" s="32">
        <v>0.81781999308180686</v>
      </c>
      <c r="H7" s="32">
        <v>0.54521332872120454</v>
      </c>
      <c r="I7" s="32">
        <v>0.30289629373400251</v>
      </c>
      <c r="J7" s="32">
        <v>0.121158517493601</v>
      </c>
      <c r="K7" s="32">
        <v>4.0386172497867003E-2</v>
      </c>
    </row>
    <row r="8" spans="1:11">
      <c r="A8" s="1" t="s">
        <v>223</v>
      </c>
      <c r="B8" s="1" t="s">
        <v>224</v>
      </c>
      <c r="C8" s="32">
        <v>17.324999999999999</v>
      </c>
      <c r="D8" s="32"/>
      <c r="E8" s="32">
        <v>0.27799999999999997</v>
      </c>
      <c r="F8" s="32">
        <v>0.23166666666666666</v>
      </c>
      <c r="G8" s="32">
        <v>0.17820512820512818</v>
      </c>
      <c r="H8" s="32">
        <v>0.11880341880341878</v>
      </c>
      <c r="I8" s="32">
        <v>6.600189933523265E-2</v>
      </c>
      <c r="J8" s="32">
        <v>2.640075973409306E-2</v>
      </c>
      <c r="K8" s="32">
        <v>8.8002532446976867E-3</v>
      </c>
    </row>
    <row r="9" spans="1:11">
      <c r="A9" s="1" t="s">
        <v>219</v>
      </c>
      <c r="B9" s="1" t="s">
        <v>220</v>
      </c>
      <c r="C9" s="32">
        <v>21.29</v>
      </c>
      <c r="D9" s="32"/>
      <c r="E9" s="32">
        <v>1.0552000000000001</v>
      </c>
      <c r="F9" s="32">
        <v>0.87933333333333352</v>
      </c>
      <c r="G9" s="32">
        <v>0.67641025641025654</v>
      </c>
      <c r="H9" s="32">
        <v>0.45094017094017103</v>
      </c>
      <c r="I9" s="32">
        <v>0.25052231718898388</v>
      </c>
      <c r="J9" s="32">
        <v>0.10020892687559355</v>
      </c>
      <c r="K9" s="32">
        <v>3.3402975625197846E-2</v>
      </c>
    </row>
    <row r="10" spans="1:11">
      <c r="A10" s="1" t="s">
        <v>217</v>
      </c>
      <c r="B10" s="1" t="s">
        <v>218</v>
      </c>
      <c r="C10" s="32">
        <v>21.6</v>
      </c>
      <c r="D10" s="32"/>
      <c r="E10" s="32">
        <v>0.2</v>
      </c>
      <c r="F10" s="32">
        <v>0.16666666666666669</v>
      </c>
      <c r="G10" s="32">
        <v>0.12820512820512822</v>
      </c>
      <c r="H10" s="32">
        <v>8.5470085470085486E-2</v>
      </c>
      <c r="I10" s="32">
        <v>4.748338081671416E-2</v>
      </c>
      <c r="J10" s="32">
        <v>1.8993352326685663E-2</v>
      </c>
      <c r="K10" s="32">
        <v>6.3311174422285539E-3</v>
      </c>
    </row>
    <row r="11" spans="1:11">
      <c r="A11" s="1" t="s">
        <v>221</v>
      </c>
      <c r="B11" s="1" t="s">
        <v>222</v>
      </c>
      <c r="C11" s="32">
        <v>23.681000000000001</v>
      </c>
      <c r="D11" s="32"/>
      <c r="E11" s="32">
        <v>0.3288637756551116</v>
      </c>
      <c r="F11" s="32">
        <v>0.2740531463792597</v>
      </c>
      <c r="G11" s="32">
        <v>0.21081011259943053</v>
      </c>
      <c r="H11" s="32">
        <v>0.14054007506628702</v>
      </c>
      <c r="I11" s="32">
        <v>7.8077819481270558E-2</v>
      </c>
      <c r="J11" s="32">
        <v>3.1231127792508223E-2</v>
      </c>
      <c r="K11" s="32">
        <v>1.0410375930836074E-2</v>
      </c>
    </row>
    <row r="12" spans="1:11">
      <c r="A12" s="1" t="s">
        <v>225</v>
      </c>
      <c r="B12" s="1" t="s">
        <v>226</v>
      </c>
      <c r="C12" s="32">
        <v>24.285</v>
      </c>
      <c r="D12" s="32"/>
      <c r="E12" s="32">
        <v>0.53333333333333333</v>
      </c>
      <c r="F12" s="32">
        <v>0.44444444444444448</v>
      </c>
      <c r="G12" s="32">
        <v>0.34188034188034189</v>
      </c>
      <c r="H12" s="32">
        <v>0.22792022792022792</v>
      </c>
      <c r="I12" s="32">
        <v>0.12662234884457108</v>
      </c>
      <c r="J12" s="32">
        <v>5.0648939537828432E-2</v>
      </c>
      <c r="K12" s="32">
        <v>1.6882979845942812E-2</v>
      </c>
    </row>
    <row r="13" spans="1:11">
      <c r="A13" s="1" t="s">
        <v>229</v>
      </c>
      <c r="B13" s="1" t="s">
        <v>230</v>
      </c>
      <c r="C13" s="32">
        <v>25.169</v>
      </c>
      <c r="D13" s="32"/>
      <c r="E13" s="32">
        <v>0.65794528101785743</v>
      </c>
      <c r="F13" s="32">
        <v>0.54828773418154786</v>
      </c>
      <c r="G13" s="32">
        <v>0.42175979552426757</v>
      </c>
      <c r="H13" s="32">
        <v>0.28117319701617838</v>
      </c>
      <c r="I13" s="32">
        <v>0.15620733167565465</v>
      </c>
      <c r="J13" s="32">
        <v>6.2482932670261858E-2</v>
      </c>
      <c r="K13" s="32">
        <v>2.0827644223420618E-2</v>
      </c>
    </row>
    <row r="14" spans="1:11">
      <c r="A14" s="1" t="s">
        <v>233</v>
      </c>
      <c r="B14" s="1" t="s">
        <v>234</v>
      </c>
      <c r="C14" s="32">
        <v>27.324000000000002</v>
      </c>
      <c r="D14" s="32">
        <v>27.445</v>
      </c>
      <c r="E14" s="32">
        <v>0.3813333333333333</v>
      </c>
      <c r="F14" s="32">
        <v>0.31777777777777777</v>
      </c>
      <c r="G14" s="32">
        <v>0.24444444444444444</v>
      </c>
      <c r="H14" s="32">
        <v>0.16296296296296295</v>
      </c>
      <c r="I14" s="32">
        <v>9.0534979423868303E-2</v>
      </c>
      <c r="J14" s="32">
        <v>3.6213991769547323E-2</v>
      </c>
      <c r="K14" s="32">
        <v>1.2071330589849107E-2</v>
      </c>
    </row>
    <row r="15" spans="1:11">
      <c r="A15" s="1" t="s">
        <v>231</v>
      </c>
      <c r="B15" s="1" t="s">
        <v>232</v>
      </c>
      <c r="C15" s="32">
        <v>27.963999999999999</v>
      </c>
      <c r="D15" s="32"/>
      <c r="E15" s="32">
        <v>0.26370330082366078</v>
      </c>
      <c r="F15" s="32">
        <v>0.219752750686384</v>
      </c>
      <c r="G15" s="32">
        <v>0.1690405774510646</v>
      </c>
      <c r="H15" s="32">
        <v>0.11269371830070973</v>
      </c>
      <c r="I15" s="32">
        <v>6.2607621278172071E-2</v>
      </c>
      <c r="J15" s="32">
        <v>2.5043048511268828E-2</v>
      </c>
      <c r="K15" s="32">
        <v>8.3476828370896098E-3</v>
      </c>
    </row>
    <row r="16" spans="1:11">
      <c r="A16" s="1" t="s">
        <v>227</v>
      </c>
      <c r="B16" s="1" t="s">
        <v>228</v>
      </c>
      <c r="C16" s="32">
        <v>30.12</v>
      </c>
      <c r="D16" s="32"/>
      <c r="E16" s="32">
        <v>0.98868145883051806</v>
      </c>
      <c r="F16" s="32">
        <v>0.8239012156920984</v>
      </c>
      <c r="G16" s="32">
        <v>0.63377016591699875</v>
      </c>
      <c r="H16" s="32">
        <v>0.42251344394466583</v>
      </c>
      <c r="I16" s="32">
        <v>0.2347296910803699</v>
      </c>
      <c r="J16" s="32">
        <v>9.3891876432147955E-2</v>
      </c>
      <c r="K16" s="32">
        <v>3.1297292144049318E-2</v>
      </c>
    </row>
    <row r="17" spans="1:11">
      <c r="A17" s="1"/>
      <c r="B17" s="9" t="s">
        <v>3</v>
      </c>
      <c r="C17" s="10">
        <v>44.639000000000003</v>
      </c>
      <c r="D17" s="1"/>
      <c r="E17" s="1"/>
      <c r="F17" s="1"/>
      <c r="G17" s="1"/>
      <c r="H17" s="1"/>
      <c r="I17" s="1"/>
      <c r="J17" s="1"/>
      <c r="K17" s="1"/>
    </row>
    <row r="18" spans="1:11">
      <c r="A18" s="1" t="s">
        <v>235</v>
      </c>
      <c r="B18" s="1" t="s">
        <v>236</v>
      </c>
      <c r="C18" s="32"/>
      <c r="D18" s="32"/>
      <c r="E18" s="32">
        <v>6.6666666666666666E-2</v>
      </c>
      <c r="F18" s="32">
        <v>5.5555555555555559E-2</v>
      </c>
      <c r="G18" s="32">
        <v>4.2735042735042736E-2</v>
      </c>
      <c r="H18" s="32">
        <v>2.8490028490028491E-2</v>
      </c>
      <c r="I18" s="32">
        <v>1.5827793605571384E-2</v>
      </c>
      <c r="J18" s="32">
        <v>6.3311174422285539E-3</v>
      </c>
      <c r="K18" s="32">
        <v>2.1103724807428515E-3</v>
      </c>
    </row>
    <row r="19" spans="1:11">
      <c r="A19" s="1" t="s">
        <v>103</v>
      </c>
      <c r="B19" s="1" t="s">
        <v>237</v>
      </c>
      <c r="C19" s="32"/>
      <c r="D19" s="32"/>
      <c r="E19" s="32">
        <v>0.52697074708533032</v>
      </c>
      <c r="F19" s="32">
        <v>0.43914228923777526</v>
      </c>
      <c r="G19" s="32">
        <v>0.33780176095213482</v>
      </c>
      <c r="H19" s="32">
        <v>0.22520117396808989</v>
      </c>
      <c r="I19" s="32">
        <v>0.1251117633156055</v>
      </c>
      <c r="J19" s="32">
        <v>5.0044705326242202E-2</v>
      </c>
      <c r="K19" s="32">
        <v>1.6681568442080734E-2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3" sqref="A13"/>
    </sheetView>
  </sheetViews>
  <sheetFormatPr baseColWidth="10" defaultRowHeight="15" x14ac:dyDescent="0"/>
  <cols>
    <col min="2" max="2" width="31.1640625" bestFit="1" customWidth="1"/>
    <col min="3" max="3" width="12.5" bestFit="1" customWidth="1"/>
  </cols>
  <sheetData>
    <row r="1" spans="1:13">
      <c r="A1" s="1"/>
      <c r="B1" s="1"/>
      <c r="C1" s="32" t="s">
        <v>4</v>
      </c>
      <c r="D1" s="32"/>
      <c r="E1" s="32"/>
      <c r="F1" s="32"/>
      <c r="G1" s="32" t="s">
        <v>238</v>
      </c>
      <c r="H1" s="32" t="s">
        <v>239</v>
      </c>
      <c r="I1" s="32" t="s">
        <v>240</v>
      </c>
      <c r="J1" s="32" t="s">
        <v>241</v>
      </c>
      <c r="K1" s="32" t="s">
        <v>242</v>
      </c>
      <c r="L1" s="32" t="s">
        <v>243</v>
      </c>
      <c r="M1" s="32" t="s">
        <v>244</v>
      </c>
    </row>
    <row r="2" spans="1:13">
      <c r="A2" s="1"/>
      <c r="B2" s="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s="48" customFormat="1">
      <c r="A3" s="47" t="s">
        <v>80</v>
      </c>
      <c r="B3" s="47" t="s">
        <v>81</v>
      </c>
      <c r="C3" s="57">
        <v>9.6050000000000004</v>
      </c>
      <c r="D3" s="57"/>
      <c r="E3" s="57"/>
      <c r="F3" s="57"/>
      <c r="G3" s="57">
        <v>1.2666666666666666</v>
      </c>
      <c r="H3" s="57">
        <v>1.0555555555555556</v>
      </c>
      <c r="I3" s="57">
        <v>0.81196581196581197</v>
      </c>
      <c r="J3" s="57">
        <v>0.54131054131054135</v>
      </c>
      <c r="K3" s="57">
        <v>0.30072807850585631</v>
      </c>
      <c r="L3" s="57">
        <v>0.12029123140234252</v>
      </c>
      <c r="M3" s="57">
        <v>4.0097077134114173E-2</v>
      </c>
    </row>
    <row r="4" spans="1:13" s="48" customFormat="1">
      <c r="A4" s="58" t="s">
        <v>249</v>
      </c>
      <c r="B4" s="58" t="s">
        <v>250</v>
      </c>
      <c r="C4" s="59">
        <v>13.157999999999999</v>
      </c>
      <c r="D4" s="59"/>
      <c r="E4" s="57"/>
      <c r="F4" s="57"/>
      <c r="G4" s="57">
        <v>0.26666666666666666</v>
      </c>
      <c r="H4" s="57">
        <v>0.22222222222222224</v>
      </c>
      <c r="I4" s="57">
        <v>0.17094017094017094</v>
      </c>
      <c r="J4" s="57">
        <v>0.11396011396011396</v>
      </c>
      <c r="K4" s="57">
        <v>6.3311174422285538E-2</v>
      </c>
      <c r="L4" s="57">
        <v>2.5324469768914216E-2</v>
      </c>
      <c r="M4" s="57">
        <v>8.4414899229714058E-3</v>
      </c>
    </row>
    <row r="5" spans="1:13" s="48" customFormat="1">
      <c r="A5" s="58" t="s">
        <v>245</v>
      </c>
      <c r="B5" s="58" t="s">
        <v>246</v>
      </c>
      <c r="C5" s="59">
        <v>13.266999999999999</v>
      </c>
      <c r="D5" s="59">
        <v>13.864000000000001</v>
      </c>
      <c r="E5" s="57"/>
      <c r="F5" s="57"/>
      <c r="G5" s="57">
        <v>0.53333333333333333</v>
      </c>
      <c r="H5" s="57">
        <v>0.44444444444444448</v>
      </c>
      <c r="I5" s="57">
        <v>0.34188034188034189</v>
      </c>
      <c r="J5" s="57">
        <v>0.22792022792022792</v>
      </c>
      <c r="K5" s="57">
        <v>0.12662234884457108</v>
      </c>
      <c r="L5" s="57">
        <v>5.0648939537828432E-2</v>
      </c>
      <c r="M5" s="57">
        <v>1.6882979845942812E-2</v>
      </c>
    </row>
    <row r="6" spans="1:13">
      <c r="A6" s="1" t="s">
        <v>247</v>
      </c>
      <c r="B6" s="1" t="s">
        <v>248</v>
      </c>
      <c r="C6" s="32">
        <v>16.498999999999999</v>
      </c>
      <c r="D6" s="32"/>
      <c r="E6" s="32"/>
      <c r="F6" s="32"/>
      <c r="G6" s="32">
        <v>0.26666666666666666</v>
      </c>
      <c r="H6" s="32">
        <v>0.22222222222222224</v>
      </c>
      <c r="I6" s="32">
        <v>0.17094017094017094</v>
      </c>
      <c r="J6" s="32">
        <v>0.11396011396011396</v>
      </c>
      <c r="K6" s="32">
        <v>6.3311174422285538E-2</v>
      </c>
      <c r="L6" s="32">
        <v>2.5324469768914216E-2</v>
      </c>
      <c r="M6" s="32">
        <v>8.4414899229714058E-3</v>
      </c>
    </row>
    <row r="7" spans="1:13">
      <c r="A7" s="1"/>
      <c r="B7" s="8" t="s">
        <v>2</v>
      </c>
      <c r="C7" s="4">
        <v>16.626999999999999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47" t="s">
        <v>253</v>
      </c>
      <c r="B8" s="47" t="s">
        <v>254</v>
      </c>
      <c r="C8" s="59">
        <v>17.407</v>
      </c>
      <c r="D8" s="32" t="s">
        <v>255</v>
      </c>
      <c r="E8" s="32"/>
      <c r="F8" s="32"/>
      <c r="G8" s="32">
        <v>0.98947273411347225</v>
      </c>
      <c r="H8" s="32">
        <v>0.82456061176122686</v>
      </c>
      <c r="I8" s="32">
        <v>0.63427739366248215</v>
      </c>
      <c r="J8" s="32">
        <v>0.4228515957749881</v>
      </c>
      <c r="K8" s="32">
        <v>0.23491755320832672</v>
      </c>
      <c r="L8" s="32">
        <v>9.396702128333069E-2</v>
      </c>
      <c r="M8" s="32">
        <v>3.1322340427776894E-2</v>
      </c>
    </row>
    <row r="9" spans="1:13">
      <c r="A9" s="1" t="s">
        <v>251</v>
      </c>
      <c r="B9" s="1" t="s">
        <v>252</v>
      </c>
      <c r="C9" s="56">
        <v>19.507999999999999</v>
      </c>
      <c r="D9" s="32"/>
      <c r="E9" s="32"/>
      <c r="F9" s="32"/>
      <c r="G9" s="32">
        <v>0.53333333333333333</v>
      </c>
      <c r="H9" s="32">
        <v>0.44444444444444448</v>
      </c>
      <c r="I9" s="32">
        <v>0.34188034188034189</v>
      </c>
      <c r="J9" s="32">
        <v>0.22792022792022792</v>
      </c>
      <c r="K9" s="32">
        <v>0.12662234884457108</v>
      </c>
      <c r="L9" s="32">
        <v>5.0648939537828432E-2</v>
      </c>
      <c r="M9" s="32">
        <v>1.6882979845942812E-2</v>
      </c>
    </row>
    <row r="10" spans="1:13">
      <c r="A10" s="58" t="s">
        <v>256</v>
      </c>
      <c r="B10" s="58" t="s">
        <v>257</v>
      </c>
      <c r="C10" s="59">
        <v>20.448</v>
      </c>
      <c r="D10" s="32"/>
      <c r="E10" s="32"/>
      <c r="F10" s="32"/>
      <c r="G10" s="32">
        <v>0.26666666666666666</v>
      </c>
      <c r="H10" s="32">
        <v>0.22222222222222224</v>
      </c>
      <c r="I10" s="32">
        <v>0.17094017094017094</v>
      </c>
      <c r="J10" s="32">
        <v>0.11396011396011396</v>
      </c>
      <c r="K10" s="32">
        <v>6.3311174422285538E-2</v>
      </c>
      <c r="L10" s="32">
        <v>2.5324469768914216E-2</v>
      </c>
      <c r="M10" s="32">
        <v>8.4414899229714058E-3</v>
      </c>
    </row>
    <row r="11" spans="1:13">
      <c r="A11" s="1" t="s">
        <v>259</v>
      </c>
      <c r="B11" s="1" t="s">
        <v>260</v>
      </c>
      <c r="C11" s="32">
        <v>22.231999999999999</v>
      </c>
      <c r="D11" s="32">
        <v>22.559000000000001</v>
      </c>
      <c r="E11" s="32">
        <v>22.626000000000001</v>
      </c>
      <c r="F11" s="32">
        <v>22.773</v>
      </c>
      <c r="G11" s="32">
        <v>0.26666666666666666</v>
      </c>
      <c r="H11" s="32">
        <v>0.22222222222222224</v>
      </c>
      <c r="I11" s="32">
        <v>0.17094017094017094</v>
      </c>
      <c r="J11" s="32">
        <v>0.11396011396011396</v>
      </c>
      <c r="K11" s="32">
        <v>6.3311174422285538E-2</v>
      </c>
      <c r="L11" s="32">
        <v>2.5324469768914216E-2</v>
      </c>
      <c r="M11" s="32">
        <v>8.4414899229714058E-3</v>
      </c>
    </row>
    <row r="12" spans="1:13">
      <c r="A12" s="1" t="s">
        <v>70</v>
      </c>
      <c r="B12" s="1" t="s">
        <v>258</v>
      </c>
      <c r="C12" s="32">
        <v>22.959</v>
      </c>
      <c r="D12" s="36"/>
      <c r="E12" s="32"/>
      <c r="F12" s="32"/>
      <c r="G12" s="32">
        <v>1.3333333333333333</v>
      </c>
      <c r="H12" s="32">
        <v>1.1111111111111112</v>
      </c>
      <c r="I12" s="32">
        <v>0.85470085470085466</v>
      </c>
      <c r="J12" s="32">
        <v>0.56980056980056981</v>
      </c>
      <c r="K12" s="32">
        <v>0.31655587211142766</v>
      </c>
      <c r="L12" s="32">
        <v>0.12662234884457108</v>
      </c>
      <c r="M12" s="32">
        <v>4.2207449614857027E-2</v>
      </c>
    </row>
    <row r="13" spans="1:13">
      <c r="A13" s="58" t="s">
        <v>261</v>
      </c>
      <c r="B13" s="58" t="s">
        <v>262</v>
      </c>
      <c r="C13" s="59">
        <v>25.835000000000001</v>
      </c>
      <c r="D13" s="32">
        <v>27.75</v>
      </c>
      <c r="E13" s="32"/>
      <c r="F13" s="32"/>
      <c r="G13" s="32">
        <v>0.26061477785072235</v>
      </c>
      <c r="H13" s="32">
        <v>0.21717898154226864</v>
      </c>
      <c r="I13" s="32">
        <v>0.16706075503251433</v>
      </c>
      <c r="J13" s="32">
        <v>0.11137383668834289</v>
      </c>
      <c r="K13" s="32">
        <v>6.1874353715746046E-2</v>
      </c>
      <c r="L13" s="32">
        <v>2.4749741486298417E-2</v>
      </c>
      <c r="M13" s="32">
        <v>8.2499138287661384E-3</v>
      </c>
    </row>
    <row r="14" spans="1:13">
      <c r="A14" s="1" t="s">
        <v>267</v>
      </c>
      <c r="B14" s="1" t="s">
        <v>268</v>
      </c>
      <c r="C14" s="56">
        <v>27.026</v>
      </c>
      <c r="D14" s="32"/>
      <c r="E14" s="32"/>
      <c r="F14" s="32"/>
      <c r="G14" s="32">
        <v>1.3333333333333333</v>
      </c>
      <c r="H14" s="32">
        <v>1.1111111111111112</v>
      </c>
      <c r="I14" s="32">
        <v>0.85470085470085466</v>
      </c>
      <c r="J14" s="32">
        <v>0.56980056980056981</v>
      </c>
      <c r="K14" s="32">
        <v>0.31655587211142766</v>
      </c>
      <c r="L14" s="32">
        <v>0.12662234884457108</v>
      </c>
      <c r="M14" s="32">
        <v>4.2207449614857027E-2</v>
      </c>
    </row>
    <row r="15" spans="1:13">
      <c r="A15" s="1" t="s">
        <v>265</v>
      </c>
      <c r="B15" s="1" t="s">
        <v>266</v>
      </c>
      <c r="C15" s="32">
        <v>28.271999999999998</v>
      </c>
      <c r="D15" s="32"/>
      <c r="E15" s="32"/>
      <c r="F15" s="32"/>
      <c r="G15" s="32">
        <v>0.26666666666666666</v>
      </c>
      <c r="H15" s="32">
        <v>0.22222222222222224</v>
      </c>
      <c r="I15" s="32">
        <v>0.17094017094017094</v>
      </c>
      <c r="J15" s="32">
        <v>0.11396011396011396</v>
      </c>
      <c r="K15" s="32">
        <v>6.3311174422285538E-2</v>
      </c>
      <c r="L15" s="32">
        <v>2.5324469768914216E-2</v>
      </c>
      <c r="M15" s="32">
        <v>8.4414899229714058E-3</v>
      </c>
    </row>
    <row r="16" spans="1:13">
      <c r="A16" s="1" t="s">
        <v>271</v>
      </c>
      <c r="B16" s="1" t="s">
        <v>272</v>
      </c>
      <c r="C16" s="56">
        <v>31.823</v>
      </c>
      <c r="D16" s="32"/>
      <c r="E16" s="32"/>
      <c r="F16" s="32"/>
      <c r="G16" s="32">
        <v>1.3333333333333333</v>
      </c>
      <c r="H16" s="32">
        <v>1.1111111111111112</v>
      </c>
      <c r="I16" s="32">
        <v>0.85470085470085466</v>
      </c>
      <c r="J16" s="32">
        <v>0.56980056980056981</v>
      </c>
      <c r="K16" s="32">
        <v>0.31655587211142766</v>
      </c>
      <c r="L16" s="32">
        <v>0.12662234884457108</v>
      </c>
      <c r="M16" s="32">
        <v>4.2207449614857027E-2</v>
      </c>
    </row>
    <row r="17" spans="1:13">
      <c r="A17" s="1" t="s">
        <v>269</v>
      </c>
      <c r="B17" s="1" t="s">
        <v>270</v>
      </c>
      <c r="C17" s="56">
        <v>33.048000000000002</v>
      </c>
      <c r="D17" s="32"/>
      <c r="E17" s="32"/>
      <c r="F17" s="32"/>
      <c r="G17" s="32">
        <v>0.52603147000348238</v>
      </c>
      <c r="H17" s="32">
        <v>0.43835955833623536</v>
      </c>
      <c r="I17" s="32">
        <v>0.33719966025864256</v>
      </c>
      <c r="J17" s="32">
        <v>0.22479977350576172</v>
      </c>
      <c r="K17" s="32">
        <v>0.12488876305875651</v>
      </c>
      <c r="L17" s="32">
        <v>4.9955505223502603E-2</v>
      </c>
      <c r="M17" s="32">
        <v>1.6651835074500868E-2</v>
      </c>
    </row>
    <row r="18" spans="1:13">
      <c r="A18" s="1"/>
      <c r="B18" s="9" t="s">
        <v>3</v>
      </c>
      <c r="C18" s="10">
        <v>44.63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 t="s">
        <v>263</v>
      </c>
      <c r="B19" s="1" t="s">
        <v>264</v>
      </c>
      <c r="C19" s="32"/>
      <c r="D19" s="32"/>
      <c r="E19" s="32"/>
      <c r="F19" s="32"/>
      <c r="G19" s="32">
        <v>0.26666666666666666</v>
      </c>
      <c r="H19" s="32">
        <v>0.22222222222222224</v>
      </c>
      <c r="I19" s="32">
        <v>0.17094017094017094</v>
      </c>
      <c r="J19" s="32">
        <v>0.11396011396011396</v>
      </c>
      <c r="K19" s="32">
        <v>6.3311174422285538E-2</v>
      </c>
      <c r="L19" s="32">
        <v>2.5324469768914216E-2</v>
      </c>
      <c r="M19" s="32">
        <v>8.4414899229714058E-3</v>
      </c>
    </row>
  </sheetData>
  <sortState ref="A3:M19">
    <sortCondition ref="C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</vt:lpstr>
      <vt:lpstr>4</vt:lpstr>
      <vt:lpstr>5</vt:lpstr>
      <vt:lpstr>6</vt:lpstr>
      <vt:lpstr>7</vt:lpstr>
      <vt:lpstr>A</vt:lpstr>
      <vt:lpstr>B</vt:lpstr>
      <vt:lpstr>C</vt:lpstr>
      <vt:lpstr>D</vt:lpstr>
      <vt:lpstr>E</vt:lpstr>
      <vt:lpstr>F</vt:lpstr>
      <vt:lpstr>Missing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</cp:lastModifiedBy>
  <cp:lastPrinted>2016-04-28T16:12:25Z</cp:lastPrinted>
  <dcterms:created xsi:type="dcterms:W3CDTF">2016-04-27T20:07:34Z</dcterms:created>
  <dcterms:modified xsi:type="dcterms:W3CDTF">2016-04-28T16:55:33Z</dcterms:modified>
</cp:coreProperties>
</file>