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nzhao/DS_Projects/phylo-tree-fermented-foods/"/>
    </mc:Choice>
  </mc:AlternateContent>
  <xr:revisionPtr revIDLastSave="0" documentId="13_ncr:1_{DB964AA4-E070-D145-8867-4B5AB75BC9CF}" xr6:coauthVersionLast="47" xr6:coauthVersionMax="47" xr10:uidLastSave="{00000000-0000-0000-0000-000000000000}"/>
  <bookViews>
    <workbookView xWindow="0" yWindow="760" windowWidth="30240" windowHeight="18880" activeTab="2" xr2:uid="{D834C665-731C-7E47-A8BF-B2F00BB8B4D6}"/>
  </bookViews>
  <sheets>
    <sheet name="extracted taxonomy" sheetId="3" r:id="rId1"/>
    <sheet name="taxonomy-lineage" sheetId="2" r:id="rId2"/>
    <sheet name="abundance_table" sheetId="4" r:id="rId3"/>
    <sheet name="taxonomy_table" sheetId="5" r:id="rId4"/>
  </sheets>
  <definedNames>
    <definedName name="_xlnm._FilterDatabase" localSheetId="0" hidden="1">'extracted taxonomy'!$K$1:$L$53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2" l="1"/>
  <c r="O32" i="2" s="1"/>
  <c r="N5" i="2"/>
  <c r="O5" i="2" s="1"/>
  <c r="M6" i="2"/>
  <c r="N6" i="2" s="1"/>
  <c r="O6" i="2" s="1"/>
  <c r="M7" i="2"/>
  <c r="N7" i="2" s="1"/>
  <c r="O7" i="2" s="1"/>
  <c r="M8" i="2"/>
  <c r="N8" i="2" s="1"/>
  <c r="O8" i="2" s="1"/>
  <c r="M9" i="2"/>
  <c r="N9" i="2" s="1"/>
  <c r="O9" i="2" s="1"/>
  <c r="M10" i="2"/>
  <c r="N10" i="2" s="1"/>
  <c r="O10" i="2" s="1"/>
  <c r="M11" i="2"/>
  <c r="N11" i="2" s="1"/>
  <c r="O11" i="2" s="1"/>
  <c r="M12" i="2"/>
  <c r="N12" i="2" s="1"/>
  <c r="O12" i="2" s="1"/>
  <c r="M13" i="2"/>
  <c r="N13" i="2" s="1"/>
  <c r="O13" i="2" s="1"/>
  <c r="M14" i="2"/>
  <c r="N14" i="2" s="1"/>
  <c r="O14" i="2" s="1"/>
  <c r="M15" i="2"/>
  <c r="N15" i="2" s="1"/>
  <c r="O15" i="2" s="1"/>
  <c r="M16" i="2"/>
  <c r="N16" i="2" s="1"/>
  <c r="O16" i="2" s="1"/>
  <c r="M17" i="2"/>
  <c r="N17" i="2" s="1"/>
  <c r="O17" i="2" s="1"/>
  <c r="M18" i="2"/>
  <c r="N18" i="2" s="1"/>
  <c r="O18" i="2" s="1"/>
  <c r="M19" i="2"/>
  <c r="N19" i="2" s="1"/>
  <c r="O19" i="2" s="1"/>
  <c r="M20" i="2"/>
  <c r="N20" i="2" s="1"/>
  <c r="O20" i="2" s="1"/>
  <c r="M21" i="2"/>
  <c r="N21" i="2" s="1"/>
  <c r="O21" i="2" s="1"/>
  <c r="M22" i="2"/>
  <c r="N22" i="2" s="1"/>
  <c r="O22" i="2" s="1"/>
  <c r="M23" i="2"/>
  <c r="N23" i="2" s="1"/>
  <c r="O23" i="2" s="1"/>
  <c r="M24" i="2"/>
  <c r="N24" i="2" s="1"/>
  <c r="O24" i="2" s="1"/>
  <c r="M25" i="2"/>
  <c r="N25" i="2" s="1"/>
  <c r="O25" i="2" s="1"/>
  <c r="M26" i="2"/>
  <c r="N26" i="2" s="1"/>
  <c r="O26" i="2" s="1"/>
  <c r="M27" i="2"/>
  <c r="N27" i="2" s="1"/>
  <c r="O27" i="2" s="1"/>
  <c r="M28" i="2"/>
  <c r="N28" i="2" s="1"/>
  <c r="O28" i="2" s="1"/>
  <c r="M29" i="2"/>
  <c r="N29" i="2" s="1"/>
  <c r="O29" i="2" s="1"/>
  <c r="M30" i="2"/>
  <c r="N30" i="2" s="1"/>
  <c r="O30" i="2" s="1"/>
  <c r="M31" i="2"/>
  <c r="N31" i="2" s="1"/>
  <c r="O31" i="2" s="1"/>
  <c r="M32" i="2"/>
  <c r="M33" i="2"/>
  <c r="N33" i="2" s="1"/>
  <c r="O33" i="2" s="1"/>
  <c r="M34" i="2"/>
  <c r="N34" i="2" s="1"/>
  <c r="O34" i="2" s="1"/>
  <c r="M35" i="2"/>
  <c r="N35" i="2" s="1"/>
  <c r="O35" i="2" s="1"/>
  <c r="M36" i="2"/>
  <c r="N36" i="2" s="1"/>
  <c r="O36" i="2" s="1"/>
  <c r="M37" i="2"/>
  <c r="N37" i="2" s="1"/>
  <c r="O37" i="2" s="1"/>
  <c r="M38" i="2"/>
  <c r="N38" i="2" s="1"/>
  <c r="O38" i="2" s="1"/>
  <c r="M39" i="2"/>
  <c r="N39" i="2" s="1"/>
  <c r="O39" i="2" s="1"/>
  <c r="M40" i="2"/>
  <c r="N40" i="2" s="1"/>
  <c r="O40" i="2" s="1"/>
  <c r="M5" i="2"/>
</calcChain>
</file>

<file path=xl/sharedStrings.xml><?xml version="1.0" encoding="utf-8"?>
<sst xmlns="http://schemas.openxmlformats.org/spreadsheetml/2006/main" count="800" uniqueCount="221">
  <si>
    <t xml:space="preserve">Lactobacillaceae  </t>
  </si>
  <si>
    <t xml:space="preserve">Lactobacillus  </t>
  </si>
  <si>
    <t xml:space="preserve">Companilactobac.  </t>
  </si>
  <si>
    <t xml:space="preserve">Schleiferilactobac.  </t>
  </si>
  <si>
    <t xml:space="preserve">Ligilactobacillus  </t>
  </si>
  <si>
    <t xml:space="preserve">Lactiplantibacillus  </t>
  </si>
  <si>
    <t xml:space="preserve">Loigolactobacillus  </t>
  </si>
  <si>
    <t xml:space="preserve">Paucilactobac.  </t>
  </si>
  <si>
    <t xml:space="preserve">Limosilactobac.  </t>
  </si>
  <si>
    <t xml:space="preserve">Fructilactobac.  </t>
  </si>
  <si>
    <t xml:space="preserve">Acetilactobacillus  </t>
  </si>
  <si>
    <t xml:space="preserve">Lactilactobacillus  </t>
  </si>
  <si>
    <t xml:space="preserve">Secundilactobac.  </t>
  </si>
  <si>
    <t xml:space="preserve">Lentilactobacillus  </t>
  </si>
  <si>
    <t xml:space="preserve">Carnobacterium  </t>
  </si>
  <si>
    <t xml:space="preserve">Weissella  </t>
  </si>
  <si>
    <t xml:space="preserve">Oenococcus  </t>
  </si>
  <si>
    <t xml:space="preserve">Enterococcaceae  </t>
  </si>
  <si>
    <t xml:space="preserve">Tetragenococcus  </t>
  </si>
  <si>
    <t xml:space="preserve">Enterococcus  </t>
  </si>
  <si>
    <t xml:space="preserve">Streptococcaceae  </t>
  </si>
  <si>
    <t xml:space="preserve">Streptococcus  </t>
  </si>
  <si>
    <t xml:space="preserve">Lactococcus  </t>
  </si>
  <si>
    <t xml:space="preserve">Non-Starter LAB  </t>
  </si>
  <si>
    <t xml:space="preserve">Pediococcus  </t>
  </si>
  <si>
    <t xml:space="preserve">Periweissella  </t>
  </si>
  <si>
    <t xml:space="preserve">Leuconostoc  </t>
  </si>
  <si>
    <t xml:space="preserve">Marinilactobacillus  </t>
  </si>
  <si>
    <t xml:space="preserve">Bacillus  </t>
  </si>
  <si>
    <t xml:space="preserve">Lentilcillus  </t>
  </si>
  <si>
    <t xml:space="preserve">Brevibacterium  </t>
  </si>
  <si>
    <t xml:space="preserve">Propionibacterium  </t>
  </si>
  <si>
    <t xml:space="preserve">Staphylococcus  </t>
  </si>
  <si>
    <t xml:space="preserve">Kocuria  </t>
  </si>
  <si>
    <t xml:space="preserve">Alkalibacterium  </t>
  </si>
  <si>
    <t xml:space="preserve">Eggerthella  </t>
  </si>
  <si>
    <t xml:space="preserve">Acetobacter  </t>
  </si>
  <si>
    <t xml:space="preserve">Gluconacetobacter  </t>
  </si>
  <si>
    <t xml:space="preserve">Erwinia spp.  </t>
  </si>
  <si>
    <t xml:space="preserve">Enterobacter spp.  </t>
  </si>
  <si>
    <t xml:space="preserve">Pantoea spp.  </t>
  </si>
  <si>
    <t xml:space="preserve">Kosakonia spp.  </t>
  </si>
  <si>
    <t xml:space="preserve">Blastobotrys  </t>
  </si>
  <si>
    <t xml:space="preserve">Brettanomyces  </t>
  </si>
  <si>
    <t xml:space="preserve">Debaryomyces  </t>
  </si>
  <si>
    <t xml:space="preserve">Issatchenkia  </t>
  </si>
  <si>
    <t xml:space="preserve">Kluyveromyces  </t>
  </si>
  <si>
    <t xml:space="preserve">Kazachstania  </t>
  </si>
  <si>
    <t xml:space="preserve">Saccharomyces  </t>
  </si>
  <si>
    <t xml:space="preserve">Torulaspora  </t>
  </si>
  <si>
    <t xml:space="preserve">Zygosaccharomyces  </t>
  </si>
  <si>
    <t xml:space="preserve">Aspergillus  </t>
  </si>
  <si>
    <t xml:space="preserve">Geotrichum  </t>
  </si>
  <si>
    <t xml:space="preserve">Monascus  </t>
  </si>
  <si>
    <t xml:space="preserve">Penicillium  </t>
  </si>
  <si>
    <t>Rhizopus</t>
  </si>
  <si>
    <t>Extracted taxonomy</t>
  </si>
  <si>
    <t>Verified taxonomy</t>
  </si>
  <si>
    <t xml:space="preserve">Companilactobacillus  </t>
  </si>
  <si>
    <t xml:space="preserve">Schleiferilactobacillus  </t>
  </si>
  <si>
    <t xml:space="preserve">Paucilactobacillus  </t>
  </si>
  <si>
    <t xml:space="preserve">Limosilactobacillus  </t>
  </si>
  <si>
    <t xml:space="preserve">Fructilactobacillus  </t>
  </si>
  <si>
    <t xml:space="preserve">Secundilactobacillus  </t>
  </si>
  <si>
    <t xml:space="preserve">Lentibacillus  </t>
  </si>
  <si>
    <t xml:space="preserve">Erwinia  </t>
  </si>
  <si>
    <t xml:space="preserve">Enterobacter  </t>
  </si>
  <si>
    <t xml:space="preserve">Pantoea  </t>
  </si>
  <si>
    <t xml:space="preserve">Kosakonia  </t>
  </si>
  <si>
    <t>Taxonomic Group</t>
  </si>
  <si>
    <t>Color Name (Approx.)</t>
  </si>
  <si>
    <t>Yeasts</t>
  </si>
  <si>
    <t>Red</t>
  </si>
  <si>
    <t>Other organisms</t>
  </si>
  <si>
    <t>Gray</t>
  </si>
  <si>
    <t>Bacilli</t>
  </si>
  <si>
    <t>Orange</t>
  </si>
  <si>
    <t>Staphylococci</t>
  </si>
  <si>
    <t>Cyan / Light Blue</t>
  </si>
  <si>
    <t>Enterobacteriaceae</t>
  </si>
  <si>
    <t>Blue</t>
  </si>
  <si>
    <t>Mycelial fungi</t>
  </si>
  <si>
    <t>Dark Blue</t>
  </si>
  <si>
    <t>Lactic acid bacteria</t>
  </si>
  <si>
    <t>Green</t>
  </si>
  <si>
    <t>Propionibacteria</t>
  </si>
  <si>
    <t>Olive Green / Brown</t>
  </si>
  <si>
    <t>Brevibacterium</t>
  </si>
  <si>
    <t>Magenta / Purple</t>
  </si>
  <si>
    <t>Acetic acid bacteria</t>
  </si>
  <si>
    <t>Yellow</t>
  </si>
  <si>
    <t>Count</t>
  </si>
  <si>
    <t>Taxon</t>
  </si>
  <si>
    <t>Taxonomy Group</t>
  </si>
  <si>
    <t>Lactobacillus</t>
  </si>
  <si>
    <t>Companilactobacillus</t>
  </si>
  <si>
    <t>Schleiferilactobacillus</t>
  </si>
  <si>
    <t>Ligilactobacillus</t>
  </si>
  <si>
    <t>Lactiplantibacillus</t>
  </si>
  <si>
    <t>Loigolactobacillus</t>
  </si>
  <si>
    <t>Paucilactobacillus</t>
  </si>
  <si>
    <t>Limosilactobacillus</t>
  </si>
  <si>
    <t>Fructilactobacillus</t>
  </si>
  <si>
    <t>Acetilactobacillus</t>
  </si>
  <si>
    <t>Lactilactobacillus</t>
  </si>
  <si>
    <t>Secundilactobacillus</t>
  </si>
  <si>
    <t>Lentilactobacillus</t>
  </si>
  <si>
    <t>Carnobacterium</t>
  </si>
  <si>
    <t>Weissella</t>
  </si>
  <si>
    <t>Oenococcus</t>
  </si>
  <si>
    <t>Enterococcus</t>
  </si>
  <si>
    <t>Tetragenococcus</t>
  </si>
  <si>
    <t>Streptococcus</t>
  </si>
  <si>
    <t>Lactococcus</t>
  </si>
  <si>
    <t>Pediococcus</t>
  </si>
  <si>
    <t>Periweissella</t>
  </si>
  <si>
    <t>Leuconostoc</t>
  </si>
  <si>
    <t>Marinilactobacillus</t>
  </si>
  <si>
    <t>Bacillus</t>
  </si>
  <si>
    <t>Lentibacillus</t>
  </si>
  <si>
    <t>Propionibacterium</t>
  </si>
  <si>
    <t>Staphylococcus</t>
  </si>
  <si>
    <t>Kocuria</t>
  </si>
  <si>
    <t>Alkalibacterium</t>
  </si>
  <si>
    <t>Eggerthella</t>
  </si>
  <si>
    <t>Acetobacter</t>
  </si>
  <si>
    <t>Gluconacetobacter</t>
  </si>
  <si>
    <t>Erwinia</t>
  </si>
  <si>
    <t>Enterobacter</t>
  </si>
  <si>
    <t>Pantoea</t>
  </si>
  <si>
    <t>Kosakonia</t>
  </si>
  <si>
    <t>Blastobotrys</t>
  </si>
  <si>
    <t>Brettanomyces</t>
  </si>
  <si>
    <t>Debaryomyces</t>
  </si>
  <si>
    <t>Issatchenkia</t>
  </si>
  <si>
    <t>Kluyveromyces</t>
  </si>
  <si>
    <t>Kazachstania</t>
  </si>
  <si>
    <t>Saccharomyces</t>
  </si>
  <si>
    <t>Torulaspora</t>
  </si>
  <si>
    <t>Zygosaccharomyces</t>
  </si>
  <si>
    <t>Aspergillus</t>
  </si>
  <si>
    <t>Geotrichum</t>
  </si>
  <si>
    <t>Monascus</t>
  </si>
  <si>
    <t>Penicillium</t>
  </si>
  <si>
    <t>Domain</t>
  </si>
  <si>
    <t>Kingdom</t>
  </si>
  <si>
    <t>Phylum</t>
  </si>
  <si>
    <t>Class</t>
  </si>
  <si>
    <t>Order</t>
  </si>
  <si>
    <t>Family</t>
  </si>
  <si>
    <t>Genus</t>
  </si>
  <si>
    <t>Bacteria</t>
  </si>
  <si>
    <t>Pseudomonadati</t>
  </si>
  <si>
    <t>Pseudomonadota</t>
  </si>
  <si>
    <t>Alphaproteobacteria</t>
  </si>
  <si>
    <t>Acetobacterales</t>
  </si>
  <si>
    <t>Acetobacteraceae</t>
  </si>
  <si>
    <t>Bacillati</t>
  </si>
  <si>
    <t>Bacillota</t>
  </si>
  <si>
    <t>Bacillales</t>
  </si>
  <si>
    <t>Bacillaceae</t>
  </si>
  <si>
    <t>Actinomycetota</t>
  </si>
  <si>
    <t>Actinomycetes</t>
  </si>
  <si>
    <t>Micrococcales</t>
  </si>
  <si>
    <t>Brevibacteriaceae</t>
  </si>
  <si>
    <t>Gammaproteobacteria</t>
  </si>
  <si>
    <t>Enterobacterales</t>
  </si>
  <si>
    <t>Erwiniaceae</t>
  </si>
  <si>
    <t>Lactobacillales</t>
  </si>
  <si>
    <t>Lactobacillaceae</t>
  </si>
  <si>
    <t>Carnobacteriaceae</t>
  </si>
  <si>
    <t>Enterococcaceae</t>
  </si>
  <si>
    <t>Streptococcaceae</t>
  </si>
  <si>
    <t>Coriobacteriia</t>
  </si>
  <si>
    <t>Eggerthellales</t>
  </si>
  <si>
    <t>Eggerthellaceae</t>
  </si>
  <si>
    <t>Propionibacteriales</t>
  </si>
  <si>
    <t>Propionibacteriaceae</t>
  </si>
  <si>
    <t>Staphylococcaceae</t>
  </si>
  <si>
    <t>Micrococcaceae</t>
  </si>
  <si>
    <t>Taxonomy group</t>
  </si>
  <si>
    <t>Proportion</t>
  </si>
  <si>
    <t>Species_label</t>
  </si>
  <si>
    <t>spp_1</t>
  </si>
  <si>
    <t>spp_2</t>
  </si>
  <si>
    <t>spp_3</t>
  </si>
  <si>
    <t>spp_4</t>
  </si>
  <si>
    <t>spp_5</t>
  </si>
  <si>
    <t>spp_6</t>
  </si>
  <si>
    <t>spp_7</t>
  </si>
  <si>
    <t>spp_8</t>
  </si>
  <si>
    <t>spp_9</t>
  </si>
  <si>
    <t>spp_10</t>
  </si>
  <si>
    <t>spp_11</t>
  </si>
  <si>
    <t>spp_12</t>
  </si>
  <si>
    <t>spp_13</t>
  </si>
  <si>
    <t>spp_14</t>
  </si>
  <si>
    <t>spp_15</t>
  </si>
  <si>
    <t>spp_16</t>
  </si>
  <si>
    <t>spp_17</t>
  </si>
  <si>
    <t>spp_18</t>
  </si>
  <si>
    <t>spp_19</t>
  </si>
  <si>
    <t>spp_20</t>
  </si>
  <si>
    <t>spp_21</t>
  </si>
  <si>
    <t>spp_22</t>
  </si>
  <si>
    <t>spp_23</t>
  </si>
  <si>
    <t>spp_24</t>
  </si>
  <si>
    <t>spp_25</t>
  </si>
  <si>
    <t>spp_26</t>
  </si>
  <si>
    <t>spp_27</t>
  </si>
  <si>
    <t>spp_28</t>
  </si>
  <si>
    <t>spp_29</t>
  </si>
  <si>
    <t>spp_30</t>
  </si>
  <si>
    <t>spp_31</t>
  </si>
  <si>
    <t>spp_32</t>
  </si>
  <si>
    <t>spp_33</t>
  </si>
  <si>
    <t>spp_34</t>
  </si>
  <si>
    <t>spp_35</t>
  </si>
  <si>
    <t>spp_36</t>
  </si>
  <si>
    <t>Site</t>
  </si>
  <si>
    <t>Fermented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</si>
</sst>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0"/>
      <name val="Helvetica Neue"/>
      <family val="2"/>
    </font>
    <font>
      <sz val="8"/>
      <name val="Aptos Narrow"/>
      <family val="2"/>
      <scheme val="minor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6" xfId="0" applyFont="1" applyFill="1" applyBorder="1"/>
    <xf numFmtId="0" fontId="6" fillId="0" borderId="7" xfId="0" applyFont="1" applyFill="1" applyBorder="1"/>
    <xf numFmtId="0" fontId="0" fillId="0" borderId="0" xfId="0" applyFont="1" applyFill="1"/>
    <xf numFmtId="0" fontId="6" fillId="0" borderId="5" xfId="0" applyFont="1" applyFill="1" applyBorder="1"/>
    <xf numFmtId="0" fontId="0" fillId="0" borderId="0" xfId="0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theme="0"/>
        </lef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B5F719-9FA6-E248-8C42-848CE952F272}" name="Table3" displayName="Table3" ref="F1:H11" totalsRowShown="0" headerRowDxfId="17">
  <autoFilter ref="F1:H11" xr:uid="{C7B5F719-9FA6-E248-8C42-848CE952F272}"/>
  <tableColumns count="3">
    <tableColumn id="1" xr3:uid="{0AEE22B7-7F84-8E41-826C-A64594902FAC}" name="Taxonomic Group"/>
    <tableColumn id="2" xr3:uid="{63C61ABA-5EC1-8C4F-ACD4-B16C57335AE0}" name="Color Name (Approx.)"/>
    <tableColumn id="3" xr3:uid="{296BA020-7200-674D-B9D1-6033CE65DBA2}" name="Count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23892-5DDC-CF4B-836E-FE21D030BBAE}" name="Table1" displayName="Table1" ref="A1:A57" totalsRowShown="0" headerRowDxfId="16" dataDxfId="15">
  <autoFilter ref="A1:A57" xr:uid="{9F623892-5DDC-CF4B-836E-FE21D030BBAE}"/>
  <tableColumns count="1">
    <tableColumn id="1" xr3:uid="{CE1AAD90-EB54-204D-AB3A-5AA673135B82}" name="Extracted taxonomy" dataDxfId="1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CCB557-3DFA-BD40-9D99-C9B336EC6B60}" name="Table2" displayName="Table2" ref="C1:C53" totalsRowShown="0" headerRowDxfId="13" dataDxfId="12" tableBorderDxfId="11">
  <autoFilter ref="C1:C53" xr:uid="{28CCB557-3DFA-BD40-9D99-C9B336EC6B60}"/>
  <tableColumns count="1">
    <tableColumn id="1" xr3:uid="{46C7C6B9-E1E0-474C-835D-64B48A1BBB3E}" name="Verified taxonomy" dataDxfId="10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343513-583C-424A-9D85-D23C8CBE188C}" name="Table4" displayName="Table4" ref="K1:M53" totalsRowShown="0">
  <autoFilter ref="K1:M53" xr:uid="{81343513-583C-424A-9D85-D23C8CBE188C}"/>
  <sortState xmlns:xlrd2="http://schemas.microsoft.com/office/spreadsheetml/2017/richdata2" ref="K2:M53">
    <sortCondition ref="L1:L53"/>
  </sortState>
  <tableColumns count="3">
    <tableColumn id="1" xr3:uid="{66E62BCC-42E1-0E4B-A0A3-5B6484CCC595}" name="Taxon"/>
    <tableColumn id="2" xr3:uid="{1E40ECBE-49D7-7141-AE5A-4EA1ACC584E6}" name="Taxonomy Group"/>
    <tableColumn id="3" xr3:uid="{DA7555EF-F32F-E649-98D2-2B154BFF8F0F}" name="Count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73011F-FAF6-F747-A050-2E8B8CA4E061}" name="Table5" displayName="Table5" ref="C4:J40" totalsRowShown="0" headerRowDxfId="1" dataDxfId="2">
  <autoFilter ref="C4:J40" xr:uid="{7373011F-FAF6-F747-A050-2E8B8CA4E061}"/>
  <tableColumns count="8">
    <tableColumn id="1" xr3:uid="{8E055767-5C76-A643-9EF9-1957924A029E}" name="Domain" dataDxfId="9"/>
    <tableColumn id="2" xr3:uid="{846E1FEF-518A-AA4E-9E16-E5059A95343D}" name="Kingdom" dataDxfId="8"/>
    <tableColumn id="3" xr3:uid="{0A41ECBB-D937-F74D-A994-E7BD4761CF50}" name="Phylum" dataDxfId="7"/>
    <tableColumn id="4" xr3:uid="{4F76ED4D-1345-9B48-84D3-B3095EA9D28E}" name="Class" dataDxfId="6"/>
    <tableColumn id="5" xr3:uid="{7202A69A-BC92-F747-BB37-E1374C061A42}" name="Order" dataDxfId="5"/>
    <tableColumn id="6" xr3:uid="{8307E1DF-BCD3-C845-A288-D669E3EE2CAE}" name="Family" dataDxfId="4"/>
    <tableColumn id="7" xr3:uid="{92800D17-772F-EA45-84C8-6ECFF9B522C0}" name="Genus" dataDxfId="3"/>
    <tableColumn id="8" xr3:uid="{8B56D235-2CDB-3942-82E9-3B97E5D8C5E4}" name="Propor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191E-75CC-4146-A706-ECAA1C4B6AC9}">
  <dimension ref="A1:M57"/>
  <sheetViews>
    <sheetView topLeftCell="D1" zoomScale="125" workbookViewId="0">
      <selection activeCell="I12" sqref="I12"/>
    </sheetView>
  </sheetViews>
  <sheetFormatPr baseColWidth="10" defaultRowHeight="16" x14ac:dyDescent="0.2"/>
  <cols>
    <col min="1" max="1" width="29.33203125" customWidth="1"/>
    <col min="2" max="2" width="17.5" customWidth="1"/>
    <col min="3" max="3" width="30.1640625" customWidth="1"/>
    <col min="4" max="4" width="19.83203125" customWidth="1"/>
    <col min="6" max="6" width="17.6640625" customWidth="1"/>
    <col min="7" max="7" width="21.1640625" customWidth="1"/>
    <col min="8" max="8" width="20.83203125" customWidth="1"/>
    <col min="11" max="11" width="19.5" bestFit="1" customWidth="1"/>
    <col min="12" max="12" width="17.83203125" bestFit="1" customWidth="1"/>
    <col min="13" max="13" width="18.5" customWidth="1"/>
  </cols>
  <sheetData>
    <row r="1" spans="1:13" ht="17" thickBot="1" x14ac:dyDescent="0.25">
      <c r="A1" s="1" t="s">
        <v>56</v>
      </c>
      <c r="C1" s="1" t="s">
        <v>57</v>
      </c>
      <c r="F1" s="1" t="s">
        <v>69</v>
      </c>
      <c r="G1" s="1" t="s">
        <v>70</v>
      </c>
      <c r="H1" s="1" t="s">
        <v>91</v>
      </c>
      <c r="K1" s="1" t="s">
        <v>92</v>
      </c>
      <c r="L1" s="1" t="s">
        <v>93</v>
      </c>
      <c r="M1" t="s">
        <v>91</v>
      </c>
    </row>
    <row r="2" spans="1:13" ht="17" thickTop="1" x14ac:dyDescent="0.2">
      <c r="A2" s="2" t="s">
        <v>0</v>
      </c>
      <c r="C2" s="2" t="s">
        <v>1</v>
      </c>
      <c r="F2" t="s">
        <v>71</v>
      </c>
      <c r="G2" t="s">
        <v>72</v>
      </c>
      <c r="H2">
        <v>70</v>
      </c>
      <c r="K2" t="s">
        <v>125</v>
      </c>
      <c r="L2" t="s">
        <v>89</v>
      </c>
    </row>
    <row r="3" spans="1:13" x14ac:dyDescent="0.2">
      <c r="A3" s="3" t="s">
        <v>1</v>
      </c>
      <c r="C3" s="3" t="s">
        <v>58</v>
      </c>
      <c r="F3" t="s">
        <v>73</v>
      </c>
      <c r="G3" t="s">
        <v>74</v>
      </c>
      <c r="H3">
        <v>9</v>
      </c>
      <c r="K3" t="s">
        <v>126</v>
      </c>
      <c r="L3" t="s">
        <v>89</v>
      </c>
    </row>
    <row r="4" spans="1:13" x14ac:dyDescent="0.2">
      <c r="A4" s="3" t="s">
        <v>2</v>
      </c>
      <c r="C4" s="3" t="s">
        <v>59</v>
      </c>
      <c r="F4" t="s">
        <v>75</v>
      </c>
      <c r="G4" t="s">
        <v>76</v>
      </c>
      <c r="H4">
        <v>16</v>
      </c>
      <c r="K4" t="s">
        <v>118</v>
      </c>
      <c r="L4" t="s">
        <v>75</v>
      </c>
    </row>
    <row r="5" spans="1:13" x14ac:dyDescent="0.2">
      <c r="A5" s="3" t="s">
        <v>3</v>
      </c>
      <c r="C5" s="3" t="s">
        <v>4</v>
      </c>
      <c r="F5" t="s">
        <v>77</v>
      </c>
      <c r="G5" t="s">
        <v>78</v>
      </c>
      <c r="H5">
        <v>7</v>
      </c>
      <c r="K5" t="s">
        <v>119</v>
      </c>
      <c r="L5" t="s">
        <v>75</v>
      </c>
    </row>
    <row r="6" spans="1:13" x14ac:dyDescent="0.2">
      <c r="A6" s="3" t="s">
        <v>4</v>
      </c>
      <c r="C6" s="3" t="s">
        <v>5</v>
      </c>
      <c r="F6" t="s">
        <v>79</v>
      </c>
      <c r="G6" t="s">
        <v>80</v>
      </c>
      <c r="H6">
        <v>16</v>
      </c>
      <c r="K6" t="s">
        <v>87</v>
      </c>
      <c r="L6" t="s">
        <v>87</v>
      </c>
    </row>
    <row r="7" spans="1:13" x14ac:dyDescent="0.2">
      <c r="A7" s="3" t="s">
        <v>5</v>
      </c>
      <c r="C7" s="3" t="s">
        <v>6</v>
      </c>
      <c r="F7" t="s">
        <v>81</v>
      </c>
      <c r="G7" t="s">
        <v>82</v>
      </c>
      <c r="H7">
        <v>18</v>
      </c>
      <c r="K7" t="s">
        <v>127</v>
      </c>
      <c r="L7" t="s">
        <v>79</v>
      </c>
    </row>
    <row r="8" spans="1:13" x14ac:dyDescent="0.2">
      <c r="A8" s="3" t="s">
        <v>6</v>
      </c>
      <c r="C8" s="3" t="s">
        <v>60</v>
      </c>
      <c r="F8" t="s">
        <v>83</v>
      </c>
      <c r="G8" t="s">
        <v>84</v>
      </c>
      <c r="H8">
        <v>101</v>
      </c>
      <c r="K8" t="s">
        <v>128</v>
      </c>
      <c r="L8" t="s">
        <v>79</v>
      </c>
    </row>
    <row r="9" spans="1:13" x14ac:dyDescent="0.2">
      <c r="A9" s="3" t="s">
        <v>7</v>
      </c>
      <c r="C9" s="3" t="s">
        <v>61</v>
      </c>
      <c r="F9" t="s">
        <v>85</v>
      </c>
      <c r="G9" t="s">
        <v>86</v>
      </c>
      <c r="H9">
        <v>1</v>
      </c>
      <c r="K9" t="s">
        <v>129</v>
      </c>
      <c r="L9" t="s">
        <v>79</v>
      </c>
    </row>
    <row r="10" spans="1:13" x14ac:dyDescent="0.2">
      <c r="A10" s="3" t="s">
        <v>8</v>
      </c>
      <c r="C10" s="3" t="s">
        <v>62</v>
      </c>
      <c r="F10" t="s">
        <v>87</v>
      </c>
      <c r="G10" t="s">
        <v>88</v>
      </c>
      <c r="H10">
        <v>3</v>
      </c>
      <c r="K10" t="s">
        <v>130</v>
      </c>
      <c r="L10" t="s">
        <v>79</v>
      </c>
    </row>
    <row r="11" spans="1:13" x14ac:dyDescent="0.2">
      <c r="A11" s="3" t="s">
        <v>9</v>
      </c>
      <c r="C11" s="3" t="s">
        <v>10</v>
      </c>
      <c r="F11" t="s">
        <v>89</v>
      </c>
      <c r="G11" t="s">
        <v>90</v>
      </c>
      <c r="H11">
        <v>16</v>
      </c>
      <c r="K11" t="s">
        <v>94</v>
      </c>
      <c r="L11" t="s">
        <v>83</v>
      </c>
    </row>
    <row r="12" spans="1:13" x14ac:dyDescent="0.2">
      <c r="A12" s="3" t="s">
        <v>10</v>
      </c>
      <c r="C12" s="3" t="s">
        <v>11</v>
      </c>
      <c r="K12" t="s">
        <v>95</v>
      </c>
      <c r="L12" t="s">
        <v>83</v>
      </c>
    </row>
    <row r="13" spans="1:13" x14ac:dyDescent="0.2">
      <c r="A13" s="3" t="s">
        <v>11</v>
      </c>
      <c r="C13" s="3" t="s">
        <v>63</v>
      </c>
      <c r="K13" t="s">
        <v>96</v>
      </c>
      <c r="L13" t="s">
        <v>83</v>
      </c>
    </row>
    <row r="14" spans="1:13" x14ac:dyDescent="0.2">
      <c r="A14" s="3" t="s">
        <v>12</v>
      </c>
      <c r="C14" s="3" t="s">
        <v>13</v>
      </c>
      <c r="K14" t="s">
        <v>97</v>
      </c>
      <c r="L14" t="s">
        <v>83</v>
      </c>
    </row>
    <row r="15" spans="1:13" x14ac:dyDescent="0.2">
      <c r="A15" s="3" t="s">
        <v>13</v>
      </c>
      <c r="C15" s="3" t="s">
        <v>14</v>
      </c>
      <c r="K15" t="s">
        <v>98</v>
      </c>
      <c r="L15" t="s">
        <v>83</v>
      </c>
    </row>
    <row r="16" spans="1:13" x14ac:dyDescent="0.2">
      <c r="A16" s="3" t="s">
        <v>14</v>
      </c>
      <c r="C16" s="3" t="s">
        <v>15</v>
      </c>
      <c r="K16" t="s">
        <v>99</v>
      </c>
      <c r="L16" t="s">
        <v>83</v>
      </c>
    </row>
    <row r="17" spans="1:12" x14ac:dyDescent="0.2">
      <c r="A17" s="3" t="s">
        <v>15</v>
      </c>
      <c r="C17" s="3" t="s">
        <v>16</v>
      </c>
      <c r="K17" t="s">
        <v>100</v>
      </c>
      <c r="L17" t="s">
        <v>83</v>
      </c>
    </row>
    <row r="18" spans="1:12" x14ac:dyDescent="0.2">
      <c r="A18" s="3" t="s">
        <v>16</v>
      </c>
      <c r="C18" s="3" t="s">
        <v>19</v>
      </c>
      <c r="K18" t="s">
        <v>101</v>
      </c>
      <c r="L18" t="s">
        <v>83</v>
      </c>
    </row>
    <row r="19" spans="1:12" x14ac:dyDescent="0.2">
      <c r="A19" s="3" t="s">
        <v>17</v>
      </c>
      <c r="C19" s="3" t="s">
        <v>18</v>
      </c>
      <c r="K19" t="s">
        <v>102</v>
      </c>
      <c r="L19" t="s">
        <v>83</v>
      </c>
    </row>
    <row r="20" spans="1:12" x14ac:dyDescent="0.2">
      <c r="A20" s="3" t="s">
        <v>18</v>
      </c>
      <c r="C20" s="3" t="s">
        <v>21</v>
      </c>
      <c r="K20" t="s">
        <v>103</v>
      </c>
      <c r="L20" t="s">
        <v>83</v>
      </c>
    </row>
    <row r="21" spans="1:12" x14ac:dyDescent="0.2">
      <c r="A21" s="3" t="s">
        <v>19</v>
      </c>
      <c r="C21" s="3" t="s">
        <v>22</v>
      </c>
      <c r="K21" t="s">
        <v>104</v>
      </c>
      <c r="L21" t="s">
        <v>83</v>
      </c>
    </row>
    <row r="22" spans="1:12" x14ac:dyDescent="0.2">
      <c r="A22" s="3" t="s">
        <v>20</v>
      </c>
      <c r="C22" s="3" t="s">
        <v>24</v>
      </c>
      <c r="K22" t="s">
        <v>105</v>
      </c>
      <c r="L22" t="s">
        <v>83</v>
      </c>
    </row>
    <row r="23" spans="1:12" x14ac:dyDescent="0.2">
      <c r="A23" s="3" t="s">
        <v>21</v>
      </c>
      <c r="C23" s="3" t="s">
        <v>25</v>
      </c>
      <c r="K23" t="s">
        <v>106</v>
      </c>
      <c r="L23" t="s">
        <v>83</v>
      </c>
    </row>
    <row r="24" spans="1:12" x14ac:dyDescent="0.2">
      <c r="A24" s="3" t="s">
        <v>22</v>
      </c>
      <c r="C24" s="3" t="s">
        <v>26</v>
      </c>
      <c r="K24" t="s">
        <v>107</v>
      </c>
      <c r="L24" t="s">
        <v>83</v>
      </c>
    </row>
    <row r="25" spans="1:12" x14ac:dyDescent="0.2">
      <c r="A25" s="3" t="s">
        <v>23</v>
      </c>
      <c r="C25" s="3" t="s">
        <v>27</v>
      </c>
      <c r="K25" t="s">
        <v>108</v>
      </c>
      <c r="L25" t="s">
        <v>83</v>
      </c>
    </row>
    <row r="26" spans="1:12" x14ac:dyDescent="0.2">
      <c r="A26" s="3" t="s">
        <v>24</v>
      </c>
      <c r="C26" s="3" t="s">
        <v>28</v>
      </c>
      <c r="K26" t="s">
        <v>109</v>
      </c>
      <c r="L26" t="s">
        <v>83</v>
      </c>
    </row>
    <row r="27" spans="1:12" x14ac:dyDescent="0.2">
      <c r="A27" s="3" t="s">
        <v>25</v>
      </c>
      <c r="C27" s="3" t="s">
        <v>64</v>
      </c>
      <c r="K27" t="s">
        <v>110</v>
      </c>
      <c r="L27" t="s">
        <v>83</v>
      </c>
    </row>
    <row r="28" spans="1:12" x14ac:dyDescent="0.2">
      <c r="A28" s="3" t="s">
        <v>26</v>
      </c>
      <c r="C28" s="3" t="s">
        <v>30</v>
      </c>
      <c r="K28" t="s">
        <v>111</v>
      </c>
      <c r="L28" t="s">
        <v>83</v>
      </c>
    </row>
    <row r="29" spans="1:12" x14ac:dyDescent="0.2">
      <c r="A29" s="3" t="s">
        <v>27</v>
      </c>
      <c r="C29" s="3" t="s">
        <v>31</v>
      </c>
      <c r="K29" t="s">
        <v>112</v>
      </c>
      <c r="L29" t="s">
        <v>83</v>
      </c>
    </row>
    <row r="30" spans="1:12" x14ac:dyDescent="0.2">
      <c r="A30" s="3" t="s">
        <v>28</v>
      </c>
      <c r="C30" s="3" t="s">
        <v>32</v>
      </c>
      <c r="K30" t="s">
        <v>113</v>
      </c>
      <c r="L30" t="s">
        <v>83</v>
      </c>
    </row>
    <row r="31" spans="1:12" x14ac:dyDescent="0.2">
      <c r="A31" s="3" t="s">
        <v>29</v>
      </c>
      <c r="C31" s="3" t="s">
        <v>33</v>
      </c>
      <c r="K31" t="s">
        <v>114</v>
      </c>
      <c r="L31" t="s">
        <v>83</v>
      </c>
    </row>
    <row r="32" spans="1:12" x14ac:dyDescent="0.2">
      <c r="A32" s="3" t="s">
        <v>30</v>
      </c>
      <c r="C32" s="3" t="s">
        <v>34</v>
      </c>
      <c r="K32" t="s">
        <v>115</v>
      </c>
      <c r="L32" t="s">
        <v>83</v>
      </c>
    </row>
    <row r="33" spans="1:12" x14ac:dyDescent="0.2">
      <c r="A33" s="3" t="s">
        <v>31</v>
      </c>
      <c r="C33" s="3" t="s">
        <v>35</v>
      </c>
      <c r="K33" t="s">
        <v>116</v>
      </c>
      <c r="L33" t="s">
        <v>83</v>
      </c>
    </row>
    <row r="34" spans="1:12" x14ac:dyDescent="0.2">
      <c r="A34" s="3" t="s">
        <v>32</v>
      </c>
      <c r="C34" s="3" t="s">
        <v>36</v>
      </c>
      <c r="K34" t="s">
        <v>117</v>
      </c>
      <c r="L34" t="s">
        <v>83</v>
      </c>
    </row>
    <row r="35" spans="1:12" x14ac:dyDescent="0.2">
      <c r="A35" s="3" t="s">
        <v>33</v>
      </c>
      <c r="C35" s="3" t="s">
        <v>37</v>
      </c>
      <c r="K35" t="s">
        <v>140</v>
      </c>
      <c r="L35" t="s">
        <v>81</v>
      </c>
    </row>
    <row r="36" spans="1:12" x14ac:dyDescent="0.2">
      <c r="A36" s="3" t="s">
        <v>34</v>
      </c>
      <c r="C36" s="3" t="s">
        <v>65</v>
      </c>
      <c r="K36" t="s">
        <v>141</v>
      </c>
      <c r="L36" t="s">
        <v>81</v>
      </c>
    </row>
    <row r="37" spans="1:12" x14ac:dyDescent="0.2">
      <c r="A37" s="3" t="s">
        <v>35</v>
      </c>
      <c r="C37" s="3" t="s">
        <v>66</v>
      </c>
      <c r="K37" t="s">
        <v>142</v>
      </c>
      <c r="L37" t="s">
        <v>81</v>
      </c>
    </row>
    <row r="38" spans="1:12" x14ac:dyDescent="0.2">
      <c r="A38" s="3" t="s">
        <v>36</v>
      </c>
      <c r="C38" s="3" t="s">
        <v>67</v>
      </c>
      <c r="K38" t="s">
        <v>143</v>
      </c>
      <c r="L38" t="s">
        <v>81</v>
      </c>
    </row>
    <row r="39" spans="1:12" x14ac:dyDescent="0.2">
      <c r="A39" s="3" t="s">
        <v>37</v>
      </c>
      <c r="C39" s="3" t="s">
        <v>68</v>
      </c>
      <c r="K39" t="s">
        <v>55</v>
      </c>
      <c r="L39" t="s">
        <v>81</v>
      </c>
    </row>
    <row r="40" spans="1:12" x14ac:dyDescent="0.2">
      <c r="A40" s="3" t="s">
        <v>38</v>
      </c>
      <c r="C40" s="3" t="s">
        <v>42</v>
      </c>
      <c r="K40" t="s">
        <v>123</v>
      </c>
      <c r="L40" t="s">
        <v>73</v>
      </c>
    </row>
    <row r="41" spans="1:12" x14ac:dyDescent="0.2">
      <c r="A41" s="3" t="s">
        <v>39</v>
      </c>
      <c r="C41" s="3" t="s">
        <v>43</v>
      </c>
      <c r="K41" t="s">
        <v>124</v>
      </c>
      <c r="L41" t="s">
        <v>73</v>
      </c>
    </row>
    <row r="42" spans="1:12" x14ac:dyDescent="0.2">
      <c r="A42" s="3" t="s">
        <v>40</v>
      </c>
      <c r="C42" s="3" t="s">
        <v>44</v>
      </c>
      <c r="K42" t="s">
        <v>120</v>
      </c>
      <c r="L42" t="s">
        <v>85</v>
      </c>
    </row>
    <row r="43" spans="1:12" x14ac:dyDescent="0.2">
      <c r="A43" s="3" t="s">
        <v>41</v>
      </c>
      <c r="C43" s="3" t="s">
        <v>45</v>
      </c>
      <c r="K43" t="s">
        <v>121</v>
      </c>
      <c r="L43" t="s">
        <v>77</v>
      </c>
    </row>
    <row r="44" spans="1:12" x14ac:dyDescent="0.2">
      <c r="A44" s="3" t="s">
        <v>42</v>
      </c>
      <c r="C44" s="3" t="s">
        <v>46</v>
      </c>
      <c r="K44" t="s">
        <v>122</v>
      </c>
      <c r="L44" t="s">
        <v>77</v>
      </c>
    </row>
    <row r="45" spans="1:12" x14ac:dyDescent="0.2">
      <c r="A45" s="3" t="s">
        <v>43</v>
      </c>
      <c r="C45" s="3" t="s">
        <v>47</v>
      </c>
      <c r="K45" t="s">
        <v>131</v>
      </c>
      <c r="L45" t="s">
        <v>71</v>
      </c>
    </row>
    <row r="46" spans="1:12" x14ac:dyDescent="0.2">
      <c r="A46" s="3" t="s">
        <v>44</v>
      </c>
      <c r="C46" s="3" t="s">
        <v>48</v>
      </c>
      <c r="K46" t="s">
        <v>132</v>
      </c>
      <c r="L46" t="s">
        <v>71</v>
      </c>
    </row>
    <row r="47" spans="1:12" x14ac:dyDescent="0.2">
      <c r="A47" s="3" t="s">
        <v>45</v>
      </c>
      <c r="C47" s="3" t="s">
        <v>49</v>
      </c>
      <c r="K47" t="s">
        <v>133</v>
      </c>
      <c r="L47" t="s">
        <v>71</v>
      </c>
    </row>
    <row r="48" spans="1:12" x14ac:dyDescent="0.2">
      <c r="A48" s="3" t="s">
        <v>46</v>
      </c>
      <c r="C48" s="3" t="s">
        <v>50</v>
      </c>
      <c r="K48" t="s">
        <v>134</v>
      </c>
      <c r="L48" t="s">
        <v>71</v>
      </c>
    </row>
    <row r="49" spans="1:12" x14ac:dyDescent="0.2">
      <c r="A49" s="3" t="s">
        <v>47</v>
      </c>
      <c r="C49" s="3" t="s">
        <v>51</v>
      </c>
      <c r="K49" t="s">
        <v>135</v>
      </c>
      <c r="L49" t="s">
        <v>71</v>
      </c>
    </row>
    <row r="50" spans="1:12" x14ac:dyDescent="0.2">
      <c r="A50" s="3" t="s">
        <v>48</v>
      </c>
      <c r="C50" s="3" t="s">
        <v>52</v>
      </c>
      <c r="K50" t="s">
        <v>136</v>
      </c>
      <c r="L50" t="s">
        <v>71</v>
      </c>
    </row>
    <row r="51" spans="1:12" x14ac:dyDescent="0.2">
      <c r="A51" s="3" t="s">
        <v>49</v>
      </c>
      <c r="C51" s="3" t="s">
        <v>53</v>
      </c>
      <c r="K51" t="s">
        <v>137</v>
      </c>
      <c r="L51" t="s">
        <v>71</v>
      </c>
    </row>
    <row r="52" spans="1:12" x14ac:dyDescent="0.2">
      <c r="A52" s="3" t="s">
        <v>50</v>
      </c>
      <c r="C52" s="3" t="s">
        <v>54</v>
      </c>
      <c r="K52" t="s">
        <v>138</v>
      </c>
      <c r="L52" t="s">
        <v>71</v>
      </c>
    </row>
    <row r="53" spans="1:12" x14ac:dyDescent="0.2">
      <c r="A53" s="3" t="s">
        <v>51</v>
      </c>
      <c r="C53" s="3" t="s">
        <v>55</v>
      </c>
      <c r="K53" t="s">
        <v>139</v>
      </c>
      <c r="L53" t="s">
        <v>71</v>
      </c>
    </row>
    <row r="54" spans="1:12" x14ac:dyDescent="0.2">
      <c r="A54" s="3" t="s">
        <v>52</v>
      </c>
      <c r="C54" s="4"/>
    </row>
    <row r="55" spans="1:12" x14ac:dyDescent="0.2">
      <c r="A55" s="3" t="s">
        <v>53</v>
      </c>
      <c r="C55" s="5"/>
    </row>
    <row r="56" spans="1:12" x14ac:dyDescent="0.2">
      <c r="A56" s="3" t="s">
        <v>54</v>
      </c>
      <c r="C56" s="5"/>
    </row>
    <row r="57" spans="1:12" x14ac:dyDescent="0.2">
      <c r="A57" s="3" t="s">
        <v>55</v>
      </c>
      <c r="C57" s="5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338A-0535-CD46-9978-324E5310C27D}">
  <dimension ref="C4:O40"/>
  <sheetViews>
    <sheetView workbookViewId="0">
      <selection activeCell="D4" sqref="D4:I40"/>
    </sheetView>
  </sheetViews>
  <sheetFormatPr baseColWidth="10" defaultRowHeight="16" x14ac:dyDescent="0.2"/>
  <cols>
    <col min="3" max="3" width="9.1640625" customWidth="1"/>
    <col min="4" max="4" width="13.83203125" bestFit="1" customWidth="1"/>
    <col min="5" max="5" width="14.5" bestFit="1" customWidth="1"/>
    <col min="6" max="6" width="17.83203125" bestFit="1" customWidth="1"/>
    <col min="7" max="7" width="15" bestFit="1" customWidth="1"/>
    <col min="8" max="8" width="16.5" bestFit="1" customWidth="1"/>
    <col min="9" max="9" width="27.33203125" customWidth="1"/>
    <col min="10" max="10" width="14.33203125" customWidth="1"/>
    <col min="11" max="11" width="27.33203125" customWidth="1"/>
    <col min="13" max="13" width="23.83203125" customWidth="1"/>
    <col min="15" max="15" width="14.5" customWidth="1"/>
  </cols>
  <sheetData>
    <row r="4" spans="3:15" x14ac:dyDescent="0.2">
      <c r="C4" s="8" t="s">
        <v>144</v>
      </c>
      <c r="D4" s="8" t="s">
        <v>145</v>
      </c>
      <c r="E4" s="8" t="s">
        <v>146</v>
      </c>
      <c r="F4" s="8" t="s">
        <v>147</v>
      </c>
      <c r="G4" s="8" t="s">
        <v>148</v>
      </c>
      <c r="H4" s="8" t="s">
        <v>149</v>
      </c>
      <c r="I4" s="8" t="s">
        <v>150</v>
      </c>
      <c r="J4" s="8" t="s">
        <v>181</v>
      </c>
      <c r="K4" s="8"/>
      <c r="M4" t="s">
        <v>180</v>
      </c>
      <c r="N4" t="s">
        <v>91</v>
      </c>
      <c r="O4" t="s">
        <v>181</v>
      </c>
    </row>
    <row r="5" spans="3:15" x14ac:dyDescent="0.2">
      <c r="C5" s="6" t="s">
        <v>151</v>
      </c>
      <c r="D5" s="7" t="s">
        <v>152</v>
      </c>
      <c r="E5" s="7" t="s">
        <v>153</v>
      </c>
      <c r="F5" s="7" t="s">
        <v>154</v>
      </c>
      <c r="G5" s="7" t="s">
        <v>155</v>
      </c>
      <c r="H5" s="7" t="s">
        <v>156</v>
      </c>
      <c r="I5" s="7" t="s">
        <v>125</v>
      </c>
      <c r="J5" s="7">
        <v>0.1391304347826087</v>
      </c>
      <c r="K5" s="7"/>
      <c r="M5" t="str">
        <f>_xlfn.XLOOKUP(Table5[[#This Row],[Genus]],Table4[Taxon],Table4[Taxonomy Group])</f>
        <v>Acetic acid bacteria</v>
      </c>
      <c r="N5">
        <f>_xlfn.XLOOKUP(M5,Table3[Taxonomic Group],Table3[Count])</f>
        <v>16</v>
      </c>
      <c r="O5">
        <f>N5/115</f>
        <v>0.1391304347826087</v>
      </c>
    </row>
    <row r="6" spans="3:15" x14ac:dyDescent="0.2">
      <c r="C6" s="6" t="s">
        <v>151</v>
      </c>
      <c r="D6" s="7" t="s">
        <v>152</v>
      </c>
      <c r="E6" s="7" t="s">
        <v>153</v>
      </c>
      <c r="F6" s="7" t="s">
        <v>154</v>
      </c>
      <c r="G6" s="7" t="s">
        <v>155</v>
      </c>
      <c r="H6" s="7" t="s">
        <v>156</v>
      </c>
      <c r="I6" s="7" t="s">
        <v>126</v>
      </c>
      <c r="J6" s="7">
        <v>0.1391304347826087</v>
      </c>
      <c r="K6" s="7"/>
      <c r="M6" t="str">
        <f>_xlfn.XLOOKUP(Table5[[#This Row],[Genus]],Table4[Taxon],Table4[Taxonomy Group])</f>
        <v>Acetic acid bacteria</v>
      </c>
      <c r="N6">
        <f>_xlfn.XLOOKUP(M6,Table3[Taxonomic Group],Table3[Count])</f>
        <v>16</v>
      </c>
      <c r="O6">
        <f t="shared" ref="O6:O40" si="0">N6/115</f>
        <v>0.1391304347826087</v>
      </c>
    </row>
    <row r="7" spans="3:15" x14ac:dyDescent="0.2">
      <c r="C7" s="6" t="s">
        <v>151</v>
      </c>
      <c r="D7" s="7" t="s">
        <v>157</v>
      </c>
      <c r="E7" s="7" t="s">
        <v>158</v>
      </c>
      <c r="F7" s="7" t="s">
        <v>75</v>
      </c>
      <c r="G7" s="7" t="s">
        <v>159</v>
      </c>
      <c r="H7" s="7" t="s">
        <v>160</v>
      </c>
      <c r="I7" s="7" t="s">
        <v>119</v>
      </c>
      <c r="J7" s="7">
        <v>0.1391304347826087</v>
      </c>
      <c r="K7" s="7"/>
      <c r="M7" t="str">
        <f>_xlfn.XLOOKUP(Table5[[#This Row],[Genus]],Table4[Taxon],Table4[Taxonomy Group])</f>
        <v>Bacilli</v>
      </c>
      <c r="N7">
        <f>_xlfn.XLOOKUP(M7,Table3[Taxonomic Group],Table3[Count])</f>
        <v>16</v>
      </c>
      <c r="O7">
        <f t="shared" si="0"/>
        <v>0.1391304347826087</v>
      </c>
    </row>
    <row r="8" spans="3:15" x14ac:dyDescent="0.2">
      <c r="C8" s="6" t="s">
        <v>151</v>
      </c>
      <c r="D8" s="7" t="s">
        <v>157</v>
      </c>
      <c r="E8" s="7" t="s">
        <v>161</v>
      </c>
      <c r="F8" s="7" t="s">
        <v>162</v>
      </c>
      <c r="G8" s="7" t="s">
        <v>163</v>
      </c>
      <c r="H8" s="7" t="s">
        <v>164</v>
      </c>
      <c r="I8" s="7" t="s">
        <v>87</v>
      </c>
      <c r="J8" s="7">
        <v>2.6086956521739129E-2</v>
      </c>
      <c r="K8" s="7"/>
      <c r="M8" t="str">
        <f>_xlfn.XLOOKUP(Table5[[#This Row],[Genus]],Table4[Taxon],Table4[Taxonomy Group])</f>
        <v>Brevibacterium</v>
      </c>
      <c r="N8">
        <f>_xlfn.XLOOKUP(M8,Table3[Taxonomic Group],Table3[Count])</f>
        <v>3</v>
      </c>
      <c r="O8">
        <f t="shared" si="0"/>
        <v>2.6086956521739129E-2</v>
      </c>
    </row>
    <row r="9" spans="3:15" x14ac:dyDescent="0.2">
      <c r="C9" s="6" t="s">
        <v>151</v>
      </c>
      <c r="D9" s="7" t="s">
        <v>152</v>
      </c>
      <c r="E9" s="7" t="s">
        <v>153</v>
      </c>
      <c r="F9" s="7" t="s">
        <v>165</v>
      </c>
      <c r="G9" s="7" t="s">
        <v>166</v>
      </c>
      <c r="H9" s="7" t="s">
        <v>167</v>
      </c>
      <c r="I9" s="7" t="s">
        <v>127</v>
      </c>
      <c r="J9" s="7">
        <v>0.1391304347826087</v>
      </c>
      <c r="K9" s="7"/>
      <c r="M9" t="str">
        <f>_xlfn.XLOOKUP(Table5[[#This Row],[Genus]],Table4[Taxon],Table4[Taxonomy Group])</f>
        <v>Enterobacteriaceae</v>
      </c>
      <c r="N9">
        <f>_xlfn.XLOOKUP(M9,Table3[Taxonomic Group],Table3[Count])</f>
        <v>16</v>
      </c>
      <c r="O9">
        <f t="shared" si="0"/>
        <v>0.1391304347826087</v>
      </c>
    </row>
    <row r="10" spans="3:15" x14ac:dyDescent="0.2">
      <c r="C10" s="6" t="s">
        <v>151</v>
      </c>
      <c r="D10" s="7" t="s">
        <v>152</v>
      </c>
      <c r="E10" s="7" t="s">
        <v>153</v>
      </c>
      <c r="F10" s="7" t="s">
        <v>165</v>
      </c>
      <c r="G10" s="7" t="s">
        <v>166</v>
      </c>
      <c r="H10" s="7" t="s">
        <v>79</v>
      </c>
      <c r="I10" s="7" t="s">
        <v>128</v>
      </c>
      <c r="J10" s="7">
        <v>0.1391304347826087</v>
      </c>
      <c r="K10" s="7"/>
      <c r="M10" t="str">
        <f>_xlfn.XLOOKUP(Table5[[#This Row],[Genus]],Table4[Taxon],Table4[Taxonomy Group])</f>
        <v>Enterobacteriaceae</v>
      </c>
      <c r="N10">
        <f>_xlfn.XLOOKUP(M10,Table3[Taxonomic Group],Table3[Count])</f>
        <v>16</v>
      </c>
      <c r="O10">
        <f t="shared" si="0"/>
        <v>0.1391304347826087</v>
      </c>
    </row>
    <row r="11" spans="3:15" x14ac:dyDescent="0.2">
      <c r="C11" s="6" t="s">
        <v>151</v>
      </c>
      <c r="D11" s="7" t="s">
        <v>152</v>
      </c>
      <c r="E11" s="7" t="s">
        <v>153</v>
      </c>
      <c r="F11" s="7" t="s">
        <v>165</v>
      </c>
      <c r="G11" s="7" t="s">
        <v>166</v>
      </c>
      <c r="H11" s="7" t="s">
        <v>167</v>
      </c>
      <c r="I11" s="7" t="s">
        <v>129</v>
      </c>
      <c r="J11" s="7">
        <v>0.1391304347826087</v>
      </c>
      <c r="K11" s="7"/>
      <c r="M11" t="str">
        <f>_xlfn.XLOOKUP(Table5[[#This Row],[Genus]],Table4[Taxon],Table4[Taxonomy Group])</f>
        <v>Enterobacteriaceae</v>
      </c>
      <c r="N11">
        <f>_xlfn.XLOOKUP(M11,Table3[Taxonomic Group],Table3[Count])</f>
        <v>16</v>
      </c>
      <c r="O11">
        <f t="shared" si="0"/>
        <v>0.1391304347826087</v>
      </c>
    </row>
    <row r="12" spans="3:15" x14ac:dyDescent="0.2">
      <c r="C12" s="6" t="s">
        <v>151</v>
      </c>
      <c r="D12" s="7" t="s">
        <v>152</v>
      </c>
      <c r="E12" s="7" t="s">
        <v>153</v>
      </c>
      <c r="F12" s="7" t="s">
        <v>165</v>
      </c>
      <c r="G12" s="7" t="s">
        <v>166</v>
      </c>
      <c r="H12" s="7" t="s">
        <v>79</v>
      </c>
      <c r="I12" s="7" t="s">
        <v>130</v>
      </c>
      <c r="J12" s="7">
        <v>0.1391304347826087</v>
      </c>
      <c r="K12" s="7"/>
      <c r="M12" t="str">
        <f>_xlfn.XLOOKUP(Table5[[#This Row],[Genus]],Table4[Taxon],Table4[Taxonomy Group])</f>
        <v>Enterobacteriaceae</v>
      </c>
      <c r="N12">
        <f>_xlfn.XLOOKUP(M12,Table3[Taxonomic Group],Table3[Count])</f>
        <v>16</v>
      </c>
      <c r="O12">
        <f t="shared" si="0"/>
        <v>0.1391304347826087</v>
      </c>
    </row>
    <row r="13" spans="3:15" x14ac:dyDescent="0.2">
      <c r="C13" s="6" t="s">
        <v>151</v>
      </c>
      <c r="D13" s="7" t="s">
        <v>157</v>
      </c>
      <c r="E13" s="7" t="s">
        <v>158</v>
      </c>
      <c r="F13" s="7" t="s">
        <v>75</v>
      </c>
      <c r="G13" s="7" t="s">
        <v>168</v>
      </c>
      <c r="H13" s="7" t="s">
        <v>169</v>
      </c>
      <c r="I13" s="7" t="s">
        <v>94</v>
      </c>
      <c r="J13" s="7">
        <v>0.87826086956521743</v>
      </c>
      <c r="K13" s="7"/>
      <c r="M13" t="str">
        <f>_xlfn.XLOOKUP(Table5[[#This Row],[Genus]],Table4[Taxon],Table4[Taxonomy Group])</f>
        <v>Lactic acid bacteria</v>
      </c>
      <c r="N13">
        <f>_xlfn.XLOOKUP(M13,Table3[Taxonomic Group],Table3[Count])</f>
        <v>101</v>
      </c>
      <c r="O13">
        <f t="shared" si="0"/>
        <v>0.87826086956521743</v>
      </c>
    </row>
    <row r="14" spans="3:15" x14ac:dyDescent="0.2">
      <c r="C14" s="6" t="s">
        <v>151</v>
      </c>
      <c r="D14" s="7" t="s">
        <v>157</v>
      </c>
      <c r="E14" s="7" t="s">
        <v>158</v>
      </c>
      <c r="F14" s="7" t="s">
        <v>75</v>
      </c>
      <c r="G14" s="7" t="s">
        <v>168</v>
      </c>
      <c r="H14" s="7" t="s">
        <v>169</v>
      </c>
      <c r="I14" s="7" t="s">
        <v>95</v>
      </c>
      <c r="J14" s="7">
        <v>0.87826086956521743</v>
      </c>
      <c r="K14" s="7"/>
      <c r="M14" t="str">
        <f>_xlfn.XLOOKUP(Table5[[#This Row],[Genus]],Table4[Taxon],Table4[Taxonomy Group])</f>
        <v>Lactic acid bacteria</v>
      </c>
      <c r="N14">
        <f>_xlfn.XLOOKUP(M14,Table3[Taxonomic Group],Table3[Count])</f>
        <v>101</v>
      </c>
      <c r="O14">
        <f t="shared" si="0"/>
        <v>0.87826086956521743</v>
      </c>
    </row>
    <row r="15" spans="3:15" x14ac:dyDescent="0.2">
      <c r="C15" s="6" t="s">
        <v>151</v>
      </c>
      <c r="D15" s="7" t="s">
        <v>157</v>
      </c>
      <c r="E15" s="7" t="s">
        <v>158</v>
      </c>
      <c r="F15" s="7" t="s">
        <v>75</v>
      </c>
      <c r="G15" s="7" t="s">
        <v>168</v>
      </c>
      <c r="H15" s="7" t="s">
        <v>169</v>
      </c>
      <c r="I15" s="7" t="s">
        <v>96</v>
      </c>
      <c r="J15" s="7">
        <v>0.87826086956521743</v>
      </c>
      <c r="K15" s="7"/>
      <c r="M15" t="str">
        <f>_xlfn.XLOOKUP(Table5[[#This Row],[Genus]],Table4[Taxon],Table4[Taxonomy Group])</f>
        <v>Lactic acid bacteria</v>
      </c>
      <c r="N15">
        <f>_xlfn.XLOOKUP(M15,Table3[Taxonomic Group],Table3[Count])</f>
        <v>101</v>
      </c>
      <c r="O15">
        <f t="shared" si="0"/>
        <v>0.87826086956521743</v>
      </c>
    </row>
    <row r="16" spans="3:15" x14ac:dyDescent="0.2">
      <c r="C16" s="6" t="s">
        <v>151</v>
      </c>
      <c r="D16" s="7" t="s">
        <v>157</v>
      </c>
      <c r="E16" s="7" t="s">
        <v>158</v>
      </c>
      <c r="F16" s="7" t="s">
        <v>75</v>
      </c>
      <c r="G16" s="7" t="s">
        <v>168</v>
      </c>
      <c r="H16" s="7" t="s">
        <v>169</v>
      </c>
      <c r="I16" s="7" t="s">
        <v>97</v>
      </c>
      <c r="J16" s="7">
        <v>0.87826086956521743</v>
      </c>
      <c r="K16" s="7"/>
      <c r="M16" t="str">
        <f>_xlfn.XLOOKUP(Table5[[#This Row],[Genus]],Table4[Taxon],Table4[Taxonomy Group])</f>
        <v>Lactic acid bacteria</v>
      </c>
      <c r="N16">
        <f>_xlfn.XLOOKUP(M16,Table3[Taxonomic Group],Table3[Count])</f>
        <v>101</v>
      </c>
      <c r="O16">
        <f t="shared" si="0"/>
        <v>0.87826086956521743</v>
      </c>
    </row>
    <row r="17" spans="3:15" x14ac:dyDescent="0.2">
      <c r="C17" s="6" t="s">
        <v>151</v>
      </c>
      <c r="D17" s="7" t="s">
        <v>157</v>
      </c>
      <c r="E17" s="7" t="s">
        <v>158</v>
      </c>
      <c r="F17" s="7" t="s">
        <v>75</v>
      </c>
      <c r="G17" s="7" t="s">
        <v>168</v>
      </c>
      <c r="H17" s="7" t="s">
        <v>169</v>
      </c>
      <c r="I17" s="7" t="s">
        <v>98</v>
      </c>
      <c r="J17" s="7">
        <v>0.87826086956521743</v>
      </c>
      <c r="K17" s="7"/>
      <c r="M17" t="str">
        <f>_xlfn.XLOOKUP(Table5[[#This Row],[Genus]],Table4[Taxon],Table4[Taxonomy Group])</f>
        <v>Lactic acid bacteria</v>
      </c>
      <c r="N17">
        <f>_xlfn.XLOOKUP(M17,Table3[Taxonomic Group],Table3[Count])</f>
        <v>101</v>
      </c>
      <c r="O17">
        <f t="shared" si="0"/>
        <v>0.87826086956521743</v>
      </c>
    </row>
    <row r="18" spans="3:15" x14ac:dyDescent="0.2">
      <c r="C18" s="6" t="s">
        <v>151</v>
      </c>
      <c r="D18" s="7" t="s">
        <v>157</v>
      </c>
      <c r="E18" s="7" t="s">
        <v>158</v>
      </c>
      <c r="F18" s="7" t="s">
        <v>75</v>
      </c>
      <c r="G18" s="7" t="s">
        <v>168</v>
      </c>
      <c r="H18" s="7" t="s">
        <v>169</v>
      </c>
      <c r="I18" s="7" t="s">
        <v>99</v>
      </c>
      <c r="J18" s="7">
        <v>0.87826086956521743</v>
      </c>
      <c r="K18" s="7"/>
      <c r="M18" t="str">
        <f>_xlfn.XLOOKUP(Table5[[#This Row],[Genus]],Table4[Taxon],Table4[Taxonomy Group])</f>
        <v>Lactic acid bacteria</v>
      </c>
      <c r="N18">
        <f>_xlfn.XLOOKUP(M18,Table3[Taxonomic Group],Table3[Count])</f>
        <v>101</v>
      </c>
      <c r="O18">
        <f t="shared" si="0"/>
        <v>0.87826086956521743</v>
      </c>
    </row>
    <row r="19" spans="3:15" x14ac:dyDescent="0.2">
      <c r="C19" s="6" t="s">
        <v>151</v>
      </c>
      <c r="D19" s="7" t="s">
        <v>157</v>
      </c>
      <c r="E19" s="7" t="s">
        <v>158</v>
      </c>
      <c r="F19" s="7" t="s">
        <v>75</v>
      </c>
      <c r="G19" s="7" t="s">
        <v>168</v>
      </c>
      <c r="H19" s="7" t="s">
        <v>169</v>
      </c>
      <c r="I19" s="7" t="s">
        <v>100</v>
      </c>
      <c r="J19" s="7">
        <v>0.87826086956521743</v>
      </c>
      <c r="K19" s="7"/>
      <c r="M19" t="str">
        <f>_xlfn.XLOOKUP(Table5[[#This Row],[Genus]],Table4[Taxon],Table4[Taxonomy Group])</f>
        <v>Lactic acid bacteria</v>
      </c>
      <c r="N19">
        <f>_xlfn.XLOOKUP(M19,Table3[Taxonomic Group],Table3[Count])</f>
        <v>101</v>
      </c>
      <c r="O19">
        <f t="shared" si="0"/>
        <v>0.87826086956521743</v>
      </c>
    </row>
    <row r="20" spans="3:15" x14ac:dyDescent="0.2">
      <c r="C20" s="6" t="s">
        <v>151</v>
      </c>
      <c r="D20" s="7" t="s">
        <v>157</v>
      </c>
      <c r="E20" s="7" t="s">
        <v>158</v>
      </c>
      <c r="F20" s="7" t="s">
        <v>75</v>
      </c>
      <c r="G20" s="7" t="s">
        <v>168</v>
      </c>
      <c r="H20" s="7" t="s">
        <v>169</v>
      </c>
      <c r="I20" s="7" t="s">
        <v>101</v>
      </c>
      <c r="J20" s="7">
        <v>0.87826086956521743</v>
      </c>
      <c r="K20" s="7"/>
      <c r="M20" t="str">
        <f>_xlfn.XLOOKUP(Table5[[#This Row],[Genus]],Table4[Taxon],Table4[Taxonomy Group])</f>
        <v>Lactic acid bacteria</v>
      </c>
      <c r="N20">
        <f>_xlfn.XLOOKUP(M20,Table3[Taxonomic Group],Table3[Count])</f>
        <v>101</v>
      </c>
      <c r="O20">
        <f t="shared" si="0"/>
        <v>0.87826086956521743</v>
      </c>
    </row>
    <row r="21" spans="3:15" x14ac:dyDescent="0.2">
      <c r="C21" s="6" t="s">
        <v>151</v>
      </c>
      <c r="D21" s="7" t="s">
        <v>157</v>
      </c>
      <c r="E21" s="7" t="s">
        <v>158</v>
      </c>
      <c r="F21" s="7" t="s">
        <v>75</v>
      </c>
      <c r="G21" s="7" t="s">
        <v>168</v>
      </c>
      <c r="H21" s="7" t="s">
        <v>169</v>
      </c>
      <c r="I21" s="7" t="s">
        <v>102</v>
      </c>
      <c r="J21" s="7">
        <v>0.87826086956521743</v>
      </c>
      <c r="K21" s="7"/>
      <c r="M21" t="str">
        <f>_xlfn.XLOOKUP(Table5[[#This Row],[Genus]],Table4[Taxon],Table4[Taxonomy Group])</f>
        <v>Lactic acid bacteria</v>
      </c>
      <c r="N21">
        <f>_xlfn.XLOOKUP(M21,Table3[Taxonomic Group],Table3[Count])</f>
        <v>101</v>
      </c>
      <c r="O21">
        <f t="shared" si="0"/>
        <v>0.87826086956521743</v>
      </c>
    </row>
    <row r="22" spans="3:15" x14ac:dyDescent="0.2">
      <c r="C22" s="6" t="s">
        <v>151</v>
      </c>
      <c r="D22" s="7" t="s">
        <v>157</v>
      </c>
      <c r="E22" s="7" t="s">
        <v>158</v>
      </c>
      <c r="F22" s="7" t="s">
        <v>75</v>
      </c>
      <c r="G22" s="7" t="s">
        <v>168</v>
      </c>
      <c r="H22" s="7" t="s">
        <v>169</v>
      </c>
      <c r="I22" s="7" t="s">
        <v>103</v>
      </c>
      <c r="J22" s="7">
        <v>0.87826086956521743</v>
      </c>
      <c r="K22" s="7"/>
      <c r="M22" t="str">
        <f>_xlfn.XLOOKUP(Table5[[#This Row],[Genus]],Table4[Taxon],Table4[Taxonomy Group])</f>
        <v>Lactic acid bacteria</v>
      </c>
      <c r="N22">
        <f>_xlfn.XLOOKUP(M22,Table3[Taxonomic Group],Table3[Count])</f>
        <v>101</v>
      </c>
      <c r="O22">
        <f t="shared" si="0"/>
        <v>0.87826086956521743</v>
      </c>
    </row>
    <row r="23" spans="3:15" x14ac:dyDescent="0.2">
      <c r="C23" s="6" t="s">
        <v>151</v>
      </c>
      <c r="D23" s="7" t="s">
        <v>157</v>
      </c>
      <c r="E23" s="7" t="s">
        <v>158</v>
      </c>
      <c r="F23" s="7" t="s">
        <v>75</v>
      </c>
      <c r="G23" s="7" t="s">
        <v>168</v>
      </c>
      <c r="H23" s="7" t="s">
        <v>169</v>
      </c>
      <c r="I23" s="7" t="s">
        <v>105</v>
      </c>
      <c r="J23" s="7">
        <v>0.87826086956521743</v>
      </c>
      <c r="K23" s="7"/>
      <c r="M23" t="str">
        <f>_xlfn.XLOOKUP(Table5[[#This Row],[Genus]],Table4[Taxon],Table4[Taxonomy Group])</f>
        <v>Lactic acid bacteria</v>
      </c>
      <c r="N23">
        <f>_xlfn.XLOOKUP(M23,Table3[Taxonomic Group],Table3[Count])</f>
        <v>101</v>
      </c>
      <c r="O23">
        <f t="shared" si="0"/>
        <v>0.87826086956521743</v>
      </c>
    </row>
    <row r="24" spans="3:15" x14ac:dyDescent="0.2">
      <c r="C24" s="6" t="s">
        <v>151</v>
      </c>
      <c r="D24" s="7" t="s">
        <v>157</v>
      </c>
      <c r="E24" s="7" t="s">
        <v>158</v>
      </c>
      <c r="F24" s="7" t="s">
        <v>75</v>
      </c>
      <c r="G24" s="7" t="s">
        <v>168</v>
      </c>
      <c r="H24" s="7" t="s">
        <v>169</v>
      </c>
      <c r="I24" s="7" t="s">
        <v>106</v>
      </c>
      <c r="J24" s="7">
        <v>0.87826086956521743</v>
      </c>
      <c r="K24" s="7"/>
      <c r="M24" t="str">
        <f>_xlfn.XLOOKUP(Table5[[#This Row],[Genus]],Table4[Taxon],Table4[Taxonomy Group])</f>
        <v>Lactic acid bacteria</v>
      </c>
      <c r="N24">
        <f>_xlfn.XLOOKUP(M24,Table3[Taxonomic Group],Table3[Count])</f>
        <v>101</v>
      </c>
      <c r="O24">
        <f t="shared" si="0"/>
        <v>0.87826086956521743</v>
      </c>
    </row>
    <row r="25" spans="3:15" x14ac:dyDescent="0.2">
      <c r="C25" s="6" t="s">
        <v>151</v>
      </c>
      <c r="D25" s="7" t="s">
        <v>157</v>
      </c>
      <c r="E25" s="7" t="s">
        <v>158</v>
      </c>
      <c r="F25" s="7" t="s">
        <v>75</v>
      </c>
      <c r="G25" s="7" t="s">
        <v>168</v>
      </c>
      <c r="H25" s="7" t="s">
        <v>170</v>
      </c>
      <c r="I25" s="7" t="s">
        <v>107</v>
      </c>
      <c r="J25" s="7">
        <v>0.87826086956521743</v>
      </c>
      <c r="K25" s="7"/>
      <c r="M25" t="str">
        <f>_xlfn.XLOOKUP(Table5[[#This Row],[Genus]],Table4[Taxon],Table4[Taxonomy Group])</f>
        <v>Lactic acid bacteria</v>
      </c>
      <c r="N25">
        <f>_xlfn.XLOOKUP(M25,Table3[Taxonomic Group],Table3[Count])</f>
        <v>101</v>
      </c>
      <c r="O25">
        <f t="shared" si="0"/>
        <v>0.87826086956521743</v>
      </c>
    </row>
    <row r="26" spans="3:15" x14ac:dyDescent="0.2">
      <c r="C26" s="6" t="s">
        <v>151</v>
      </c>
      <c r="D26" s="7" t="s">
        <v>157</v>
      </c>
      <c r="E26" s="7" t="s">
        <v>158</v>
      </c>
      <c r="F26" s="7" t="s">
        <v>75</v>
      </c>
      <c r="G26" s="7" t="s">
        <v>168</v>
      </c>
      <c r="H26" s="7" t="s">
        <v>169</v>
      </c>
      <c r="I26" s="7" t="s">
        <v>108</v>
      </c>
      <c r="J26" s="7">
        <v>0.87826086956521743</v>
      </c>
      <c r="K26" s="7"/>
      <c r="M26" t="str">
        <f>_xlfn.XLOOKUP(Table5[[#This Row],[Genus]],Table4[Taxon],Table4[Taxonomy Group])</f>
        <v>Lactic acid bacteria</v>
      </c>
      <c r="N26">
        <f>_xlfn.XLOOKUP(M26,Table3[Taxonomic Group],Table3[Count])</f>
        <v>101</v>
      </c>
      <c r="O26">
        <f t="shared" si="0"/>
        <v>0.87826086956521743</v>
      </c>
    </row>
    <row r="27" spans="3:15" x14ac:dyDescent="0.2">
      <c r="C27" s="6" t="s">
        <v>151</v>
      </c>
      <c r="D27" s="7" t="s">
        <v>157</v>
      </c>
      <c r="E27" s="7" t="s">
        <v>158</v>
      </c>
      <c r="F27" s="7" t="s">
        <v>75</v>
      </c>
      <c r="G27" s="7" t="s">
        <v>168</v>
      </c>
      <c r="H27" s="7" t="s">
        <v>169</v>
      </c>
      <c r="I27" s="7" t="s">
        <v>109</v>
      </c>
      <c r="J27" s="7">
        <v>0.87826086956521743</v>
      </c>
      <c r="K27" s="7"/>
      <c r="M27" t="str">
        <f>_xlfn.XLOOKUP(Table5[[#This Row],[Genus]],Table4[Taxon],Table4[Taxonomy Group])</f>
        <v>Lactic acid bacteria</v>
      </c>
      <c r="N27">
        <f>_xlfn.XLOOKUP(M27,Table3[Taxonomic Group],Table3[Count])</f>
        <v>101</v>
      </c>
      <c r="O27">
        <f t="shared" si="0"/>
        <v>0.87826086956521743</v>
      </c>
    </row>
    <row r="28" spans="3:15" x14ac:dyDescent="0.2">
      <c r="C28" s="6" t="s">
        <v>151</v>
      </c>
      <c r="D28" s="7" t="s">
        <v>157</v>
      </c>
      <c r="E28" s="7" t="s">
        <v>158</v>
      </c>
      <c r="F28" s="7" t="s">
        <v>75</v>
      </c>
      <c r="G28" s="7" t="s">
        <v>168</v>
      </c>
      <c r="H28" s="7" t="s">
        <v>171</v>
      </c>
      <c r="I28" s="7" t="s">
        <v>110</v>
      </c>
      <c r="J28" s="7">
        <v>0.87826086956521743</v>
      </c>
      <c r="K28" s="7"/>
      <c r="M28" t="str">
        <f>_xlfn.XLOOKUP(Table5[[#This Row],[Genus]],Table4[Taxon],Table4[Taxonomy Group])</f>
        <v>Lactic acid bacteria</v>
      </c>
      <c r="N28">
        <f>_xlfn.XLOOKUP(M28,Table3[Taxonomic Group],Table3[Count])</f>
        <v>101</v>
      </c>
      <c r="O28">
        <f t="shared" si="0"/>
        <v>0.87826086956521743</v>
      </c>
    </row>
    <row r="29" spans="3:15" x14ac:dyDescent="0.2">
      <c r="C29" s="6" t="s">
        <v>151</v>
      </c>
      <c r="D29" s="7" t="s">
        <v>157</v>
      </c>
      <c r="E29" s="7" t="s">
        <v>158</v>
      </c>
      <c r="F29" s="7" t="s">
        <v>75</v>
      </c>
      <c r="G29" s="7" t="s">
        <v>168</v>
      </c>
      <c r="H29" s="7" t="s">
        <v>171</v>
      </c>
      <c r="I29" s="7" t="s">
        <v>111</v>
      </c>
      <c r="J29" s="7">
        <v>0.87826086956521743</v>
      </c>
      <c r="K29" s="7"/>
      <c r="M29" t="str">
        <f>_xlfn.XLOOKUP(Table5[[#This Row],[Genus]],Table4[Taxon],Table4[Taxonomy Group])</f>
        <v>Lactic acid bacteria</v>
      </c>
      <c r="N29">
        <f>_xlfn.XLOOKUP(M29,Table3[Taxonomic Group],Table3[Count])</f>
        <v>101</v>
      </c>
      <c r="O29">
        <f t="shared" si="0"/>
        <v>0.87826086956521743</v>
      </c>
    </row>
    <row r="30" spans="3:15" x14ac:dyDescent="0.2">
      <c r="C30" s="6" t="s">
        <v>151</v>
      </c>
      <c r="D30" s="7" t="s">
        <v>157</v>
      </c>
      <c r="E30" s="7" t="s">
        <v>158</v>
      </c>
      <c r="F30" s="7" t="s">
        <v>75</v>
      </c>
      <c r="G30" s="7" t="s">
        <v>168</v>
      </c>
      <c r="H30" s="7" t="s">
        <v>172</v>
      </c>
      <c r="I30" s="7" t="s">
        <v>112</v>
      </c>
      <c r="J30" s="7">
        <v>0.87826086956521743</v>
      </c>
      <c r="K30" s="7"/>
      <c r="M30" t="str">
        <f>_xlfn.XLOOKUP(Table5[[#This Row],[Genus]],Table4[Taxon],Table4[Taxonomy Group])</f>
        <v>Lactic acid bacteria</v>
      </c>
      <c r="N30">
        <f>_xlfn.XLOOKUP(M30,Table3[Taxonomic Group],Table3[Count])</f>
        <v>101</v>
      </c>
      <c r="O30">
        <f t="shared" si="0"/>
        <v>0.87826086956521743</v>
      </c>
    </row>
    <row r="31" spans="3:15" x14ac:dyDescent="0.2">
      <c r="C31" s="6" t="s">
        <v>151</v>
      </c>
      <c r="D31" s="7" t="s">
        <v>157</v>
      </c>
      <c r="E31" s="7" t="s">
        <v>158</v>
      </c>
      <c r="F31" s="7" t="s">
        <v>75</v>
      </c>
      <c r="G31" s="7" t="s">
        <v>168</v>
      </c>
      <c r="H31" s="7" t="s">
        <v>172</v>
      </c>
      <c r="I31" s="7" t="s">
        <v>113</v>
      </c>
      <c r="J31" s="7">
        <v>0.87826086956521743</v>
      </c>
      <c r="K31" s="7"/>
      <c r="M31" t="str">
        <f>_xlfn.XLOOKUP(Table5[[#This Row],[Genus]],Table4[Taxon],Table4[Taxonomy Group])</f>
        <v>Lactic acid bacteria</v>
      </c>
      <c r="N31">
        <f>_xlfn.XLOOKUP(M31,Table3[Taxonomic Group],Table3[Count])</f>
        <v>101</v>
      </c>
      <c r="O31">
        <f t="shared" si="0"/>
        <v>0.87826086956521743</v>
      </c>
    </row>
    <row r="32" spans="3:15" x14ac:dyDescent="0.2">
      <c r="C32" s="6" t="s">
        <v>151</v>
      </c>
      <c r="D32" s="7" t="s">
        <v>157</v>
      </c>
      <c r="E32" s="7" t="s">
        <v>158</v>
      </c>
      <c r="F32" s="7" t="s">
        <v>75</v>
      </c>
      <c r="G32" s="7" t="s">
        <v>168</v>
      </c>
      <c r="H32" s="7" t="s">
        <v>169</v>
      </c>
      <c r="I32" s="7" t="s">
        <v>114</v>
      </c>
      <c r="J32" s="7">
        <v>0.87826086956521743</v>
      </c>
      <c r="K32" s="7"/>
      <c r="M32" t="str">
        <f>_xlfn.XLOOKUP(Table5[[#This Row],[Genus]],Table4[Taxon],Table4[Taxonomy Group])</f>
        <v>Lactic acid bacteria</v>
      </c>
      <c r="N32">
        <f>_xlfn.XLOOKUP(M32,Table3[Taxonomic Group],Table3[Count])</f>
        <v>101</v>
      </c>
      <c r="O32">
        <f t="shared" si="0"/>
        <v>0.87826086956521743</v>
      </c>
    </row>
    <row r="33" spans="3:15" x14ac:dyDescent="0.2">
      <c r="C33" s="6" t="s">
        <v>151</v>
      </c>
      <c r="D33" s="7" t="s">
        <v>157</v>
      </c>
      <c r="E33" s="7" t="s">
        <v>158</v>
      </c>
      <c r="F33" s="7" t="s">
        <v>75</v>
      </c>
      <c r="G33" s="7" t="s">
        <v>168</v>
      </c>
      <c r="H33" s="7" t="s">
        <v>169</v>
      </c>
      <c r="I33" s="7" t="s">
        <v>115</v>
      </c>
      <c r="J33" s="7">
        <v>0.87826086956521743</v>
      </c>
      <c r="K33" s="7"/>
      <c r="M33" t="str">
        <f>_xlfn.XLOOKUP(Table5[[#This Row],[Genus]],Table4[Taxon],Table4[Taxonomy Group])</f>
        <v>Lactic acid bacteria</v>
      </c>
      <c r="N33">
        <f>_xlfn.XLOOKUP(M33,Table3[Taxonomic Group],Table3[Count])</f>
        <v>101</v>
      </c>
      <c r="O33">
        <f t="shared" si="0"/>
        <v>0.87826086956521743</v>
      </c>
    </row>
    <row r="34" spans="3:15" x14ac:dyDescent="0.2">
      <c r="C34" s="6" t="s">
        <v>151</v>
      </c>
      <c r="D34" s="7" t="s">
        <v>157</v>
      </c>
      <c r="E34" s="7" t="s">
        <v>158</v>
      </c>
      <c r="F34" s="7" t="s">
        <v>75</v>
      </c>
      <c r="G34" s="7" t="s">
        <v>168</v>
      </c>
      <c r="H34" s="7" t="s">
        <v>169</v>
      </c>
      <c r="I34" s="7" t="s">
        <v>116</v>
      </c>
      <c r="J34" s="7">
        <v>0.87826086956521743</v>
      </c>
      <c r="K34" s="7"/>
      <c r="M34" t="str">
        <f>_xlfn.XLOOKUP(Table5[[#This Row],[Genus]],Table4[Taxon],Table4[Taxonomy Group])</f>
        <v>Lactic acid bacteria</v>
      </c>
      <c r="N34">
        <f>_xlfn.XLOOKUP(M34,Table3[Taxonomic Group],Table3[Count])</f>
        <v>101</v>
      </c>
      <c r="O34">
        <f t="shared" si="0"/>
        <v>0.87826086956521743</v>
      </c>
    </row>
    <row r="35" spans="3:15" x14ac:dyDescent="0.2">
      <c r="C35" s="6" t="s">
        <v>151</v>
      </c>
      <c r="D35" s="7" t="s">
        <v>157</v>
      </c>
      <c r="E35" s="7" t="s">
        <v>158</v>
      </c>
      <c r="F35" s="7" t="s">
        <v>75</v>
      </c>
      <c r="G35" s="7" t="s">
        <v>168</v>
      </c>
      <c r="H35" s="7" t="s">
        <v>170</v>
      </c>
      <c r="I35" s="7" t="s">
        <v>117</v>
      </c>
      <c r="J35" s="7">
        <v>0.87826086956521743</v>
      </c>
      <c r="K35" s="7"/>
      <c r="M35" t="str">
        <f>_xlfn.XLOOKUP(Table5[[#This Row],[Genus]],Table4[Taxon],Table4[Taxonomy Group])</f>
        <v>Lactic acid bacteria</v>
      </c>
      <c r="N35">
        <f>_xlfn.XLOOKUP(M35,Table3[Taxonomic Group],Table3[Count])</f>
        <v>101</v>
      </c>
      <c r="O35">
        <f t="shared" si="0"/>
        <v>0.87826086956521743</v>
      </c>
    </row>
    <row r="36" spans="3:15" x14ac:dyDescent="0.2">
      <c r="C36" s="6" t="s">
        <v>151</v>
      </c>
      <c r="D36" s="7" t="s">
        <v>157</v>
      </c>
      <c r="E36" s="7" t="s">
        <v>158</v>
      </c>
      <c r="F36" s="7" t="s">
        <v>75</v>
      </c>
      <c r="G36" s="7" t="s">
        <v>168</v>
      </c>
      <c r="H36" s="7" t="s">
        <v>170</v>
      </c>
      <c r="I36" s="7" t="s">
        <v>123</v>
      </c>
      <c r="J36" s="7">
        <v>7.8260869565217397E-2</v>
      </c>
      <c r="K36" s="7"/>
      <c r="M36" t="str">
        <f>_xlfn.XLOOKUP(Table5[[#This Row],[Genus]],Table4[Taxon],Table4[Taxonomy Group])</f>
        <v>Other organisms</v>
      </c>
      <c r="N36">
        <f>_xlfn.XLOOKUP(M36,Table3[Taxonomic Group],Table3[Count])</f>
        <v>9</v>
      </c>
      <c r="O36">
        <f t="shared" si="0"/>
        <v>7.8260869565217397E-2</v>
      </c>
    </row>
    <row r="37" spans="3:15" x14ac:dyDescent="0.2">
      <c r="C37" s="6" t="s">
        <v>151</v>
      </c>
      <c r="D37" s="7" t="s">
        <v>157</v>
      </c>
      <c r="E37" s="7" t="s">
        <v>161</v>
      </c>
      <c r="F37" s="7" t="s">
        <v>173</v>
      </c>
      <c r="G37" s="7" t="s">
        <v>174</v>
      </c>
      <c r="H37" s="7" t="s">
        <v>175</v>
      </c>
      <c r="I37" s="7" t="s">
        <v>124</v>
      </c>
      <c r="J37" s="7">
        <v>7.8260869565217397E-2</v>
      </c>
      <c r="K37" s="7"/>
      <c r="M37" t="str">
        <f>_xlfn.XLOOKUP(Table5[[#This Row],[Genus]],Table4[Taxon],Table4[Taxonomy Group])</f>
        <v>Other organisms</v>
      </c>
      <c r="N37">
        <f>_xlfn.XLOOKUP(M37,Table3[Taxonomic Group],Table3[Count])</f>
        <v>9</v>
      </c>
      <c r="O37">
        <f t="shared" si="0"/>
        <v>7.8260869565217397E-2</v>
      </c>
    </row>
    <row r="38" spans="3:15" x14ac:dyDescent="0.2">
      <c r="C38" s="6" t="s">
        <v>151</v>
      </c>
      <c r="D38" s="7" t="s">
        <v>157</v>
      </c>
      <c r="E38" s="7" t="s">
        <v>161</v>
      </c>
      <c r="F38" s="7" t="s">
        <v>162</v>
      </c>
      <c r="G38" s="7" t="s">
        <v>176</v>
      </c>
      <c r="H38" s="7" t="s">
        <v>177</v>
      </c>
      <c r="I38" s="7" t="s">
        <v>120</v>
      </c>
      <c r="J38" s="7">
        <v>8.6956521739130436E-3</v>
      </c>
      <c r="K38" s="7"/>
      <c r="M38" t="str">
        <f>_xlfn.XLOOKUP(Table5[[#This Row],[Genus]],Table4[Taxon],Table4[Taxonomy Group])</f>
        <v>Propionibacteria</v>
      </c>
      <c r="N38">
        <f>_xlfn.XLOOKUP(M38,Table3[Taxonomic Group],Table3[Count])</f>
        <v>1</v>
      </c>
      <c r="O38">
        <f t="shared" si="0"/>
        <v>8.6956521739130436E-3</v>
      </c>
    </row>
    <row r="39" spans="3:15" x14ac:dyDescent="0.2">
      <c r="C39" s="6" t="s">
        <v>151</v>
      </c>
      <c r="D39" s="7" t="s">
        <v>157</v>
      </c>
      <c r="E39" s="7" t="s">
        <v>158</v>
      </c>
      <c r="F39" s="7" t="s">
        <v>75</v>
      </c>
      <c r="G39" s="7" t="s">
        <v>159</v>
      </c>
      <c r="H39" s="7" t="s">
        <v>178</v>
      </c>
      <c r="I39" s="7" t="s">
        <v>121</v>
      </c>
      <c r="J39" s="7">
        <v>6.0869565217391307E-2</v>
      </c>
      <c r="K39" s="7"/>
      <c r="M39" t="str">
        <f>_xlfn.XLOOKUP(Table5[[#This Row],[Genus]],Table4[Taxon],Table4[Taxonomy Group])</f>
        <v>Staphylococci</v>
      </c>
      <c r="N39">
        <f>_xlfn.XLOOKUP(M39,Table3[Taxonomic Group],Table3[Count])</f>
        <v>7</v>
      </c>
      <c r="O39">
        <f t="shared" si="0"/>
        <v>6.0869565217391307E-2</v>
      </c>
    </row>
    <row r="40" spans="3:15" x14ac:dyDescent="0.2">
      <c r="C40" s="6" t="s">
        <v>151</v>
      </c>
      <c r="D40" s="7" t="s">
        <v>157</v>
      </c>
      <c r="E40" s="7" t="s">
        <v>161</v>
      </c>
      <c r="F40" s="7" t="s">
        <v>162</v>
      </c>
      <c r="G40" s="7" t="s">
        <v>163</v>
      </c>
      <c r="H40" s="7" t="s">
        <v>179</v>
      </c>
      <c r="I40" s="7" t="s">
        <v>122</v>
      </c>
      <c r="J40" s="7">
        <v>6.0869565217391307E-2</v>
      </c>
      <c r="K40" s="7"/>
      <c r="M40" t="str">
        <f>_xlfn.XLOOKUP(Table5[[#This Row],[Genus]],Table4[Taxon],Table4[Taxonomy Group])</f>
        <v>Staphylococci</v>
      </c>
      <c r="N40">
        <f>_xlfn.XLOOKUP(M40,Table3[Taxonomic Group],Table3[Count])</f>
        <v>7</v>
      </c>
      <c r="O40">
        <f t="shared" si="0"/>
        <v>6.0869565217391307E-2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687C-0B8B-8446-9F3B-17B50211A94B}">
  <dimension ref="A1:AK2"/>
  <sheetViews>
    <sheetView tabSelected="1" workbookViewId="0">
      <selection activeCell="I21" sqref="I21"/>
    </sheetView>
  </sheetViews>
  <sheetFormatPr baseColWidth="10" defaultRowHeight="16" x14ac:dyDescent="0.2"/>
  <cols>
    <col min="1" max="1" width="15.83203125" customWidth="1"/>
  </cols>
  <sheetData>
    <row r="1" spans="1:37" x14ac:dyDescent="0.2">
      <c r="A1" t="s">
        <v>219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207</v>
      </c>
      <c r="AA1" t="s">
        <v>208</v>
      </c>
      <c r="AB1" t="s">
        <v>209</v>
      </c>
      <c r="AC1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</row>
    <row r="2" spans="1:37" x14ac:dyDescent="0.2">
      <c r="A2" t="s">
        <v>220</v>
      </c>
      <c r="B2">
        <v>16</v>
      </c>
      <c r="C2">
        <v>16</v>
      </c>
      <c r="D2">
        <v>16</v>
      </c>
      <c r="E2">
        <v>3</v>
      </c>
      <c r="F2">
        <v>16</v>
      </c>
      <c r="G2">
        <v>16</v>
      </c>
      <c r="H2">
        <v>16</v>
      </c>
      <c r="I2">
        <v>16</v>
      </c>
      <c r="J2">
        <v>101</v>
      </c>
      <c r="K2">
        <v>101</v>
      </c>
      <c r="L2">
        <v>101</v>
      </c>
      <c r="M2">
        <v>101</v>
      </c>
      <c r="N2">
        <v>101</v>
      </c>
      <c r="O2">
        <v>101</v>
      </c>
      <c r="P2">
        <v>101</v>
      </c>
      <c r="Q2">
        <v>101</v>
      </c>
      <c r="R2">
        <v>101</v>
      </c>
      <c r="S2">
        <v>101</v>
      </c>
      <c r="T2">
        <v>101</v>
      </c>
      <c r="U2">
        <v>101</v>
      </c>
      <c r="V2">
        <v>101</v>
      </c>
      <c r="W2">
        <v>101</v>
      </c>
      <c r="X2">
        <v>101</v>
      </c>
      <c r="Y2">
        <v>101</v>
      </c>
      <c r="Z2">
        <v>101</v>
      </c>
      <c r="AA2">
        <v>101</v>
      </c>
      <c r="AB2">
        <v>101</v>
      </c>
      <c r="AC2">
        <v>101</v>
      </c>
      <c r="AD2">
        <v>101</v>
      </c>
      <c r="AE2">
        <v>101</v>
      </c>
      <c r="AF2">
        <v>101</v>
      </c>
      <c r="AG2">
        <v>9</v>
      </c>
      <c r="AH2">
        <v>9</v>
      </c>
      <c r="AI2">
        <v>1</v>
      </c>
      <c r="AJ2">
        <v>7</v>
      </c>
      <c r="AK2">
        <v>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4856-E03E-AD47-BF25-18712948E01A}">
  <dimension ref="A1:H37"/>
  <sheetViews>
    <sheetView workbookViewId="0">
      <selection activeCell="K24" sqref="K24"/>
    </sheetView>
  </sheetViews>
  <sheetFormatPr baseColWidth="10" defaultRowHeight="16" x14ac:dyDescent="0.2"/>
  <cols>
    <col min="1" max="1" width="12.33203125" style="11" bestFit="1" customWidth="1"/>
    <col min="2" max="2" width="13.83203125" style="11" bestFit="1" customWidth="1"/>
    <col min="3" max="3" width="14.5" style="11" bestFit="1" customWidth="1"/>
    <col min="4" max="4" width="17.83203125" style="11" bestFit="1" customWidth="1"/>
    <col min="5" max="5" width="15" style="11" bestFit="1" customWidth="1"/>
    <col min="6" max="6" width="16.5" style="11" bestFit="1" customWidth="1"/>
    <col min="7" max="7" width="17.1640625" style="11" bestFit="1" customWidth="1"/>
    <col min="8" max="8" width="10.83203125" style="11"/>
    <col min="9" max="16384" width="10.83203125" style="13"/>
  </cols>
  <sheetData>
    <row r="1" spans="1:7" ht="17" thickBot="1" x14ac:dyDescent="0.25">
      <c r="A1" s="11" t="s">
        <v>182</v>
      </c>
      <c r="B1" s="12" t="s">
        <v>145</v>
      </c>
      <c r="C1" s="12" t="s">
        <v>146</v>
      </c>
      <c r="D1" s="12" t="s">
        <v>147</v>
      </c>
      <c r="E1" s="12" t="s">
        <v>148</v>
      </c>
      <c r="F1" s="12" t="s">
        <v>149</v>
      </c>
      <c r="G1" s="12" t="s">
        <v>150</v>
      </c>
    </row>
    <row r="2" spans="1:7" ht="17" thickTop="1" x14ac:dyDescent="0.2">
      <c r="A2" s="11" t="s">
        <v>183</v>
      </c>
      <c r="B2" s="9" t="s">
        <v>152</v>
      </c>
      <c r="C2" s="9" t="s">
        <v>153</v>
      </c>
      <c r="D2" s="9" t="s">
        <v>154</v>
      </c>
      <c r="E2" s="9" t="s">
        <v>155</v>
      </c>
      <c r="F2" s="9" t="s">
        <v>156</v>
      </c>
      <c r="G2" s="9" t="s">
        <v>125</v>
      </c>
    </row>
    <row r="3" spans="1:7" x14ac:dyDescent="0.2">
      <c r="A3" s="11" t="s">
        <v>184</v>
      </c>
      <c r="B3" s="9" t="s">
        <v>152</v>
      </c>
      <c r="C3" s="9" t="s">
        <v>153</v>
      </c>
      <c r="D3" s="9" t="s">
        <v>154</v>
      </c>
      <c r="E3" s="9" t="s">
        <v>155</v>
      </c>
      <c r="F3" s="9" t="s">
        <v>156</v>
      </c>
      <c r="G3" s="9" t="s">
        <v>126</v>
      </c>
    </row>
    <row r="4" spans="1:7" x14ac:dyDescent="0.2">
      <c r="A4" s="11" t="s">
        <v>185</v>
      </c>
      <c r="B4" s="9" t="s">
        <v>157</v>
      </c>
      <c r="C4" s="9" t="s">
        <v>158</v>
      </c>
      <c r="D4" s="9" t="s">
        <v>75</v>
      </c>
      <c r="E4" s="9" t="s">
        <v>159</v>
      </c>
      <c r="F4" s="9" t="s">
        <v>160</v>
      </c>
      <c r="G4" s="9" t="s">
        <v>119</v>
      </c>
    </row>
    <row r="5" spans="1:7" x14ac:dyDescent="0.2">
      <c r="A5" s="11" t="s">
        <v>186</v>
      </c>
      <c r="B5" s="9" t="s">
        <v>157</v>
      </c>
      <c r="C5" s="9" t="s">
        <v>161</v>
      </c>
      <c r="D5" s="9" t="s">
        <v>162</v>
      </c>
      <c r="E5" s="9" t="s">
        <v>163</v>
      </c>
      <c r="F5" s="9" t="s">
        <v>164</v>
      </c>
      <c r="G5" s="9" t="s">
        <v>87</v>
      </c>
    </row>
    <row r="6" spans="1:7" x14ac:dyDescent="0.2">
      <c r="A6" s="11" t="s">
        <v>187</v>
      </c>
      <c r="B6" s="9" t="s">
        <v>152</v>
      </c>
      <c r="C6" s="9" t="s">
        <v>153</v>
      </c>
      <c r="D6" s="9" t="s">
        <v>165</v>
      </c>
      <c r="E6" s="9" t="s">
        <v>166</v>
      </c>
      <c r="F6" s="9" t="s">
        <v>167</v>
      </c>
      <c r="G6" s="9" t="s">
        <v>127</v>
      </c>
    </row>
    <row r="7" spans="1:7" x14ac:dyDescent="0.2">
      <c r="A7" s="11" t="s">
        <v>188</v>
      </c>
      <c r="B7" s="9" t="s">
        <v>152</v>
      </c>
      <c r="C7" s="9" t="s">
        <v>153</v>
      </c>
      <c r="D7" s="9" t="s">
        <v>165</v>
      </c>
      <c r="E7" s="9" t="s">
        <v>166</v>
      </c>
      <c r="F7" s="9" t="s">
        <v>79</v>
      </c>
      <c r="G7" s="9" t="s">
        <v>128</v>
      </c>
    </row>
    <row r="8" spans="1:7" x14ac:dyDescent="0.2">
      <c r="A8" s="11" t="s">
        <v>189</v>
      </c>
      <c r="B8" s="9" t="s">
        <v>152</v>
      </c>
      <c r="C8" s="9" t="s">
        <v>153</v>
      </c>
      <c r="D8" s="9" t="s">
        <v>165</v>
      </c>
      <c r="E8" s="9" t="s">
        <v>166</v>
      </c>
      <c r="F8" s="9" t="s">
        <v>167</v>
      </c>
      <c r="G8" s="9" t="s">
        <v>129</v>
      </c>
    </row>
    <row r="9" spans="1:7" x14ac:dyDescent="0.2">
      <c r="A9" s="11" t="s">
        <v>190</v>
      </c>
      <c r="B9" s="9" t="s">
        <v>152</v>
      </c>
      <c r="C9" s="9" t="s">
        <v>153</v>
      </c>
      <c r="D9" s="9" t="s">
        <v>165</v>
      </c>
      <c r="E9" s="9" t="s">
        <v>166</v>
      </c>
      <c r="F9" s="9" t="s">
        <v>79</v>
      </c>
      <c r="G9" s="9" t="s">
        <v>130</v>
      </c>
    </row>
    <row r="10" spans="1:7" x14ac:dyDescent="0.2">
      <c r="A10" s="11" t="s">
        <v>191</v>
      </c>
      <c r="B10" s="9" t="s">
        <v>157</v>
      </c>
      <c r="C10" s="9" t="s">
        <v>158</v>
      </c>
      <c r="D10" s="9" t="s">
        <v>75</v>
      </c>
      <c r="E10" s="9" t="s">
        <v>168</v>
      </c>
      <c r="F10" s="9" t="s">
        <v>169</v>
      </c>
      <c r="G10" s="9" t="s">
        <v>94</v>
      </c>
    </row>
    <row r="11" spans="1:7" x14ac:dyDescent="0.2">
      <c r="A11" s="11" t="s">
        <v>192</v>
      </c>
      <c r="B11" s="9" t="s">
        <v>157</v>
      </c>
      <c r="C11" s="9" t="s">
        <v>158</v>
      </c>
      <c r="D11" s="9" t="s">
        <v>75</v>
      </c>
      <c r="E11" s="9" t="s">
        <v>168</v>
      </c>
      <c r="F11" s="9" t="s">
        <v>169</v>
      </c>
      <c r="G11" s="9" t="s">
        <v>95</v>
      </c>
    </row>
    <row r="12" spans="1:7" x14ac:dyDescent="0.2">
      <c r="A12" s="11" t="s">
        <v>193</v>
      </c>
      <c r="B12" s="9" t="s">
        <v>157</v>
      </c>
      <c r="C12" s="9" t="s">
        <v>158</v>
      </c>
      <c r="D12" s="9" t="s">
        <v>75</v>
      </c>
      <c r="E12" s="9" t="s">
        <v>168</v>
      </c>
      <c r="F12" s="9" t="s">
        <v>169</v>
      </c>
      <c r="G12" s="9" t="s">
        <v>96</v>
      </c>
    </row>
    <row r="13" spans="1:7" x14ac:dyDescent="0.2">
      <c r="A13" s="11" t="s">
        <v>194</v>
      </c>
      <c r="B13" s="9" t="s">
        <v>157</v>
      </c>
      <c r="C13" s="9" t="s">
        <v>158</v>
      </c>
      <c r="D13" s="9" t="s">
        <v>75</v>
      </c>
      <c r="E13" s="9" t="s">
        <v>168</v>
      </c>
      <c r="F13" s="9" t="s">
        <v>169</v>
      </c>
      <c r="G13" s="9" t="s">
        <v>97</v>
      </c>
    </row>
    <row r="14" spans="1:7" x14ac:dyDescent="0.2">
      <c r="A14" s="11" t="s">
        <v>195</v>
      </c>
      <c r="B14" s="9" t="s">
        <v>157</v>
      </c>
      <c r="C14" s="9" t="s">
        <v>158</v>
      </c>
      <c r="D14" s="9" t="s">
        <v>75</v>
      </c>
      <c r="E14" s="9" t="s">
        <v>168</v>
      </c>
      <c r="F14" s="9" t="s">
        <v>169</v>
      </c>
      <c r="G14" s="9" t="s">
        <v>98</v>
      </c>
    </row>
    <row r="15" spans="1:7" x14ac:dyDescent="0.2">
      <c r="A15" s="11" t="s">
        <v>196</v>
      </c>
      <c r="B15" s="9" t="s">
        <v>157</v>
      </c>
      <c r="C15" s="9" t="s">
        <v>158</v>
      </c>
      <c r="D15" s="9" t="s">
        <v>75</v>
      </c>
      <c r="E15" s="9" t="s">
        <v>168</v>
      </c>
      <c r="F15" s="9" t="s">
        <v>169</v>
      </c>
      <c r="G15" s="9" t="s">
        <v>99</v>
      </c>
    </row>
    <row r="16" spans="1:7" x14ac:dyDescent="0.2">
      <c r="A16" s="11" t="s">
        <v>197</v>
      </c>
      <c r="B16" s="9" t="s">
        <v>157</v>
      </c>
      <c r="C16" s="9" t="s">
        <v>158</v>
      </c>
      <c r="D16" s="9" t="s">
        <v>75</v>
      </c>
      <c r="E16" s="9" t="s">
        <v>168</v>
      </c>
      <c r="F16" s="9" t="s">
        <v>169</v>
      </c>
      <c r="G16" s="9" t="s">
        <v>100</v>
      </c>
    </row>
    <row r="17" spans="1:7" x14ac:dyDescent="0.2">
      <c r="A17" s="11" t="s">
        <v>198</v>
      </c>
      <c r="B17" s="9" t="s">
        <v>157</v>
      </c>
      <c r="C17" s="9" t="s">
        <v>158</v>
      </c>
      <c r="D17" s="9" t="s">
        <v>75</v>
      </c>
      <c r="E17" s="9" t="s">
        <v>168</v>
      </c>
      <c r="F17" s="9" t="s">
        <v>169</v>
      </c>
      <c r="G17" s="9" t="s">
        <v>101</v>
      </c>
    </row>
    <row r="18" spans="1:7" x14ac:dyDescent="0.2">
      <c r="A18" s="11" t="s">
        <v>199</v>
      </c>
      <c r="B18" s="9" t="s">
        <v>157</v>
      </c>
      <c r="C18" s="9" t="s">
        <v>158</v>
      </c>
      <c r="D18" s="9" t="s">
        <v>75</v>
      </c>
      <c r="E18" s="9" t="s">
        <v>168</v>
      </c>
      <c r="F18" s="9" t="s">
        <v>169</v>
      </c>
      <c r="G18" s="9" t="s">
        <v>102</v>
      </c>
    </row>
    <row r="19" spans="1:7" x14ac:dyDescent="0.2">
      <c r="A19" s="11" t="s">
        <v>200</v>
      </c>
      <c r="B19" s="9" t="s">
        <v>157</v>
      </c>
      <c r="C19" s="9" t="s">
        <v>158</v>
      </c>
      <c r="D19" s="9" t="s">
        <v>75</v>
      </c>
      <c r="E19" s="9" t="s">
        <v>168</v>
      </c>
      <c r="F19" s="9" t="s">
        <v>169</v>
      </c>
      <c r="G19" s="9" t="s">
        <v>103</v>
      </c>
    </row>
    <row r="20" spans="1:7" x14ac:dyDescent="0.2">
      <c r="A20" s="11" t="s">
        <v>201</v>
      </c>
      <c r="B20" s="9" t="s">
        <v>157</v>
      </c>
      <c r="C20" s="9" t="s">
        <v>158</v>
      </c>
      <c r="D20" s="9" t="s">
        <v>75</v>
      </c>
      <c r="E20" s="9" t="s">
        <v>168</v>
      </c>
      <c r="F20" s="9" t="s">
        <v>169</v>
      </c>
      <c r="G20" s="9" t="s">
        <v>105</v>
      </c>
    </row>
    <row r="21" spans="1:7" x14ac:dyDescent="0.2">
      <c r="A21" s="11" t="s">
        <v>202</v>
      </c>
      <c r="B21" s="9" t="s">
        <v>157</v>
      </c>
      <c r="C21" s="9" t="s">
        <v>158</v>
      </c>
      <c r="D21" s="9" t="s">
        <v>75</v>
      </c>
      <c r="E21" s="9" t="s">
        <v>168</v>
      </c>
      <c r="F21" s="9" t="s">
        <v>169</v>
      </c>
      <c r="G21" s="9" t="s">
        <v>106</v>
      </c>
    </row>
    <row r="22" spans="1:7" x14ac:dyDescent="0.2">
      <c r="A22" s="11" t="s">
        <v>203</v>
      </c>
      <c r="B22" s="9" t="s">
        <v>157</v>
      </c>
      <c r="C22" s="9" t="s">
        <v>158</v>
      </c>
      <c r="D22" s="9" t="s">
        <v>75</v>
      </c>
      <c r="E22" s="9" t="s">
        <v>168</v>
      </c>
      <c r="F22" s="9" t="s">
        <v>170</v>
      </c>
      <c r="G22" s="9" t="s">
        <v>107</v>
      </c>
    </row>
    <row r="23" spans="1:7" x14ac:dyDescent="0.2">
      <c r="A23" s="11" t="s">
        <v>204</v>
      </c>
      <c r="B23" s="9" t="s">
        <v>157</v>
      </c>
      <c r="C23" s="9" t="s">
        <v>158</v>
      </c>
      <c r="D23" s="9" t="s">
        <v>75</v>
      </c>
      <c r="E23" s="9" t="s">
        <v>168</v>
      </c>
      <c r="F23" s="9" t="s">
        <v>169</v>
      </c>
      <c r="G23" s="9" t="s">
        <v>108</v>
      </c>
    </row>
    <row r="24" spans="1:7" x14ac:dyDescent="0.2">
      <c r="A24" s="11" t="s">
        <v>205</v>
      </c>
      <c r="B24" s="9" t="s">
        <v>157</v>
      </c>
      <c r="C24" s="9" t="s">
        <v>158</v>
      </c>
      <c r="D24" s="9" t="s">
        <v>75</v>
      </c>
      <c r="E24" s="9" t="s">
        <v>168</v>
      </c>
      <c r="F24" s="9" t="s">
        <v>169</v>
      </c>
      <c r="G24" s="9" t="s">
        <v>109</v>
      </c>
    </row>
    <row r="25" spans="1:7" x14ac:dyDescent="0.2">
      <c r="A25" s="11" t="s">
        <v>206</v>
      </c>
      <c r="B25" s="9" t="s">
        <v>157</v>
      </c>
      <c r="C25" s="9" t="s">
        <v>158</v>
      </c>
      <c r="D25" s="9" t="s">
        <v>75</v>
      </c>
      <c r="E25" s="9" t="s">
        <v>168</v>
      </c>
      <c r="F25" s="9" t="s">
        <v>171</v>
      </c>
      <c r="G25" s="9" t="s">
        <v>110</v>
      </c>
    </row>
    <row r="26" spans="1:7" x14ac:dyDescent="0.2">
      <c r="A26" s="11" t="s">
        <v>207</v>
      </c>
      <c r="B26" s="9" t="s">
        <v>157</v>
      </c>
      <c r="C26" s="9" t="s">
        <v>158</v>
      </c>
      <c r="D26" s="9" t="s">
        <v>75</v>
      </c>
      <c r="E26" s="9" t="s">
        <v>168</v>
      </c>
      <c r="F26" s="9" t="s">
        <v>171</v>
      </c>
      <c r="G26" s="9" t="s">
        <v>111</v>
      </c>
    </row>
    <row r="27" spans="1:7" x14ac:dyDescent="0.2">
      <c r="A27" s="11" t="s">
        <v>208</v>
      </c>
      <c r="B27" s="9" t="s">
        <v>157</v>
      </c>
      <c r="C27" s="9" t="s">
        <v>158</v>
      </c>
      <c r="D27" s="9" t="s">
        <v>75</v>
      </c>
      <c r="E27" s="9" t="s">
        <v>168</v>
      </c>
      <c r="F27" s="9" t="s">
        <v>172</v>
      </c>
      <c r="G27" s="9" t="s">
        <v>112</v>
      </c>
    </row>
    <row r="28" spans="1:7" x14ac:dyDescent="0.2">
      <c r="A28" s="11" t="s">
        <v>209</v>
      </c>
      <c r="B28" s="9" t="s">
        <v>157</v>
      </c>
      <c r="C28" s="9" t="s">
        <v>158</v>
      </c>
      <c r="D28" s="9" t="s">
        <v>75</v>
      </c>
      <c r="E28" s="9" t="s">
        <v>168</v>
      </c>
      <c r="F28" s="9" t="s">
        <v>172</v>
      </c>
      <c r="G28" s="9" t="s">
        <v>113</v>
      </c>
    </row>
    <row r="29" spans="1:7" x14ac:dyDescent="0.2">
      <c r="A29" s="11" t="s">
        <v>210</v>
      </c>
      <c r="B29" s="9" t="s">
        <v>157</v>
      </c>
      <c r="C29" s="9" t="s">
        <v>158</v>
      </c>
      <c r="D29" s="9" t="s">
        <v>75</v>
      </c>
      <c r="E29" s="9" t="s">
        <v>168</v>
      </c>
      <c r="F29" s="9" t="s">
        <v>169</v>
      </c>
      <c r="G29" s="9" t="s">
        <v>114</v>
      </c>
    </row>
    <row r="30" spans="1:7" x14ac:dyDescent="0.2">
      <c r="A30" s="11" t="s">
        <v>211</v>
      </c>
      <c r="B30" s="9" t="s">
        <v>157</v>
      </c>
      <c r="C30" s="9" t="s">
        <v>158</v>
      </c>
      <c r="D30" s="9" t="s">
        <v>75</v>
      </c>
      <c r="E30" s="9" t="s">
        <v>168</v>
      </c>
      <c r="F30" s="9" t="s">
        <v>169</v>
      </c>
      <c r="G30" s="9" t="s">
        <v>115</v>
      </c>
    </row>
    <row r="31" spans="1:7" x14ac:dyDescent="0.2">
      <c r="A31" s="11" t="s">
        <v>212</v>
      </c>
      <c r="B31" s="9" t="s">
        <v>157</v>
      </c>
      <c r="C31" s="9" t="s">
        <v>158</v>
      </c>
      <c r="D31" s="9" t="s">
        <v>75</v>
      </c>
      <c r="E31" s="9" t="s">
        <v>168</v>
      </c>
      <c r="F31" s="9" t="s">
        <v>169</v>
      </c>
      <c r="G31" s="9" t="s">
        <v>116</v>
      </c>
    </row>
    <row r="32" spans="1:7" x14ac:dyDescent="0.2">
      <c r="A32" s="11" t="s">
        <v>213</v>
      </c>
      <c r="B32" s="9" t="s">
        <v>157</v>
      </c>
      <c r="C32" s="9" t="s">
        <v>158</v>
      </c>
      <c r="D32" s="9" t="s">
        <v>75</v>
      </c>
      <c r="E32" s="9" t="s">
        <v>168</v>
      </c>
      <c r="F32" s="9" t="s">
        <v>170</v>
      </c>
      <c r="G32" s="9" t="s">
        <v>117</v>
      </c>
    </row>
    <row r="33" spans="1:7" x14ac:dyDescent="0.2">
      <c r="A33" s="11" t="s">
        <v>214</v>
      </c>
      <c r="B33" s="9" t="s">
        <v>157</v>
      </c>
      <c r="C33" s="9" t="s">
        <v>158</v>
      </c>
      <c r="D33" s="9" t="s">
        <v>75</v>
      </c>
      <c r="E33" s="9" t="s">
        <v>168</v>
      </c>
      <c r="F33" s="9" t="s">
        <v>170</v>
      </c>
      <c r="G33" s="9" t="s">
        <v>123</v>
      </c>
    </row>
    <row r="34" spans="1:7" x14ac:dyDescent="0.2">
      <c r="A34" s="11" t="s">
        <v>215</v>
      </c>
      <c r="B34" s="9" t="s">
        <v>157</v>
      </c>
      <c r="C34" s="9" t="s">
        <v>161</v>
      </c>
      <c r="D34" s="9" t="s">
        <v>173</v>
      </c>
      <c r="E34" s="9" t="s">
        <v>174</v>
      </c>
      <c r="F34" s="9" t="s">
        <v>175</v>
      </c>
      <c r="G34" s="9" t="s">
        <v>124</v>
      </c>
    </row>
    <row r="35" spans="1:7" x14ac:dyDescent="0.2">
      <c r="A35" s="11" t="s">
        <v>216</v>
      </c>
      <c r="B35" s="9" t="s">
        <v>157</v>
      </c>
      <c r="C35" s="9" t="s">
        <v>161</v>
      </c>
      <c r="D35" s="9" t="s">
        <v>162</v>
      </c>
      <c r="E35" s="9" t="s">
        <v>176</v>
      </c>
      <c r="F35" s="9" t="s">
        <v>177</v>
      </c>
      <c r="G35" s="9" t="s">
        <v>120</v>
      </c>
    </row>
    <row r="36" spans="1:7" x14ac:dyDescent="0.2">
      <c r="A36" s="11" t="s">
        <v>217</v>
      </c>
      <c r="B36" s="9" t="s">
        <v>157</v>
      </c>
      <c r="C36" s="9" t="s">
        <v>158</v>
      </c>
      <c r="D36" s="9" t="s">
        <v>75</v>
      </c>
      <c r="E36" s="9" t="s">
        <v>159</v>
      </c>
      <c r="F36" s="9" t="s">
        <v>178</v>
      </c>
      <c r="G36" s="9" t="s">
        <v>121</v>
      </c>
    </row>
    <row r="37" spans="1:7" x14ac:dyDescent="0.2">
      <c r="A37" s="11" t="s">
        <v>218</v>
      </c>
      <c r="B37" s="10" t="s">
        <v>157</v>
      </c>
      <c r="C37" s="10" t="s">
        <v>161</v>
      </c>
      <c r="D37" s="10" t="s">
        <v>162</v>
      </c>
      <c r="E37" s="10" t="s">
        <v>163</v>
      </c>
      <c r="F37" s="10" t="s">
        <v>179</v>
      </c>
      <c r="G37" s="10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extracted taxonomy</vt:lpstr>
      <vt:lpstr>taxonomy-lineage</vt:lpstr>
      <vt:lpstr>abundance_table</vt:lpstr>
      <vt:lpstr>taxonomy_table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(David) Zhao</dc:creator>
  <cp:lastModifiedBy>Xin (David) Zhao</cp:lastModifiedBy>
  <dcterms:created xsi:type="dcterms:W3CDTF">2025-07-02T23:41:32Z</dcterms:created>
  <dcterms:modified xsi:type="dcterms:W3CDTF">2025-07-16T23:52:33Z</dcterms:modified>
</cp:coreProperties>
</file>