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mor\Desktop\coral\clones\"/>
    </mc:Choice>
  </mc:AlternateContent>
  <xr:revisionPtr revIDLastSave="0" documentId="13_ncr:1_{A48004AF-1A76-42A2-A7E0-8AE2C0FC9730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C40_workingtable" sheetId="1" r:id="rId1"/>
    <sheet name="island_stats" sheetId="2" r:id="rId2"/>
    <sheet name="group_stats" sheetId="3" r:id="rId3"/>
  </sheets>
  <definedNames>
    <definedName name="_xlchart.v1.0" hidden="1">group_stats!$B$2:$B$23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2" i="2"/>
  <c r="I11" i="2"/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H2" i="3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BP164" i="1" l="1"/>
  <c r="BP132" i="1"/>
  <c r="BP104" i="1"/>
  <c r="BP88" i="1"/>
  <c r="BP156" i="1"/>
  <c r="BP55" i="1"/>
  <c r="BP13" i="1"/>
  <c r="BP11" i="1"/>
  <c r="BP8" i="1"/>
  <c r="BP5" i="1"/>
  <c r="BP4" i="1"/>
</calcChain>
</file>

<file path=xl/sharedStrings.xml><?xml version="1.0" encoding="utf-8"?>
<sst xmlns="http://schemas.openxmlformats.org/spreadsheetml/2006/main" count="1042" uniqueCount="142">
  <si>
    <t>spp</t>
  </si>
  <si>
    <t>island</t>
  </si>
  <si>
    <t>site</t>
  </si>
  <si>
    <t>X92</t>
  </si>
  <si>
    <t>X96</t>
  </si>
  <si>
    <t>X99</t>
  </si>
  <si>
    <t>X102</t>
  </si>
  <si>
    <t>X105</t>
  </si>
  <si>
    <t>X108</t>
  </si>
  <si>
    <t>X111</t>
  </si>
  <si>
    <t>X112</t>
  </si>
  <si>
    <t>X114</t>
  </si>
  <si>
    <t>X117</t>
  </si>
  <si>
    <t>X120</t>
  </si>
  <si>
    <t>X123</t>
  </si>
  <si>
    <t>X124</t>
  </si>
  <si>
    <t>X126</t>
  </si>
  <si>
    <t>X128</t>
  </si>
  <si>
    <t>X129</t>
  </si>
  <si>
    <t>X136</t>
  </si>
  <si>
    <t>X138</t>
  </si>
  <si>
    <t>X140</t>
  </si>
  <si>
    <t>X144</t>
  </si>
  <si>
    <t>X148</t>
  </si>
  <si>
    <t>X152</t>
  </si>
  <si>
    <t>X162</t>
  </si>
  <si>
    <t>X164</t>
  </si>
  <si>
    <t>X166</t>
  </si>
  <si>
    <t>X168</t>
  </si>
  <si>
    <t>X170</t>
  </si>
  <si>
    <t>X172</t>
  </si>
  <si>
    <t>X174</t>
  </si>
  <si>
    <t>X176</t>
  </si>
  <si>
    <t>X178</t>
  </si>
  <si>
    <t>X180</t>
  </si>
  <si>
    <t>X182</t>
  </si>
  <si>
    <t>X183</t>
  </si>
  <si>
    <t>X184</t>
  </si>
  <si>
    <t>X186</t>
  </si>
  <si>
    <t>X188</t>
  </si>
  <si>
    <t>X190</t>
  </si>
  <si>
    <t>X192</t>
  </si>
  <si>
    <t>X196</t>
  </si>
  <si>
    <t>X198</t>
  </si>
  <si>
    <t>X201</t>
  </si>
  <si>
    <t>X204</t>
  </si>
  <si>
    <t>X207</t>
  </si>
  <si>
    <t>X210</t>
  </si>
  <si>
    <t>X213</t>
  </si>
  <si>
    <t>X214</t>
  </si>
  <si>
    <t>X216</t>
  </si>
  <si>
    <t>X219</t>
  </si>
  <si>
    <t>X222</t>
  </si>
  <si>
    <t>X264</t>
  </si>
  <si>
    <t>X267</t>
  </si>
  <si>
    <t>X270</t>
  </si>
  <si>
    <t>X273</t>
  </si>
  <si>
    <t>X276</t>
  </si>
  <si>
    <t>X279</t>
  </si>
  <si>
    <t>A. digitifera</t>
  </si>
  <si>
    <t>Palau</t>
  </si>
  <si>
    <t>Lighthouse Reef</t>
  </si>
  <si>
    <t>A. hyacinthus</t>
  </si>
  <si>
    <t>West Channel</t>
  </si>
  <si>
    <t>Ngulu</t>
  </si>
  <si>
    <t>Ngulu Atoll</t>
  </si>
  <si>
    <t>Yap</t>
  </si>
  <si>
    <t>South Tip</t>
  </si>
  <si>
    <t>Goofnuw Channel</t>
  </si>
  <si>
    <t>Chuuk</t>
  </si>
  <si>
    <t>West Polle</t>
  </si>
  <si>
    <t>South East Pass</t>
  </si>
  <si>
    <t>Pohnpei</t>
  </si>
  <si>
    <t>Ant Atoll</t>
  </si>
  <si>
    <t>Roj</t>
  </si>
  <si>
    <t>Kosrae</t>
  </si>
  <si>
    <t>Coral Garden</t>
  </si>
  <si>
    <t>Hiroshi Point</t>
  </si>
  <si>
    <t>individual</t>
  </si>
  <si>
    <t>group</t>
  </si>
  <si>
    <t>repeating</t>
  </si>
  <si>
    <t>island_match</t>
  </si>
  <si>
    <t>site_match</t>
  </si>
  <si>
    <t>spp_match</t>
  </si>
  <si>
    <t>no</t>
  </si>
  <si>
    <t>num_groups</t>
  </si>
  <si>
    <t>num_spp</t>
  </si>
  <si>
    <t>num_repeating</t>
  </si>
  <si>
    <t>count</t>
  </si>
  <si>
    <t>non_repeating</t>
  </si>
  <si>
    <t>NA</t>
  </si>
  <si>
    <t>probability</t>
  </si>
  <si>
    <t>100000_artificialmatch</t>
  </si>
  <si>
    <t>10000_artificialmatch</t>
  </si>
  <si>
    <t>probability2</t>
  </si>
  <si>
    <t>r_100000_match</t>
  </si>
  <si>
    <t>probability3</t>
  </si>
  <si>
    <t>above 0.001 threshold</t>
  </si>
  <si>
    <t>num_nonrepeating</t>
  </si>
  <si>
    <t>total</t>
  </si>
  <si>
    <t>coordinates</t>
  </si>
  <si>
    <t>7°140'60.3 N, 152°010'29.1 E</t>
  </si>
  <si>
    <t>7°190'69.7 N, 151°330'21.1 E</t>
  </si>
  <si>
    <t>5°180'47.2 N, 162°530'01.8 E</t>
  </si>
  <si>
    <t>5°150'88.0 N, 162°590'01.8 E</t>
  </si>
  <si>
    <t>8°180'12.0 N, 137°290'18.7 E</t>
  </si>
  <si>
    <t>7°160'62.4 N, 134°270'61.9 E</t>
  </si>
  <si>
    <t>7°310'55.7 N, 134°290'42.8 E</t>
  </si>
  <si>
    <t>6°470'42.3 N, 158°010'20.7 E</t>
  </si>
  <si>
    <t>6°460'37.7 N, 158°120'24.1 E</t>
  </si>
  <si>
    <t>9°340'26.4 N, 138°120'19.2 E</t>
  </si>
  <si>
    <t>9°260'05.4 N, 138°020'10.4 E</t>
  </si>
  <si>
    <t>yes</t>
  </si>
  <si>
    <t>clones</t>
  </si>
  <si>
    <t>C40</t>
  </si>
  <si>
    <t>C3</t>
  </si>
  <si>
    <t>gd</t>
  </si>
  <si>
    <t>dist</t>
  </si>
  <si>
    <t>lat</t>
  </si>
  <si>
    <t>long</t>
  </si>
  <si>
    <t>7°140'60.3'N</t>
  </si>
  <si>
    <t>7°190'69.7"N</t>
  </si>
  <si>
    <t>5°180'47.2"N</t>
  </si>
  <si>
    <t>5°150'88.0"N</t>
  </si>
  <si>
    <t>8°180'12.0"N</t>
  </si>
  <si>
    <t>7°160'62.4"N</t>
  </si>
  <si>
    <t>7°310'55.7"N</t>
  </si>
  <si>
    <t>6°470'42.3"N</t>
  </si>
  <si>
    <t>6°460'37.7"N</t>
  </si>
  <si>
    <t>9°340'26.4"N</t>
  </si>
  <si>
    <t>9°260'05.4"N</t>
  </si>
  <si>
    <t xml:space="preserve"> 152°010'29.1"E</t>
  </si>
  <si>
    <t xml:space="preserve"> 151°330'21.1"E</t>
  </si>
  <si>
    <t xml:space="preserve"> 162°530'01.8"E</t>
  </si>
  <si>
    <t xml:space="preserve"> 162°590'01.8"E</t>
  </si>
  <si>
    <t xml:space="preserve"> 137°290'18.7"E</t>
  </si>
  <si>
    <t xml:space="preserve"> 134°270'61.9"E</t>
  </si>
  <si>
    <t xml:space="preserve"> 134°290'42.8"E</t>
  </si>
  <si>
    <t xml:space="preserve"> 158°010'20.7"E</t>
  </si>
  <si>
    <t xml:space="preserve"> 158°120'24.1"E</t>
  </si>
  <si>
    <t xml:space="preserve"> 138°120'19.2"E</t>
  </si>
  <si>
    <t xml:space="preserve"> 138°020'10.4"E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</si>
</sst>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Lucida Console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10" xfId="0" applyFont="1" applyFill="1" applyBorder="1"/>
    <xf numFmtId="0" fontId="0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16" fillId="33" borderId="10" xfId="0" applyFont="1" applyFill="1" applyBorder="1"/>
    <xf numFmtId="0" fontId="0" fillId="33" borderId="0" xfId="0" applyFont="1" applyFill="1"/>
    <xf numFmtId="0" fontId="0" fillId="34" borderId="0" xfId="0" applyFont="1" applyFill="1"/>
    <xf numFmtId="0" fontId="0" fillId="34" borderId="0" xfId="0" applyFill="1"/>
    <xf numFmtId="0" fontId="0" fillId="35" borderId="0" xfId="0" applyFill="1"/>
    <xf numFmtId="0" fontId="16" fillId="0" borderId="10" xfId="0" applyNumberFormat="1" applyFont="1" applyFill="1" applyBorder="1"/>
    <xf numFmtId="0" fontId="0" fillId="0" borderId="0" xfId="0" applyNumberFormat="1" applyFont="1" applyFill="1" applyAlignment="1">
      <alignment wrapText="1"/>
    </xf>
    <xf numFmtId="0" fontId="0" fillId="0" borderId="0" xfId="0" applyNumberFormat="1" applyFont="1" applyFill="1"/>
    <xf numFmtId="0" fontId="0" fillId="0" borderId="0" xfId="0" applyNumberFormat="1" applyFont="1" applyFill="1" applyBorder="1"/>
    <xf numFmtId="0" fontId="0" fillId="0" borderId="0" xfId="0" applyNumberFormat="1"/>
    <xf numFmtId="0" fontId="0" fillId="35" borderId="0" xfId="0" applyNumberFormat="1" applyFont="1" applyFill="1"/>
    <xf numFmtId="2" fontId="0" fillId="0" borderId="0" xfId="0" applyNumberFormat="1"/>
    <xf numFmtId="49" fontId="0" fillId="0" borderId="0" xfId="0" applyNumberFormat="1"/>
    <xf numFmtId="0" fontId="19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border outline="0">
        <top style="thin">
          <color theme="1"/>
        </top>
      </border>
    </dxf>
    <dxf>
      <fill>
        <patternFill patternType="none">
          <bgColor auto="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island_stats!$C$1</c:f>
              <c:strCache>
                <c:ptCount val="1"/>
                <c:pt idx="0">
                  <c:v>lat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island_stats!$A$2:$B$12</c15:sqref>
                  </c15:fullRef>
                  <c15:levelRef>
                    <c15:sqref>island_stats!$B$2:$B$12</c15:sqref>
                  </c15:levelRef>
                </c:ext>
              </c:extLst>
              <c:f>island_stats!$B$2:$B$12</c:f>
              <c:strCache>
                <c:ptCount val="11"/>
                <c:pt idx="0">
                  <c:v>South East Pass</c:v>
                </c:pt>
                <c:pt idx="1">
                  <c:v>West Polle</c:v>
                </c:pt>
                <c:pt idx="2">
                  <c:v>Coral Garden</c:v>
                </c:pt>
                <c:pt idx="3">
                  <c:v>Hiroshi Point</c:v>
                </c:pt>
                <c:pt idx="4">
                  <c:v>Ngulu Atoll</c:v>
                </c:pt>
                <c:pt idx="5">
                  <c:v>Lighthouse Reef</c:v>
                </c:pt>
                <c:pt idx="6">
                  <c:v>West Channel</c:v>
                </c:pt>
                <c:pt idx="7">
                  <c:v>Ant Atoll</c:v>
                </c:pt>
                <c:pt idx="8">
                  <c:v>Roj</c:v>
                </c:pt>
                <c:pt idx="9">
                  <c:v>Goofnuw Channel</c:v>
                </c:pt>
                <c:pt idx="10">
                  <c:v>South Tip</c:v>
                </c:pt>
              </c:strCache>
            </c:strRef>
          </c:cat>
          <c:val>
            <c:numRef>
              <c:f>island_stats!$C$2:$C$12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F-4868-8E15-746274C7AFF1}"/>
            </c:ext>
          </c:extLst>
        </c:ser>
        <c:ser>
          <c:idx val="1"/>
          <c:order val="1"/>
          <c:tx>
            <c:strRef>
              <c:f>island_stats!$D$1</c:f>
              <c:strCache>
                <c:ptCount val="1"/>
                <c:pt idx="0">
                  <c:v>long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island_stats!$A$2:$B$12</c15:sqref>
                  </c15:fullRef>
                  <c15:levelRef>
                    <c15:sqref>island_stats!$B$2:$B$12</c15:sqref>
                  </c15:levelRef>
                </c:ext>
              </c:extLst>
              <c:f>island_stats!$B$2:$B$12</c:f>
              <c:strCache>
                <c:ptCount val="11"/>
                <c:pt idx="0">
                  <c:v>South East Pass</c:v>
                </c:pt>
                <c:pt idx="1">
                  <c:v>West Polle</c:v>
                </c:pt>
                <c:pt idx="2">
                  <c:v>Coral Garden</c:v>
                </c:pt>
                <c:pt idx="3">
                  <c:v>Hiroshi Point</c:v>
                </c:pt>
                <c:pt idx="4">
                  <c:v>Ngulu Atoll</c:v>
                </c:pt>
                <c:pt idx="5">
                  <c:v>Lighthouse Reef</c:v>
                </c:pt>
                <c:pt idx="6">
                  <c:v>West Channel</c:v>
                </c:pt>
                <c:pt idx="7">
                  <c:v>Ant Atoll</c:v>
                </c:pt>
                <c:pt idx="8">
                  <c:v>Roj</c:v>
                </c:pt>
                <c:pt idx="9">
                  <c:v>Goofnuw Channel</c:v>
                </c:pt>
                <c:pt idx="10">
                  <c:v>South Tip</c:v>
                </c:pt>
              </c:strCache>
            </c:strRef>
          </c:cat>
          <c:val>
            <c:numRef>
              <c:f>island_stats!$D$2:$D$12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F-4868-8E15-746274C7AFF1}"/>
            </c:ext>
          </c:extLst>
        </c:ser>
        <c:ser>
          <c:idx val="2"/>
          <c:order val="2"/>
          <c:tx>
            <c:strRef>
              <c:f>island_stats!$E$1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island_stats!$A$2:$B$12</c15:sqref>
                  </c15:fullRef>
                  <c15:levelRef>
                    <c15:sqref>island_stats!$B$2:$B$12</c15:sqref>
                  </c15:levelRef>
                </c:ext>
              </c:extLst>
              <c:f>island_stats!$B$2:$B$12</c:f>
              <c:strCache>
                <c:ptCount val="11"/>
                <c:pt idx="0">
                  <c:v>South East Pass</c:v>
                </c:pt>
                <c:pt idx="1">
                  <c:v>West Polle</c:v>
                </c:pt>
                <c:pt idx="2">
                  <c:v>Coral Garden</c:v>
                </c:pt>
                <c:pt idx="3">
                  <c:v>Hiroshi Point</c:v>
                </c:pt>
                <c:pt idx="4">
                  <c:v>Ngulu Atoll</c:v>
                </c:pt>
                <c:pt idx="5">
                  <c:v>Lighthouse Reef</c:v>
                </c:pt>
                <c:pt idx="6">
                  <c:v>West Channel</c:v>
                </c:pt>
                <c:pt idx="7">
                  <c:v>Ant Atoll</c:v>
                </c:pt>
                <c:pt idx="8">
                  <c:v>Roj</c:v>
                </c:pt>
                <c:pt idx="9">
                  <c:v>Goofnuw Channel</c:v>
                </c:pt>
                <c:pt idx="10">
                  <c:v>South Tip</c:v>
                </c:pt>
              </c:strCache>
            </c:strRef>
          </c:cat>
          <c:val>
            <c:numRef>
              <c:f>island_stats!$E$2:$E$12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42</c:v>
                </c:pt>
                <c:pt idx="5">
                  <c:v>49</c:v>
                </c:pt>
                <c:pt idx="6">
                  <c:v>48</c:v>
                </c:pt>
                <c:pt idx="7">
                  <c:v>3</c:v>
                </c:pt>
                <c:pt idx="8">
                  <c:v>1</c:v>
                </c:pt>
                <c:pt idx="9">
                  <c:v>17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BF-4868-8E15-746274C7AFF1}"/>
            </c:ext>
          </c:extLst>
        </c:ser>
        <c:ser>
          <c:idx val="3"/>
          <c:order val="3"/>
          <c:tx>
            <c:strRef>
              <c:f>island_stats!$F$1</c:f>
              <c:strCache>
                <c:ptCount val="1"/>
                <c:pt idx="0">
                  <c:v>num_groups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island_stats!$A$2:$B$12</c15:sqref>
                  </c15:fullRef>
                  <c15:levelRef>
                    <c15:sqref>island_stats!$B$2:$B$12</c15:sqref>
                  </c15:levelRef>
                </c:ext>
              </c:extLst>
              <c:f>island_stats!$B$2:$B$12</c:f>
              <c:strCache>
                <c:ptCount val="11"/>
                <c:pt idx="0">
                  <c:v>South East Pass</c:v>
                </c:pt>
                <c:pt idx="1">
                  <c:v>West Polle</c:v>
                </c:pt>
                <c:pt idx="2">
                  <c:v>Coral Garden</c:v>
                </c:pt>
                <c:pt idx="3">
                  <c:v>Hiroshi Point</c:v>
                </c:pt>
                <c:pt idx="4">
                  <c:v>Ngulu Atoll</c:v>
                </c:pt>
                <c:pt idx="5">
                  <c:v>Lighthouse Reef</c:v>
                </c:pt>
                <c:pt idx="6">
                  <c:v>West Channel</c:v>
                </c:pt>
                <c:pt idx="7">
                  <c:v>Ant Atoll</c:v>
                </c:pt>
                <c:pt idx="8">
                  <c:v>Roj</c:v>
                </c:pt>
                <c:pt idx="9">
                  <c:v>Goofnuw Channel</c:v>
                </c:pt>
                <c:pt idx="10">
                  <c:v>South Tip</c:v>
                </c:pt>
              </c:strCache>
            </c:strRef>
          </c:cat>
          <c:val>
            <c:numRef>
              <c:f>island_stats!$F$2:$F$12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28</c:v>
                </c:pt>
                <c:pt idx="5">
                  <c:v>33</c:v>
                </c:pt>
                <c:pt idx="6">
                  <c:v>23</c:v>
                </c:pt>
                <c:pt idx="7">
                  <c:v>3</c:v>
                </c:pt>
                <c:pt idx="8">
                  <c:v>1</c:v>
                </c:pt>
                <c:pt idx="9">
                  <c:v>17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F-4FA4-B58A-8A73C6F77AB6}"/>
            </c:ext>
          </c:extLst>
        </c:ser>
        <c:ser>
          <c:idx val="4"/>
          <c:order val="4"/>
          <c:tx>
            <c:strRef>
              <c:f>island_stats!$G$1</c:f>
              <c:strCache>
                <c:ptCount val="1"/>
                <c:pt idx="0">
                  <c:v>num_spp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island_stats!$A$2:$B$12</c15:sqref>
                  </c15:fullRef>
                  <c15:levelRef>
                    <c15:sqref>island_stats!$B$2:$B$12</c15:sqref>
                  </c15:levelRef>
                </c:ext>
              </c:extLst>
              <c:f>island_stats!$B$2:$B$12</c:f>
              <c:strCache>
                <c:ptCount val="11"/>
                <c:pt idx="0">
                  <c:v>South East Pass</c:v>
                </c:pt>
                <c:pt idx="1">
                  <c:v>West Polle</c:v>
                </c:pt>
                <c:pt idx="2">
                  <c:v>Coral Garden</c:v>
                </c:pt>
                <c:pt idx="3">
                  <c:v>Hiroshi Point</c:v>
                </c:pt>
                <c:pt idx="4">
                  <c:v>Ngulu Atoll</c:v>
                </c:pt>
                <c:pt idx="5">
                  <c:v>Lighthouse Reef</c:v>
                </c:pt>
                <c:pt idx="6">
                  <c:v>West Channel</c:v>
                </c:pt>
                <c:pt idx="7">
                  <c:v>Ant Atoll</c:v>
                </c:pt>
                <c:pt idx="8">
                  <c:v>Roj</c:v>
                </c:pt>
                <c:pt idx="9">
                  <c:v>Goofnuw Channel</c:v>
                </c:pt>
                <c:pt idx="10">
                  <c:v>South Tip</c:v>
                </c:pt>
              </c:strCache>
            </c:strRef>
          </c:cat>
          <c:val>
            <c:numRef>
              <c:f>island_stats!$G$2:$G$12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F-4FA4-B58A-8A73C6F77AB6}"/>
            </c:ext>
          </c:extLst>
        </c:ser>
        <c:ser>
          <c:idx val="5"/>
          <c:order val="5"/>
          <c:tx>
            <c:strRef>
              <c:f>island_stats!$H$1</c:f>
              <c:strCache>
                <c:ptCount val="1"/>
                <c:pt idx="0">
                  <c:v>num_repeating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island_stats!$A$2:$B$12</c15:sqref>
                  </c15:fullRef>
                  <c15:levelRef>
                    <c15:sqref>island_stats!$B$2:$B$12</c15:sqref>
                  </c15:levelRef>
                </c:ext>
              </c:extLst>
              <c:f>island_stats!$B$2:$B$12</c:f>
              <c:strCache>
                <c:ptCount val="11"/>
                <c:pt idx="0">
                  <c:v>South East Pass</c:v>
                </c:pt>
                <c:pt idx="1">
                  <c:v>West Polle</c:v>
                </c:pt>
                <c:pt idx="2">
                  <c:v>Coral Garden</c:v>
                </c:pt>
                <c:pt idx="3">
                  <c:v>Hiroshi Point</c:v>
                </c:pt>
                <c:pt idx="4">
                  <c:v>Ngulu Atoll</c:v>
                </c:pt>
                <c:pt idx="5">
                  <c:v>Lighthouse Reef</c:v>
                </c:pt>
                <c:pt idx="6">
                  <c:v>West Channel</c:v>
                </c:pt>
                <c:pt idx="7">
                  <c:v>Ant Atoll</c:v>
                </c:pt>
                <c:pt idx="8">
                  <c:v>Roj</c:v>
                </c:pt>
                <c:pt idx="9">
                  <c:v>Goofnuw Channel</c:v>
                </c:pt>
                <c:pt idx="10">
                  <c:v>South Tip</c:v>
                </c:pt>
              </c:strCache>
            </c:strRef>
          </c:cat>
          <c:val>
            <c:numRef>
              <c:f>island_stats!$H$2:$H$12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12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B-42AB-B112-14CDD32B589B}"/>
            </c:ext>
          </c:extLst>
        </c:ser>
        <c:ser>
          <c:idx val="6"/>
          <c:order val="6"/>
          <c:tx>
            <c:strRef>
              <c:f>island_stats!$I$1</c:f>
              <c:strCache>
                <c:ptCount val="1"/>
                <c:pt idx="0">
                  <c:v>num_nonrepeating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island_stats!$A$2:$B$12</c15:sqref>
                  </c15:fullRef>
                  <c15:levelRef>
                    <c15:sqref>island_stats!$B$2:$B$12</c15:sqref>
                  </c15:levelRef>
                </c:ext>
              </c:extLst>
              <c:f>island_stats!$B$2:$B$12</c:f>
              <c:strCache>
                <c:ptCount val="11"/>
                <c:pt idx="0">
                  <c:v>South East Pass</c:v>
                </c:pt>
                <c:pt idx="1">
                  <c:v>West Polle</c:v>
                </c:pt>
                <c:pt idx="2">
                  <c:v>Coral Garden</c:v>
                </c:pt>
                <c:pt idx="3">
                  <c:v>Hiroshi Point</c:v>
                </c:pt>
                <c:pt idx="4">
                  <c:v>Ngulu Atoll</c:v>
                </c:pt>
                <c:pt idx="5">
                  <c:v>Lighthouse Reef</c:v>
                </c:pt>
                <c:pt idx="6">
                  <c:v>West Channel</c:v>
                </c:pt>
                <c:pt idx="7">
                  <c:v>Ant Atoll</c:v>
                </c:pt>
                <c:pt idx="8">
                  <c:v>Roj</c:v>
                </c:pt>
                <c:pt idx="9">
                  <c:v>Goofnuw Channel</c:v>
                </c:pt>
                <c:pt idx="10">
                  <c:v>South Tip</c:v>
                </c:pt>
              </c:strCache>
            </c:strRef>
          </c:cat>
          <c:val>
            <c:numRef>
              <c:f>island_stats!$I$2:$I$12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21</c:v>
                </c:pt>
                <c:pt idx="5">
                  <c:v>21</c:v>
                </c:pt>
                <c:pt idx="6">
                  <c:v>15</c:v>
                </c:pt>
                <c:pt idx="7">
                  <c:v>3</c:v>
                </c:pt>
                <c:pt idx="8">
                  <c:v>1</c:v>
                </c:pt>
                <c:pt idx="9">
                  <c:v>14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F-4EBA-9984-AC2173E13F64}"/>
            </c:ext>
          </c:extLst>
        </c:ser>
        <c:ser>
          <c:idx val="7"/>
          <c:order val="7"/>
          <c:tx>
            <c:strRef>
              <c:f>island_stats!$J$1</c:f>
              <c:strCache>
                <c:ptCount val="1"/>
                <c:pt idx="0">
                  <c:v>gd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island_stats!$A$2:$B$12</c15:sqref>
                  </c15:fullRef>
                  <c15:levelRef>
                    <c15:sqref>island_stats!$B$2:$B$12</c15:sqref>
                  </c15:levelRef>
                </c:ext>
              </c:extLst>
              <c:f>island_stats!$B$2:$B$12</c:f>
              <c:strCache>
                <c:ptCount val="11"/>
                <c:pt idx="0">
                  <c:v>South East Pass</c:v>
                </c:pt>
                <c:pt idx="1">
                  <c:v>West Polle</c:v>
                </c:pt>
                <c:pt idx="2">
                  <c:v>Coral Garden</c:v>
                </c:pt>
                <c:pt idx="3">
                  <c:v>Hiroshi Point</c:v>
                </c:pt>
                <c:pt idx="4">
                  <c:v>Ngulu Atoll</c:v>
                </c:pt>
                <c:pt idx="5">
                  <c:v>Lighthouse Reef</c:v>
                </c:pt>
                <c:pt idx="6">
                  <c:v>West Channel</c:v>
                </c:pt>
                <c:pt idx="7">
                  <c:v>Ant Atoll</c:v>
                </c:pt>
                <c:pt idx="8">
                  <c:v>Roj</c:v>
                </c:pt>
                <c:pt idx="9">
                  <c:v>Goofnuw Channel</c:v>
                </c:pt>
                <c:pt idx="10">
                  <c:v>South Tip</c:v>
                </c:pt>
              </c:strCache>
            </c:strRef>
          </c:cat>
          <c:val>
            <c:numRef>
              <c:f>island_stats!$J$2:$J$12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8AA0-4896-8102-9759A73EA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9439144"/>
        <c:axId val="479435864"/>
      </c:barChart>
      <c:catAx>
        <c:axId val="479439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35864"/>
        <c:crosses val="autoZero"/>
        <c:auto val="1"/>
        <c:lblAlgn val="ctr"/>
        <c:lblOffset val="100"/>
        <c:noMultiLvlLbl val="0"/>
      </c:catAx>
      <c:valAx>
        <c:axId val="47943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3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group_stats!$O$12:$O$20</c:f>
              <c:numCache>
                <c:formatCode>@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</c:numCache>
            </c:numRef>
          </c:cat>
          <c:val>
            <c:numRef>
              <c:f>group_stats!$P$12:$P$20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3</c:v>
                </c:pt>
                <c:pt idx="2" formatCode="General">
                  <c:v>2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8-4CBE-ACBF-B70CA22251F6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cat>
            <c:numRef>
              <c:f>group_stats!$O$12:$O$20</c:f>
              <c:numCache>
                <c:formatCode>@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</c:numCache>
            </c:numRef>
          </c:cat>
          <c:val>
            <c:numRef>
              <c:f>group_stats!$Q$12:$Q$20</c:f>
              <c:numCache>
                <c:formatCode>General</c:formatCode>
                <c:ptCount val="9"/>
                <c:pt idx="0">
                  <c:v>83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8-4CBE-ACBF-B70CA2225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37600520"/>
        <c:axId val="437601176"/>
      </c:barChart>
      <c:catAx>
        <c:axId val="43760052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01176"/>
        <c:crosses val="autoZero"/>
        <c:auto val="1"/>
        <c:lblAlgn val="ctr"/>
        <c:lblOffset val="100"/>
        <c:noMultiLvlLbl val="0"/>
      </c:catAx>
      <c:valAx>
        <c:axId val="4376011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00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group_stats!$O$8:$O$11</c:f>
              <c:numCache>
                <c:formatCode>@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group_stats!$P$8:$P$11</c:f>
              <c:numCache>
                <c:formatCode>General</c:formatCode>
                <c:ptCount val="4"/>
                <c:pt idx="0">
                  <c:v>8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D-470E-8871-EE12CC94161A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cat>
            <c:numRef>
              <c:f>group_stats!$O$8:$O$11</c:f>
              <c:numCache>
                <c:formatCode>@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group_stats!$Q$8:$Q$11</c:f>
              <c:numCache>
                <c:formatCode>General</c:formatCode>
                <c:ptCount val="4"/>
                <c:pt idx="0">
                  <c:v>24</c:v>
                </c:pt>
                <c:pt idx="1">
                  <c:v>14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3D-470E-8871-EE12CC941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335182456"/>
        <c:axId val="335185080"/>
      </c:barChart>
      <c:catAx>
        <c:axId val="33518245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85080"/>
        <c:crosses val="autoZero"/>
        <c:auto val="1"/>
        <c:lblAlgn val="ctr"/>
        <c:lblOffset val="100"/>
        <c:noMultiLvlLbl val="0"/>
      </c:catAx>
      <c:valAx>
        <c:axId val="3351850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82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2D312BAD-9E62-402F-BD12-7708337A7F3B}">
          <cx:spPr>
            <a:solidFill>
              <a:schemeClr val="tx1">
                <a:lumMod val="65000"/>
                <a:lumOff val="35000"/>
              </a:schemeClr>
            </a:solidFill>
          </cx:spPr>
          <cx:dataId val="0"/>
          <cx:layoutPr>
            <cx:binning intervalClosed="r" underflow="auto">
              <cx:binSize val="0.999"/>
            </cx:binning>
          </cx:layoutPr>
        </cx:series>
      </cx:plotAreaRegion>
      <cx:axis id="0" hidden="1">
        <cx:catScaling gapWidth="0"/>
        <cx:tickLabels/>
        <cx:numFmt formatCode="General" sourceLinked="0"/>
      </cx:axis>
      <cx:axis id="1">
        <cx:valScaling max="35"/>
        <cx:title>
          <cx:tx>
            <cx:txData>
              <cx:v>Counts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314324</xdr:colOff>
      <xdr:row>14</xdr:row>
      <xdr:rowOff>168274</xdr:rowOff>
    </xdr:from>
    <xdr:to>
      <xdr:col>19</xdr:col>
      <xdr:colOff>406399</xdr:colOff>
      <xdr:row>33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33713-FD50-40E5-B821-029FF57BF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311378</xdr:colOff>
      <xdr:row>25</xdr:row>
      <xdr:rowOff>66714</xdr:rowOff>
    </xdr:from>
    <xdr:to>
      <xdr:col>12</xdr:col>
      <xdr:colOff>604397</xdr:colOff>
      <xdr:row>40</xdr:row>
      <xdr:rowOff>55697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2C6B384-2016-4D02-BCB4-69C936192A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7328" y="4670464"/>
              <a:ext cx="3506119" cy="27512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154543</xdr:colOff>
      <xdr:row>25</xdr:row>
      <xdr:rowOff>51413</xdr:rowOff>
    </xdr:from>
    <xdr:to>
      <xdr:col>28</xdr:col>
      <xdr:colOff>442205</xdr:colOff>
      <xdr:row>40</xdr:row>
      <xdr:rowOff>40396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24436B-E239-4085-925E-3CBCC5B5D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162195</xdr:colOff>
      <xdr:row>25</xdr:row>
      <xdr:rowOff>36111</xdr:rowOff>
    </xdr:from>
    <xdr:to>
      <xdr:col>19</xdr:col>
      <xdr:colOff>566146</xdr:colOff>
      <xdr:row>40</xdr:row>
      <xdr:rowOff>25094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2691BB-8751-486E-8136-EC1E9DFDA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N173" totalsRowShown="0">
  <autoFilter ref="A1:BN173" xr:uid="{00000000-0009-0000-0100-000001000000}"/>
  <sortState xmlns:xlrd2="http://schemas.microsoft.com/office/spreadsheetml/2017/richdata2" ref="A2:BN173">
    <sortCondition ref="F1:F173"/>
  </sortState>
  <tableColumns count="66">
    <tableColumn id="1" xr3:uid="{00000000-0010-0000-0000-000001000000}" name="individual"/>
    <tableColumn id="2" xr3:uid="{00000000-0010-0000-0000-000002000000}" name="spp"/>
    <tableColumn id="3" xr3:uid="{00000000-0010-0000-0000-000003000000}" name="island"/>
    <tableColumn id="4" xr3:uid="{00000000-0010-0000-0000-000004000000}" name="site"/>
    <tableColumn id="66" xr3:uid="{CD154C78-99AE-4AC2-A008-CE6A94E81C5F}" name="coordinates"/>
    <tableColumn id="5" xr3:uid="{00000000-0010-0000-0000-000005000000}" name="group"/>
    <tableColumn id="65" xr3:uid="{00000000-0010-0000-0000-000041000000}" name="repeating"/>
    <tableColumn id="64" xr3:uid="{00000000-0010-0000-0000-000040000000}" name="island_match"/>
    <tableColumn id="63" xr3:uid="{00000000-0010-0000-0000-00003F000000}" name="site_match"/>
    <tableColumn id="62" xr3:uid="{00000000-0010-0000-0000-00003E000000}" name="spp_match"/>
    <tableColumn id="6" xr3:uid="{00000000-0010-0000-0000-000006000000}" name="X92"/>
    <tableColumn id="7" xr3:uid="{00000000-0010-0000-0000-000007000000}" name="X96"/>
    <tableColumn id="8" xr3:uid="{00000000-0010-0000-0000-000008000000}" name="X99"/>
    <tableColumn id="9" xr3:uid="{00000000-0010-0000-0000-000009000000}" name="X102"/>
    <tableColumn id="10" xr3:uid="{00000000-0010-0000-0000-00000A000000}" name="X105"/>
    <tableColumn id="11" xr3:uid="{00000000-0010-0000-0000-00000B000000}" name="X108"/>
    <tableColumn id="12" xr3:uid="{00000000-0010-0000-0000-00000C000000}" name="X111"/>
    <tableColumn id="13" xr3:uid="{00000000-0010-0000-0000-00000D000000}" name="X112"/>
    <tableColumn id="14" xr3:uid="{00000000-0010-0000-0000-00000E000000}" name="X114"/>
    <tableColumn id="15" xr3:uid="{00000000-0010-0000-0000-00000F000000}" name="X117"/>
    <tableColumn id="16" xr3:uid="{00000000-0010-0000-0000-000010000000}" name="X120"/>
    <tableColumn id="17" xr3:uid="{00000000-0010-0000-0000-000011000000}" name="X123"/>
    <tableColumn id="18" xr3:uid="{00000000-0010-0000-0000-000012000000}" name="X124"/>
    <tableColumn id="19" xr3:uid="{00000000-0010-0000-0000-000013000000}" name="X126"/>
    <tableColumn id="20" xr3:uid="{00000000-0010-0000-0000-000014000000}" name="X128"/>
    <tableColumn id="21" xr3:uid="{00000000-0010-0000-0000-000015000000}" name="X129"/>
    <tableColumn id="22" xr3:uid="{00000000-0010-0000-0000-000016000000}" name="X136"/>
    <tableColumn id="23" xr3:uid="{00000000-0010-0000-0000-000017000000}" name="X138"/>
    <tableColumn id="24" xr3:uid="{00000000-0010-0000-0000-000018000000}" name="X140"/>
    <tableColumn id="25" xr3:uid="{00000000-0010-0000-0000-000019000000}" name="X144"/>
    <tableColumn id="26" xr3:uid="{00000000-0010-0000-0000-00001A000000}" name="X148"/>
    <tableColumn id="27" xr3:uid="{00000000-0010-0000-0000-00001B000000}" name="X152"/>
    <tableColumn id="28" xr3:uid="{00000000-0010-0000-0000-00001C000000}" name="X162"/>
    <tableColumn id="29" xr3:uid="{00000000-0010-0000-0000-00001D000000}" name="X164"/>
    <tableColumn id="30" xr3:uid="{00000000-0010-0000-0000-00001E000000}" name="X166"/>
    <tableColumn id="31" xr3:uid="{00000000-0010-0000-0000-00001F000000}" name="X168"/>
    <tableColumn id="32" xr3:uid="{00000000-0010-0000-0000-000020000000}" name="X170"/>
    <tableColumn id="33" xr3:uid="{00000000-0010-0000-0000-000021000000}" name="X172"/>
    <tableColumn id="34" xr3:uid="{00000000-0010-0000-0000-000022000000}" name="X174"/>
    <tableColumn id="35" xr3:uid="{00000000-0010-0000-0000-000023000000}" name="X176"/>
    <tableColumn id="36" xr3:uid="{00000000-0010-0000-0000-000024000000}" name="X178"/>
    <tableColumn id="37" xr3:uid="{00000000-0010-0000-0000-000025000000}" name="X180"/>
    <tableColumn id="38" xr3:uid="{00000000-0010-0000-0000-000026000000}" name="X182"/>
    <tableColumn id="39" xr3:uid="{00000000-0010-0000-0000-000027000000}" name="X183"/>
    <tableColumn id="40" xr3:uid="{00000000-0010-0000-0000-000028000000}" name="X184"/>
    <tableColumn id="41" xr3:uid="{00000000-0010-0000-0000-000029000000}" name="X186"/>
    <tableColumn id="42" xr3:uid="{00000000-0010-0000-0000-00002A000000}" name="X188"/>
    <tableColumn id="43" xr3:uid="{00000000-0010-0000-0000-00002B000000}" name="X190"/>
    <tableColumn id="44" xr3:uid="{00000000-0010-0000-0000-00002C000000}" name="X192"/>
    <tableColumn id="45" xr3:uid="{00000000-0010-0000-0000-00002D000000}" name="X196"/>
    <tableColumn id="46" xr3:uid="{00000000-0010-0000-0000-00002E000000}" name="X198"/>
    <tableColumn id="47" xr3:uid="{00000000-0010-0000-0000-00002F000000}" name="X201"/>
    <tableColumn id="48" xr3:uid="{00000000-0010-0000-0000-000030000000}" name="X204"/>
    <tableColumn id="49" xr3:uid="{00000000-0010-0000-0000-000031000000}" name="X207"/>
    <tableColumn id="50" xr3:uid="{00000000-0010-0000-0000-000032000000}" name="X210"/>
    <tableColumn id="51" xr3:uid="{00000000-0010-0000-0000-000033000000}" name="X213"/>
    <tableColumn id="52" xr3:uid="{00000000-0010-0000-0000-000034000000}" name="X214"/>
    <tableColumn id="53" xr3:uid="{00000000-0010-0000-0000-000035000000}" name="X216"/>
    <tableColumn id="54" xr3:uid="{00000000-0010-0000-0000-000036000000}" name="X219"/>
    <tableColumn id="55" xr3:uid="{00000000-0010-0000-0000-000037000000}" name="X222"/>
    <tableColumn id="56" xr3:uid="{00000000-0010-0000-0000-000038000000}" name="X264"/>
    <tableColumn id="57" xr3:uid="{00000000-0010-0000-0000-000039000000}" name="X267"/>
    <tableColumn id="58" xr3:uid="{00000000-0010-0000-0000-00003A000000}" name="X270"/>
    <tableColumn id="59" xr3:uid="{00000000-0010-0000-0000-00003B000000}" name="X273"/>
    <tableColumn id="60" xr3:uid="{00000000-0010-0000-0000-00003C000000}" name="X276"/>
    <tableColumn id="61" xr3:uid="{00000000-0010-0000-0000-00003D000000}" name="X27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J12" totalsRowShown="0" headerRowDxfId="31" dataDxfId="29" headerRowBorderDxfId="30" tableBorderDxfId="28">
  <autoFilter ref="A1:J12" xr:uid="{00000000-0009-0000-0100-000002000000}"/>
  <sortState xmlns:xlrd2="http://schemas.microsoft.com/office/spreadsheetml/2017/richdata2" ref="A2:I12">
    <sortCondition ref="A1:A12"/>
  </sortState>
  <tableColumns count="10">
    <tableColumn id="1" xr3:uid="{00000000-0010-0000-0100-000001000000}" name="island" dataDxfId="27"/>
    <tableColumn id="2" xr3:uid="{00000000-0010-0000-0100-000002000000}" name="site" dataDxfId="26"/>
    <tableColumn id="8" xr3:uid="{90054EBC-688C-44AA-A671-D7A93C0C7FD5}" name="lat" dataDxfId="25"/>
    <tableColumn id="10" xr3:uid="{7DD258CE-20C6-45D8-9732-FEE8CBA69D0A}" name="long" dataDxfId="24"/>
    <tableColumn id="7" xr3:uid="{90375FA4-B7D8-4DD2-AB48-3F98A67A4167}" name="total" dataDxfId="23"/>
    <tableColumn id="3" xr3:uid="{00000000-0010-0000-0100-000003000000}" name="num_groups" dataDxfId="22"/>
    <tableColumn id="4" xr3:uid="{00000000-0010-0000-0100-000004000000}" name="num_spp" dataDxfId="21"/>
    <tableColumn id="5" xr3:uid="{00000000-0010-0000-0100-000005000000}" name="num_repeating" dataDxfId="20"/>
    <tableColumn id="6" xr3:uid="{456A6697-FFAB-4344-9C92-FEB0ACC45929}" name="num_nonrepeating" dataDxfId="19">
      <calculatedColumnFormula>Table2[[#This Row],[num_groups]]-Table2[[#This Row],[num_repeating]]</calculatedColumnFormula>
    </tableColumn>
    <tableColumn id="9" xr3:uid="{74085484-CF53-42EB-99F4-AD9ADCAE05C2}" name="gd" dataDxfId="1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L24" totalsRowShown="0" headerRowDxfId="17" dataDxfId="15" headerRowBorderDxfId="16" tableBorderDxfId="14">
  <autoFilter ref="A1:L24" xr:uid="{00000000-0009-0000-0100-000004000000}"/>
  <sortState xmlns:xlrd2="http://schemas.microsoft.com/office/spreadsheetml/2017/richdata2" ref="A2:L24">
    <sortCondition ref="A1:A24"/>
  </sortState>
  <tableColumns count="12">
    <tableColumn id="1" xr3:uid="{00000000-0010-0000-0200-000001000000}" name="group" dataDxfId="13"/>
    <tableColumn id="2" xr3:uid="{00000000-0010-0000-0200-000002000000}" name="count" dataDxfId="12"/>
    <tableColumn id="12" xr3:uid="{7FB0C8B3-3888-44B2-9E2D-F189B7FE58C1}" name="dist" dataDxfId="11"/>
    <tableColumn id="3" xr3:uid="{00000000-0010-0000-0200-000003000000}" name="island_match" dataDxfId="10"/>
    <tableColumn id="4" xr3:uid="{00000000-0010-0000-0200-000004000000}" name="site_match" dataDxfId="9"/>
    <tableColumn id="5" xr3:uid="{00000000-0010-0000-0200-000005000000}" name="spp_match" dataDxfId="8"/>
    <tableColumn id="6" xr3:uid="{00000000-0010-0000-0200-000006000000}" name="10000_artificialmatch" dataDxfId="7"/>
    <tableColumn id="7" xr3:uid="{00000000-0010-0000-0200-000007000000}" name="probability" dataDxfId="6">
      <calculatedColumnFormula>((Table4[[#This Row],[10000_artificialmatch]]/10000)^(Table4[[#This Row],[count]]-1))</calculatedColumnFormula>
    </tableColumn>
    <tableColumn id="8" xr3:uid="{00000000-0010-0000-0200-000008000000}" name="100000_artificialmatch" dataDxfId="5"/>
    <tableColumn id="9" xr3:uid="{2EE59928-4653-41E1-872A-180015418318}" name="probability2" dataDxfId="4">
      <calculatedColumnFormula>((Table4[[#This Row],[100000_artificialmatch]]/10000)^(Table4[[#This Row],[count]]-1))</calculatedColumnFormula>
    </tableColumn>
    <tableColumn id="10" xr3:uid="{DE064129-F670-4520-8698-D1FBA0D04F22}" name="r_100000_match" dataDxfId="3"/>
    <tableColumn id="11" xr3:uid="{295F1E11-90CD-4AF3-A14D-7F5FBF17F428}" name="probability3" dataDxfId="2">
      <calculatedColumnFormula>((Table4[[#This Row],[r_100000_match]]/10000)^(Table4[[#This Row],[count]]-1))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73"/>
  <sheetViews>
    <sheetView topLeftCell="A69" workbookViewId="0">
      <selection activeCell="F18" sqref="F18"/>
    </sheetView>
  </sheetViews>
  <sheetFormatPr defaultRowHeight="14.5" x14ac:dyDescent="0.35"/>
  <cols>
    <col min="1" max="1" width="10.90625" customWidth="1"/>
    <col min="4" max="4" width="15.90625" bestFit="1" customWidth="1"/>
    <col min="5" max="5" width="24.453125" bestFit="1" customWidth="1"/>
    <col min="11" max="66" width="8.7265625" customWidth="1"/>
  </cols>
  <sheetData>
    <row r="1" spans="1:68" x14ac:dyDescent="0.35">
      <c r="A1" t="s">
        <v>78</v>
      </c>
      <c r="B1" t="s">
        <v>0</v>
      </c>
      <c r="C1" t="s">
        <v>1</v>
      </c>
      <c r="D1" t="s">
        <v>2</v>
      </c>
      <c r="E1" t="s">
        <v>100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</row>
    <row r="2" spans="1:68" x14ac:dyDescent="0.35">
      <c r="A2">
        <v>1</v>
      </c>
      <c r="B2" t="s">
        <v>59</v>
      </c>
      <c r="C2" t="s">
        <v>60</v>
      </c>
      <c r="D2" t="s">
        <v>61</v>
      </c>
      <c r="E2" s="12" t="s">
        <v>106</v>
      </c>
      <c r="F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1</v>
      </c>
      <c r="BM2">
        <v>0</v>
      </c>
      <c r="BN2">
        <v>0</v>
      </c>
    </row>
    <row r="3" spans="1:68" x14ac:dyDescent="0.35">
      <c r="A3">
        <v>7</v>
      </c>
      <c r="B3" t="s">
        <v>59</v>
      </c>
      <c r="C3" t="s">
        <v>60</v>
      </c>
      <c r="D3" t="s">
        <v>61</v>
      </c>
      <c r="E3" s="12" t="s">
        <v>106</v>
      </c>
      <c r="F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1</v>
      </c>
      <c r="BM3">
        <v>0</v>
      </c>
      <c r="BN3">
        <v>0</v>
      </c>
    </row>
    <row r="4" spans="1:68" x14ac:dyDescent="0.35">
      <c r="A4">
        <v>2</v>
      </c>
      <c r="B4" t="s">
        <v>59</v>
      </c>
      <c r="C4" t="s">
        <v>60</v>
      </c>
      <c r="D4" t="s">
        <v>61</v>
      </c>
      <c r="E4" s="12" t="s">
        <v>106</v>
      </c>
      <c r="F4">
        <v>2</v>
      </c>
      <c r="I4" t="s">
        <v>84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P4">
        <f>SUM(IF( FREQUENCY(F2:F4,F2:F4)&gt;0,1))</f>
        <v>2</v>
      </c>
    </row>
    <row r="5" spans="1:68" x14ac:dyDescent="0.35">
      <c r="A5">
        <v>13</v>
      </c>
      <c r="B5" t="s">
        <v>59</v>
      </c>
      <c r="C5" t="s">
        <v>60</v>
      </c>
      <c r="D5" t="s">
        <v>61</v>
      </c>
      <c r="E5" s="12" t="s">
        <v>106</v>
      </c>
      <c r="F5">
        <v>2</v>
      </c>
      <c r="I5" t="s">
        <v>84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1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P5">
        <f>SUM(IF( FREQUENCY(F5:F7,F5:F7)&gt;0,1))</f>
        <v>1</v>
      </c>
    </row>
    <row r="6" spans="1:68" x14ac:dyDescent="0.35">
      <c r="A6">
        <v>15</v>
      </c>
      <c r="B6" t="s">
        <v>59</v>
      </c>
      <c r="C6" t="s">
        <v>60</v>
      </c>
      <c r="D6" t="s">
        <v>61</v>
      </c>
      <c r="E6" s="12" t="s">
        <v>106</v>
      </c>
      <c r="F6">
        <v>2</v>
      </c>
      <c r="I6" t="s">
        <v>84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</row>
    <row r="7" spans="1:68" x14ac:dyDescent="0.35">
      <c r="A7">
        <v>16</v>
      </c>
      <c r="B7" t="s">
        <v>59</v>
      </c>
      <c r="C7" t="s">
        <v>60</v>
      </c>
      <c r="D7" t="s">
        <v>61</v>
      </c>
      <c r="E7" s="12" t="s">
        <v>106</v>
      </c>
      <c r="F7">
        <v>2</v>
      </c>
      <c r="I7" t="s">
        <v>84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</row>
    <row r="8" spans="1:68" x14ac:dyDescent="0.35">
      <c r="A8">
        <v>66</v>
      </c>
      <c r="B8" t="s">
        <v>59</v>
      </c>
      <c r="C8" t="s">
        <v>60</v>
      </c>
      <c r="D8" t="s">
        <v>63</v>
      </c>
      <c r="E8" s="12" t="s">
        <v>107</v>
      </c>
      <c r="F8">
        <v>2</v>
      </c>
      <c r="I8" t="s">
        <v>84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P8">
        <f>SUM(IF( FREQUENCY(F8:F9,F8:F9)&gt;0,1))</f>
        <v>2</v>
      </c>
    </row>
    <row r="9" spans="1:68" x14ac:dyDescent="0.35">
      <c r="A9">
        <v>3</v>
      </c>
      <c r="B9" t="s">
        <v>59</v>
      </c>
      <c r="C9" t="s">
        <v>60</v>
      </c>
      <c r="D9" t="s">
        <v>61</v>
      </c>
      <c r="E9" s="12" t="s">
        <v>106</v>
      </c>
      <c r="F9">
        <v>3</v>
      </c>
      <c r="G9" t="s">
        <v>84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</row>
    <row r="10" spans="1:68" x14ac:dyDescent="0.35">
      <c r="A10">
        <v>4</v>
      </c>
      <c r="B10" t="s">
        <v>59</v>
      </c>
      <c r="C10" t="s">
        <v>60</v>
      </c>
      <c r="D10" t="s">
        <v>61</v>
      </c>
      <c r="E10" s="12" t="s">
        <v>106</v>
      </c>
      <c r="F10">
        <v>4</v>
      </c>
      <c r="I10" t="s">
        <v>84</v>
      </c>
      <c r="J10" t="s">
        <v>84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0</v>
      </c>
      <c r="BN10">
        <v>0</v>
      </c>
    </row>
    <row r="11" spans="1:68" x14ac:dyDescent="0.35">
      <c r="A11">
        <v>25</v>
      </c>
      <c r="B11" t="s">
        <v>62</v>
      </c>
      <c r="C11" t="s">
        <v>60</v>
      </c>
      <c r="D11" t="s">
        <v>61</v>
      </c>
      <c r="E11" s="12" t="s">
        <v>106</v>
      </c>
      <c r="F11">
        <v>4</v>
      </c>
      <c r="I11" t="s">
        <v>84</v>
      </c>
      <c r="J11" t="s">
        <v>84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0</v>
      </c>
      <c r="BP11" t="e">
        <f>SUM(IF( FREQUENCY(#REF!,#REF!)&gt;0,1))</f>
        <v>#REF!</v>
      </c>
    </row>
    <row r="12" spans="1:68" x14ac:dyDescent="0.35">
      <c r="A12">
        <v>35</v>
      </c>
      <c r="B12" t="s">
        <v>62</v>
      </c>
      <c r="C12" t="s">
        <v>60</v>
      </c>
      <c r="D12" t="s">
        <v>61</v>
      </c>
      <c r="E12" s="12" t="s">
        <v>106</v>
      </c>
      <c r="F12">
        <v>4</v>
      </c>
      <c r="I12" t="s">
        <v>84</v>
      </c>
      <c r="J12" t="s">
        <v>84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</row>
    <row r="13" spans="1:68" x14ac:dyDescent="0.35">
      <c r="A13">
        <v>46</v>
      </c>
      <c r="B13" t="s">
        <v>62</v>
      </c>
      <c r="C13" t="s">
        <v>60</v>
      </c>
      <c r="D13" t="s">
        <v>61</v>
      </c>
      <c r="E13" s="12" t="s">
        <v>106</v>
      </c>
      <c r="F13">
        <v>4</v>
      </c>
      <c r="I13" t="s">
        <v>84</v>
      </c>
      <c r="J13" t="s">
        <v>84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0</v>
      </c>
      <c r="BN13">
        <v>0</v>
      </c>
      <c r="BP13">
        <f>SUM(IF( FREQUENCY(F20:F54,F20:F54)&gt;0,1))</f>
        <v>10</v>
      </c>
    </row>
    <row r="14" spans="1:68" x14ac:dyDescent="0.35">
      <c r="A14">
        <v>59</v>
      </c>
      <c r="B14" t="s">
        <v>59</v>
      </c>
      <c r="C14" t="s">
        <v>60</v>
      </c>
      <c r="D14" t="s">
        <v>63</v>
      </c>
      <c r="E14" s="12" t="s">
        <v>107</v>
      </c>
      <c r="F14">
        <v>4</v>
      </c>
      <c r="I14" t="s">
        <v>84</v>
      </c>
      <c r="J14" t="s">
        <v>84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0</v>
      </c>
      <c r="BN14">
        <v>0</v>
      </c>
    </row>
    <row r="15" spans="1:68" x14ac:dyDescent="0.35">
      <c r="A15">
        <v>65</v>
      </c>
      <c r="B15" t="s">
        <v>59</v>
      </c>
      <c r="C15" t="s">
        <v>60</v>
      </c>
      <c r="D15" t="s">
        <v>63</v>
      </c>
      <c r="E15" s="12" t="s">
        <v>107</v>
      </c>
      <c r="F15">
        <v>4</v>
      </c>
      <c r="I15" t="s">
        <v>84</v>
      </c>
      <c r="J15" t="s">
        <v>84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0</v>
      </c>
    </row>
    <row r="16" spans="1:68" x14ac:dyDescent="0.35">
      <c r="A16">
        <v>71</v>
      </c>
      <c r="B16" t="s">
        <v>59</v>
      </c>
      <c r="C16" t="s">
        <v>60</v>
      </c>
      <c r="D16" t="s">
        <v>63</v>
      </c>
      <c r="E16" s="12" t="s">
        <v>107</v>
      </c>
      <c r="F16">
        <v>4</v>
      </c>
      <c r="I16" t="s">
        <v>84</v>
      </c>
      <c r="J16" t="s">
        <v>84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1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0</v>
      </c>
      <c r="BN16">
        <v>0</v>
      </c>
    </row>
    <row r="17" spans="1:66" x14ac:dyDescent="0.35">
      <c r="A17">
        <v>79</v>
      </c>
      <c r="B17" t="s">
        <v>62</v>
      </c>
      <c r="C17" t="s">
        <v>60</v>
      </c>
      <c r="D17" t="s">
        <v>63</v>
      </c>
      <c r="E17" s="12" t="s">
        <v>107</v>
      </c>
      <c r="F17">
        <v>4</v>
      </c>
      <c r="I17" t="s">
        <v>84</v>
      </c>
      <c r="J17" t="s">
        <v>84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0</v>
      </c>
      <c r="BN17">
        <v>0</v>
      </c>
    </row>
    <row r="18" spans="1:66" x14ac:dyDescent="0.35">
      <c r="A18">
        <v>84</v>
      </c>
      <c r="B18" t="s">
        <v>62</v>
      </c>
      <c r="C18" t="s">
        <v>60</v>
      </c>
      <c r="D18" t="s">
        <v>63</v>
      </c>
      <c r="E18" s="12" t="s">
        <v>107</v>
      </c>
      <c r="F18">
        <v>4</v>
      </c>
      <c r="I18" t="s">
        <v>84</v>
      </c>
      <c r="J18" t="s">
        <v>84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0</v>
      </c>
      <c r="BN18">
        <v>0</v>
      </c>
    </row>
    <row r="19" spans="1:66" x14ac:dyDescent="0.35">
      <c r="A19">
        <v>94</v>
      </c>
      <c r="B19" t="s">
        <v>62</v>
      </c>
      <c r="C19" t="s">
        <v>60</v>
      </c>
      <c r="D19" t="s">
        <v>63</v>
      </c>
      <c r="E19" s="12" t="s">
        <v>107</v>
      </c>
      <c r="F19">
        <v>4</v>
      </c>
      <c r="I19" t="s">
        <v>84</v>
      </c>
      <c r="J19" t="s">
        <v>84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0</v>
      </c>
    </row>
    <row r="20" spans="1:66" x14ac:dyDescent="0.35">
      <c r="A20">
        <v>5</v>
      </c>
      <c r="B20" t="s">
        <v>59</v>
      </c>
      <c r="C20" t="s">
        <v>60</v>
      </c>
      <c r="D20" t="s">
        <v>61</v>
      </c>
      <c r="E20" s="12" t="s">
        <v>106</v>
      </c>
      <c r="F20">
        <v>5</v>
      </c>
      <c r="G20" t="s">
        <v>84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1</v>
      </c>
      <c r="BM20">
        <v>0</v>
      </c>
      <c r="BN20">
        <v>0</v>
      </c>
    </row>
    <row r="21" spans="1:66" x14ac:dyDescent="0.35">
      <c r="A21">
        <v>6</v>
      </c>
      <c r="B21" t="s">
        <v>59</v>
      </c>
      <c r="C21" t="s">
        <v>60</v>
      </c>
      <c r="D21" t="s">
        <v>61</v>
      </c>
      <c r="E21" s="12" t="s">
        <v>106</v>
      </c>
      <c r="F21">
        <v>6</v>
      </c>
      <c r="G21" t="s">
        <v>84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1</v>
      </c>
      <c r="BM21">
        <v>0</v>
      </c>
      <c r="BN21">
        <v>0</v>
      </c>
    </row>
    <row r="22" spans="1:66" x14ac:dyDescent="0.35">
      <c r="A22">
        <v>8</v>
      </c>
      <c r="B22" t="s">
        <v>59</v>
      </c>
      <c r="C22" t="s">
        <v>60</v>
      </c>
      <c r="D22" t="s">
        <v>61</v>
      </c>
      <c r="E22" s="12" t="s">
        <v>106</v>
      </c>
      <c r="F22">
        <v>7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1</v>
      </c>
      <c r="BM22">
        <v>0</v>
      </c>
      <c r="BN22">
        <v>0</v>
      </c>
    </row>
    <row r="23" spans="1:66" x14ac:dyDescent="0.35">
      <c r="A23">
        <v>11</v>
      </c>
      <c r="B23" t="s">
        <v>59</v>
      </c>
      <c r="C23" t="s">
        <v>60</v>
      </c>
      <c r="D23" t="s">
        <v>61</v>
      </c>
      <c r="E23" s="12" t="s">
        <v>106</v>
      </c>
      <c r="F23">
        <v>7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</v>
      </c>
      <c r="BM23">
        <v>0</v>
      </c>
      <c r="BN23">
        <v>0</v>
      </c>
    </row>
    <row r="24" spans="1:66" x14ac:dyDescent="0.35">
      <c r="A24">
        <v>9</v>
      </c>
      <c r="B24" t="s">
        <v>59</v>
      </c>
      <c r="C24" t="s">
        <v>60</v>
      </c>
      <c r="D24" t="s">
        <v>61</v>
      </c>
      <c r="E24" s="12" t="s">
        <v>106</v>
      </c>
      <c r="F24">
        <v>8</v>
      </c>
      <c r="G24" t="s">
        <v>84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0</v>
      </c>
    </row>
    <row r="25" spans="1:66" x14ac:dyDescent="0.35">
      <c r="A25">
        <v>146</v>
      </c>
      <c r="B25" t="s">
        <v>59</v>
      </c>
      <c r="C25" t="s">
        <v>66</v>
      </c>
      <c r="D25" t="s">
        <v>68</v>
      </c>
      <c r="E25" s="12" t="s">
        <v>110</v>
      </c>
      <c r="F25">
        <v>9</v>
      </c>
      <c r="H25" t="s">
        <v>84</v>
      </c>
      <c r="J25" t="s">
        <v>84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0</v>
      </c>
      <c r="BN25">
        <v>0</v>
      </c>
    </row>
    <row r="26" spans="1:66" x14ac:dyDescent="0.35">
      <c r="A26">
        <v>10</v>
      </c>
      <c r="B26" t="s">
        <v>59</v>
      </c>
      <c r="C26" t="s">
        <v>60</v>
      </c>
      <c r="D26" t="s">
        <v>61</v>
      </c>
      <c r="E26" s="12" t="s">
        <v>106</v>
      </c>
      <c r="F26">
        <v>9</v>
      </c>
      <c r="H26" t="s">
        <v>84</v>
      </c>
      <c r="J26" t="s">
        <v>84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1</v>
      </c>
      <c r="BM26">
        <v>0</v>
      </c>
      <c r="BN26">
        <v>0</v>
      </c>
    </row>
    <row r="27" spans="1:66" x14ac:dyDescent="0.35">
      <c r="A27">
        <v>26</v>
      </c>
      <c r="B27" t="s">
        <v>62</v>
      </c>
      <c r="C27" t="s">
        <v>60</v>
      </c>
      <c r="D27" t="s">
        <v>61</v>
      </c>
      <c r="E27" s="12" t="s">
        <v>106</v>
      </c>
      <c r="F27">
        <v>9</v>
      </c>
      <c r="H27" t="s">
        <v>84</v>
      </c>
      <c r="J27" t="s">
        <v>84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1</v>
      </c>
      <c r="BM27">
        <v>0</v>
      </c>
      <c r="BN27">
        <v>0</v>
      </c>
    </row>
    <row r="28" spans="1:66" x14ac:dyDescent="0.35">
      <c r="A28">
        <v>34</v>
      </c>
      <c r="B28" t="s">
        <v>62</v>
      </c>
      <c r="C28" t="s">
        <v>60</v>
      </c>
      <c r="D28" t="s">
        <v>61</v>
      </c>
      <c r="E28" s="12" t="s">
        <v>106</v>
      </c>
      <c r="F28">
        <v>9</v>
      </c>
      <c r="H28" t="s">
        <v>84</v>
      </c>
      <c r="J28" t="s">
        <v>84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</v>
      </c>
      <c r="BM28">
        <v>0</v>
      </c>
      <c r="BN28">
        <v>0</v>
      </c>
    </row>
    <row r="29" spans="1:66" x14ac:dyDescent="0.35">
      <c r="A29">
        <v>44</v>
      </c>
      <c r="B29" t="s">
        <v>62</v>
      </c>
      <c r="C29" t="s">
        <v>60</v>
      </c>
      <c r="D29" t="s">
        <v>61</v>
      </c>
      <c r="E29" s="12" t="s">
        <v>106</v>
      </c>
      <c r="F29">
        <v>9</v>
      </c>
      <c r="H29" t="s">
        <v>84</v>
      </c>
      <c r="J29" t="s">
        <v>84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1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0</v>
      </c>
      <c r="BN29">
        <v>0</v>
      </c>
    </row>
    <row r="30" spans="1:66" x14ac:dyDescent="0.35">
      <c r="A30">
        <v>47</v>
      </c>
      <c r="B30" t="s">
        <v>62</v>
      </c>
      <c r="C30" t="s">
        <v>60</v>
      </c>
      <c r="D30" t="s">
        <v>61</v>
      </c>
      <c r="E30" s="12" t="s">
        <v>106</v>
      </c>
      <c r="F30">
        <v>9</v>
      </c>
      <c r="H30" t="s">
        <v>84</v>
      </c>
      <c r="J30" t="s">
        <v>84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1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0</v>
      </c>
      <c r="BN30">
        <v>0</v>
      </c>
    </row>
    <row r="31" spans="1:66" x14ac:dyDescent="0.35">
      <c r="A31">
        <v>48</v>
      </c>
      <c r="B31" t="s">
        <v>62</v>
      </c>
      <c r="C31" t="s">
        <v>60</v>
      </c>
      <c r="D31" t="s">
        <v>61</v>
      </c>
      <c r="E31" s="12" t="s">
        <v>106</v>
      </c>
      <c r="F31">
        <v>9</v>
      </c>
      <c r="H31" t="s">
        <v>84</v>
      </c>
      <c r="J31" t="s">
        <v>84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1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0</v>
      </c>
      <c r="BN31">
        <v>0</v>
      </c>
    </row>
    <row r="32" spans="1:66" x14ac:dyDescent="0.35">
      <c r="A32">
        <v>140</v>
      </c>
      <c r="B32" t="s">
        <v>59</v>
      </c>
      <c r="C32" t="s">
        <v>66</v>
      </c>
      <c r="D32" t="s">
        <v>67</v>
      </c>
      <c r="E32" s="13" t="s">
        <v>111</v>
      </c>
      <c r="F32">
        <v>9</v>
      </c>
      <c r="H32" t="s">
        <v>84</v>
      </c>
      <c r="J32" t="s">
        <v>84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0</v>
      </c>
      <c r="BN32">
        <v>0</v>
      </c>
    </row>
    <row r="33" spans="1:66" x14ac:dyDescent="0.35">
      <c r="A33">
        <v>57</v>
      </c>
      <c r="B33" t="s">
        <v>59</v>
      </c>
      <c r="C33" t="s">
        <v>60</v>
      </c>
      <c r="D33" t="s">
        <v>63</v>
      </c>
      <c r="E33" s="12" t="s">
        <v>107</v>
      </c>
      <c r="F33">
        <v>9</v>
      </c>
      <c r="H33" t="s">
        <v>84</v>
      </c>
      <c r="J33" t="s">
        <v>84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0</v>
      </c>
    </row>
    <row r="34" spans="1:66" x14ac:dyDescent="0.35">
      <c r="A34">
        <v>61</v>
      </c>
      <c r="B34" t="s">
        <v>59</v>
      </c>
      <c r="C34" t="s">
        <v>60</v>
      </c>
      <c r="D34" t="s">
        <v>63</v>
      </c>
      <c r="E34" s="12" t="s">
        <v>107</v>
      </c>
      <c r="F34">
        <v>9</v>
      </c>
      <c r="H34" t="s">
        <v>84</v>
      </c>
      <c r="J34" t="s">
        <v>84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1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0</v>
      </c>
      <c r="BN34">
        <v>0</v>
      </c>
    </row>
    <row r="35" spans="1:66" x14ac:dyDescent="0.35">
      <c r="A35">
        <v>64</v>
      </c>
      <c r="B35" t="s">
        <v>59</v>
      </c>
      <c r="C35" t="s">
        <v>60</v>
      </c>
      <c r="D35" t="s">
        <v>63</v>
      </c>
      <c r="E35" s="12" t="s">
        <v>107</v>
      </c>
      <c r="F35">
        <v>9</v>
      </c>
      <c r="H35" t="s">
        <v>84</v>
      </c>
      <c r="J35" t="s">
        <v>84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1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</v>
      </c>
      <c r="BM35">
        <v>0</v>
      </c>
      <c r="BN35">
        <v>0</v>
      </c>
    </row>
    <row r="36" spans="1:66" x14ac:dyDescent="0.35">
      <c r="A36">
        <v>12</v>
      </c>
      <c r="B36" t="s">
        <v>59</v>
      </c>
      <c r="C36" t="s">
        <v>60</v>
      </c>
      <c r="D36" t="s">
        <v>61</v>
      </c>
      <c r="E36" s="12" t="s">
        <v>106</v>
      </c>
      <c r="F36">
        <v>10</v>
      </c>
      <c r="G36" t="s">
        <v>84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1</v>
      </c>
      <c r="U36">
        <v>1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1</v>
      </c>
      <c r="AP36">
        <v>1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0</v>
      </c>
    </row>
    <row r="37" spans="1:66" x14ac:dyDescent="0.35">
      <c r="A37">
        <v>14</v>
      </c>
      <c r="B37" t="s">
        <v>59</v>
      </c>
      <c r="C37" t="s">
        <v>60</v>
      </c>
      <c r="D37" t="s">
        <v>61</v>
      </c>
      <c r="E37" s="12" t="s">
        <v>106</v>
      </c>
      <c r="F37">
        <v>11</v>
      </c>
      <c r="I37" t="s">
        <v>84</v>
      </c>
      <c r="J37" t="s">
        <v>84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1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1</v>
      </c>
      <c r="BM37">
        <v>0</v>
      </c>
      <c r="BN37">
        <v>0</v>
      </c>
    </row>
    <row r="38" spans="1:66" x14ac:dyDescent="0.35">
      <c r="A38">
        <v>50</v>
      </c>
      <c r="B38" t="s">
        <v>59</v>
      </c>
      <c r="C38" t="s">
        <v>60</v>
      </c>
      <c r="D38" t="s">
        <v>63</v>
      </c>
      <c r="E38" s="12" t="s">
        <v>107</v>
      </c>
      <c r="F38">
        <v>11</v>
      </c>
      <c r="I38" t="s">
        <v>84</v>
      </c>
      <c r="J38" t="s">
        <v>84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1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1</v>
      </c>
      <c r="BM38">
        <v>0</v>
      </c>
      <c r="BN38">
        <v>0</v>
      </c>
    </row>
    <row r="39" spans="1:66" x14ac:dyDescent="0.35">
      <c r="A39">
        <v>51</v>
      </c>
      <c r="B39" t="s">
        <v>59</v>
      </c>
      <c r="C39" t="s">
        <v>60</v>
      </c>
      <c r="D39" t="s">
        <v>63</v>
      </c>
      <c r="E39" s="12" t="s">
        <v>107</v>
      </c>
      <c r="F39">
        <v>11</v>
      </c>
      <c r="I39" t="s">
        <v>84</v>
      </c>
      <c r="J39" t="s">
        <v>84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1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1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0</v>
      </c>
      <c r="BN39">
        <v>0</v>
      </c>
    </row>
    <row r="40" spans="1:66" x14ac:dyDescent="0.35">
      <c r="A40">
        <v>52</v>
      </c>
      <c r="B40" t="s">
        <v>59</v>
      </c>
      <c r="C40" t="s">
        <v>60</v>
      </c>
      <c r="D40" t="s">
        <v>63</v>
      </c>
      <c r="E40" s="12" t="s">
        <v>107</v>
      </c>
      <c r="F40">
        <v>11</v>
      </c>
      <c r="I40" t="s">
        <v>84</v>
      </c>
      <c r="J40" t="s">
        <v>84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1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0</v>
      </c>
      <c r="BN40">
        <v>0</v>
      </c>
    </row>
    <row r="41" spans="1:66" x14ac:dyDescent="0.35">
      <c r="A41">
        <v>56</v>
      </c>
      <c r="B41" t="s">
        <v>59</v>
      </c>
      <c r="C41" t="s">
        <v>60</v>
      </c>
      <c r="D41" t="s">
        <v>63</v>
      </c>
      <c r="E41" s="12" t="s">
        <v>107</v>
      </c>
      <c r="F41">
        <v>11</v>
      </c>
      <c r="I41" t="s">
        <v>84</v>
      </c>
      <c r="J41" t="s">
        <v>84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1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0</v>
      </c>
    </row>
    <row r="42" spans="1:66" x14ac:dyDescent="0.35">
      <c r="A42">
        <v>67</v>
      </c>
      <c r="B42" t="s">
        <v>59</v>
      </c>
      <c r="C42" t="s">
        <v>60</v>
      </c>
      <c r="D42" t="s">
        <v>63</v>
      </c>
      <c r="E42" s="12" t="s">
        <v>107</v>
      </c>
      <c r="F42">
        <v>11</v>
      </c>
      <c r="I42" t="s">
        <v>84</v>
      </c>
      <c r="J42" t="s">
        <v>84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1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0</v>
      </c>
      <c r="BN42">
        <v>0</v>
      </c>
    </row>
    <row r="43" spans="1:66" x14ac:dyDescent="0.35">
      <c r="A43">
        <v>72</v>
      </c>
      <c r="B43" t="s">
        <v>59</v>
      </c>
      <c r="C43" t="s">
        <v>60</v>
      </c>
      <c r="D43" t="s">
        <v>63</v>
      </c>
      <c r="E43" s="12" t="s">
        <v>107</v>
      </c>
      <c r="F43">
        <v>11</v>
      </c>
      <c r="I43" t="s">
        <v>84</v>
      </c>
      <c r="J43" t="s">
        <v>84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1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0</v>
      </c>
      <c r="BN43">
        <v>0</v>
      </c>
    </row>
    <row r="44" spans="1:66" x14ac:dyDescent="0.35">
      <c r="A44">
        <v>77</v>
      </c>
      <c r="B44" t="s">
        <v>62</v>
      </c>
      <c r="C44" t="s">
        <v>60</v>
      </c>
      <c r="D44" t="s">
        <v>63</v>
      </c>
      <c r="E44" s="12" t="s">
        <v>107</v>
      </c>
      <c r="F44">
        <v>11</v>
      </c>
      <c r="I44" t="s">
        <v>84</v>
      </c>
      <c r="J44" t="s">
        <v>84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</v>
      </c>
      <c r="BN44">
        <v>0</v>
      </c>
    </row>
    <row r="45" spans="1:66" x14ac:dyDescent="0.35">
      <c r="A45">
        <v>83</v>
      </c>
      <c r="B45" t="s">
        <v>62</v>
      </c>
      <c r="C45" t="s">
        <v>60</v>
      </c>
      <c r="D45" t="s">
        <v>63</v>
      </c>
      <c r="E45" s="12" t="s">
        <v>107</v>
      </c>
      <c r="F45">
        <v>11</v>
      </c>
      <c r="I45" t="s">
        <v>84</v>
      </c>
      <c r="J45" t="s">
        <v>84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1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0</v>
      </c>
      <c r="BN45">
        <v>0</v>
      </c>
    </row>
    <row r="46" spans="1:66" x14ac:dyDescent="0.35">
      <c r="A46">
        <v>85</v>
      </c>
      <c r="B46" t="s">
        <v>62</v>
      </c>
      <c r="C46" t="s">
        <v>60</v>
      </c>
      <c r="D46" t="s">
        <v>63</v>
      </c>
      <c r="E46" s="12" t="s">
        <v>107</v>
      </c>
      <c r="F46">
        <v>11</v>
      </c>
      <c r="I46" t="s">
        <v>84</v>
      </c>
      <c r="J46" t="s">
        <v>84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1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0</v>
      </c>
      <c r="BN46">
        <v>0</v>
      </c>
    </row>
    <row r="47" spans="1:66" x14ac:dyDescent="0.35">
      <c r="A47">
        <v>88</v>
      </c>
      <c r="B47" t="s">
        <v>62</v>
      </c>
      <c r="C47" t="s">
        <v>60</v>
      </c>
      <c r="D47" t="s">
        <v>63</v>
      </c>
      <c r="E47" s="12" t="s">
        <v>107</v>
      </c>
      <c r="F47">
        <v>11</v>
      </c>
      <c r="I47" t="s">
        <v>84</v>
      </c>
      <c r="J47" t="s">
        <v>84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0</v>
      </c>
      <c r="BN47">
        <v>0</v>
      </c>
    </row>
    <row r="48" spans="1:66" x14ac:dyDescent="0.35">
      <c r="A48">
        <v>89</v>
      </c>
      <c r="B48" t="s">
        <v>62</v>
      </c>
      <c r="C48" t="s">
        <v>60</v>
      </c>
      <c r="D48" t="s">
        <v>63</v>
      </c>
      <c r="E48" s="12" t="s">
        <v>107</v>
      </c>
      <c r="F48">
        <v>11</v>
      </c>
      <c r="I48" t="s">
        <v>84</v>
      </c>
      <c r="J48" t="s">
        <v>84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1</v>
      </c>
      <c r="BM48">
        <v>0</v>
      </c>
      <c r="BN48">
        <v>0</v>
      </c>
    </row>
    <row r="49" spans="1:68" x14ac:dyDescent="0.35">
      <c r="A49">
        <v>96</v>
      </c>
      <c r="B49" t="s">
        <v>62</v>
      </c>
      <c r="C49" t="s">
        <v>60</v>
      </c>
      <c r="D49" t="s">
        <v>63</v>
      </c>
      <c r="E49" s="12" t="s">
        <v>107</v>
      </c>
      <c r="F49">
        <v>11</v>
      </c>
      <c r="I49" t="s">
        <v>84</v>
      </c>
      <c r="J49" t="s">
        <v>84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1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1</v>
      </c>
      <c r="BM49">
        <v>0</v>
      </c>
      <c r="BN49">
        <v>0</v>
      </c>
    </row>
    <row r="50" spans="1:68" x14ac:dyDescent="0.35">
      <c r="A50">
        <v>97</v>
      </c>
      <c r="B50" t="s">
        <v>62</v>
      </c>
      <c r="C50" t="s">
        <v>60</v>
      </c>
      <c r="D50" t="s">
        <v>63</v>
      </c>
      <c r="E50" s="12" t="s">
        <v>107</v>
      </c>
      <c r="F50">
        <v>11</v>
      </c>
      <c r="I50" t="s">
        <v>84</v>
      </c>
      <c r="J50" t="s">
        <v>84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1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1</v>
      </c>
      <c r="BM50">
        <v>0</v>
      </c>
      <c r="BN50">
        <v>0</v>
      </c>
    </row>
    <row r="51" spans="1:68" s="9" customFormat="1" x14ac:dyDescent="0.35">
      <c r="A51" s="9">
        <v>17</v>
      </c>
      <c r="B51" s="9" t="s">
        <v>59</v>
      </c>
      <c r="C51" s="9" t="s">
        <v>60</v>
      </c>
      <c r="D51" s="9" t="s">
        <v>61</v>
      </c>
      <c r="E51" s="12" t="s">
        <v>106</v>
      </c>
      <c r="F51" s="9">
        <v>12</v>
      </c>
      <c r="J51" s="9" t="s">
        <v>84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1</v>
      </c>
      <c r="U51" s="9">
        <v>1</v>
      </c>
      <c r="V51" s="9">
        <v>0</v>
      </c>
      <c r="W51" s="9">
        <v>1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1</v>
      </c>
      <c r="AP51" s="9">
        <v>1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1</v>
      </c>
      <c r="BB51" s="9">
        <v>1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1</v>
      </c>
      <c r="BL51" s="9">
        <v>1</v>
      </c>
      <c r="BM51" s="9">
        <v>0</v>
      </c>
      <c r="BN51" s="9">
        <v>0</v>
      </c>
    </row>
    <row r="52" spans="1:68" s="9" customFormat="1" x14ac:dyDescent="0.35">
      <c r="A52" s="9">
        <v>30</v>
      </c>
      <c r="B52" s="9" t="s">
        <v>62</v>
      </c>
      <c r="C52" s="9" t="s">
        <v>60</v>
      </c>
      <c r="D52" s="9" t="s">
        <v>61</v>
      </c>
      <c r="E52" s="12" t="s">
        <v>106</v>
      </c>
      <c r="F52" s="9">
        <v>12</v>
      </c>
      <c r="G52">
        <v>106</v>
      </c>
      <c r="J52" s="9" t="s">
        <v>84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1</v>
      </c>
      <c r="U52" s="9">
        <v>1</v>
      </c>
      <c r="V52" s="9">
        <v>0</v>
      </c>
      <c r="W52" s="9">
        <v>1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1</v>
      </c>
      <c r="AP52" s="9">
        <v>1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1</v>
      </c>
      <c r="BB52" s="9">
        <v>1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1</v>
      </c>
      <c r="BL52" s="9">
        <v>1</v>
      </c>
      <c r="BM52" s="9">
        <v>0</v>
      </c>
      <c r="BN52" s="9">
        <v>0</v>
      </c>
    </row>
    <row r="53" spans="1:68" x14ac:dyDescent="0.35">
      <c r="A53">
        <v>18</v>
      </c>
      <c r="B53" t="s">
        <v>59</v>
      </c>
      <c r="C53" t="s">
        <v>60</v>
      </c>
      <c r="D53" t="s">
        <v>61</v>
      </c>
      <c r="E53" s="12" t="s">
        <v>106</v>
      </c>
      <c r="F53">
        <v>13</v>
      </c>
      <c r="G53" t="s">
        <v>84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1</v>
      </c>
      <c r="BM53">
        <v>0</v>
      </c>
      <c r="BN53">
        <v>0</v>
      </c>
    </row>
    <row r="54" spans="1:68" s="9" customFormat="1" x14ac:dyDescent="0.35">
      <c r="A54" s="9">
        <v>19</v>
      </c>
      <c r="B54" s="9" t="s">
        <v>59</v>
      </c>
      <c r="C54" s="9" t="s">
        <v>60</v>
      </c>
      <c r="D54" s="9" t="s">
        <v>61</v>
      </c>
      <c r="E54" s="12" t="s">
        <v>106</v>
      </c>
      <c r="F54" s="9">
        <v>14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1</v>
      </c>
      <c r="U54" s="9">
        <v>1</v>
      </c>
      <c r="V54" s="9">
        <v>0</v>
      </c>
      <c r="W54" s="9">
        <v>1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1</v>
      </c>
      <c r="AO54" s="9">
        <v>1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1</v>
      </c>
      <c r="BM54" s="9">
        <v>0</v>
      </c>
      <c r="BN54" s="9">
        <v>0</v>
      </c>
    </row>
    <row r="55" spans="1:68" s="9" customFormat="1" x14ac:dyDescent="0.35">
      <c r="A55" s="9">
        <v>24</v>
      </c>
      <c r="B55" s="9" t="s">
        <v>59</v>
      </c>
      <c r="C55" s="9" t="s">
        <v>60</v>
      </c>
      <c r="D55" s="9" t="s">
        <v>61</v>
      </c>
      <c r="E55" s="12" t="s">
        <v>106</v>
      </c>
      <c r="F55" s="9">
        <v>14</v>
      </c>
      <c r="G55">
        <v>107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1</v>
      </c>
      <c r="U55" s="9">
        <v>1</v>
      </c>
      <c r="V55" s="9">
        <v>0</v>
      </c>
      <c r="W55" s="9">
        <v>1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1</v>
      </c>
      <c r="AO55" s="9">
        <v>1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1</v>
      </c>
      <c r="BM55" s="9">
        <v>0</v>
      </c>
      <c r="BN55" s="9">
        <v>0</v>
      </c>
      <c r="BP55" s="9">
        <f>SUM(IF( FREQUENCY(F55:F103,F55:F103)&gt;0,1))</f>
        <v>38</v>
      </c>
    </row>
    <row r="56" spans="1:68" x14ac:dyDescent="0.35">
      <c r="A56">
        <v>20</v>
      </c>
      <c r="B56" t="s">
        <v>59</v>
      </c>
      <c r="C56" t="s">
        <v>60</v>
      </c>
      <c r="D56" t="s">
        <v>61</v>
      </c>
      <c r="E56" s="12" t="s">
        <v>106</v>
      </c>
      <c r="F56">
        <v>15</v>
      </c>
      <c r="G56" t="s">
        <v>84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1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1</v>
      </c>
      <c r="BL56">
        <v>0</v>
      </c>
      <c r="BM56">
        <v>0</v>
      </c>
      <c r="BN56">
        <v>0</v>
      </c>
    </row>
    <row r="57" spans="1:68" x14ac:dyDescent="0.35">
      <c r="A57">
        <v>21</v>
      </c>
      <c r="B57" t="s">
        <v>59</v>
      </c>
      <c r="C57" t="s">
        <v>60</v>
      </c>
      <c r="D57" t="s">
        <v>61</v>
      </c>
      <c r="E57" s="12" t="s">
        <v>106</v>
      </c>
      <c r="F57">
        <v>16</v>
      </c>
      <c r="G57" t="s">
        <v>84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1</v>
      </c>
      <c r="BM57">
        <v>0</v>
      </c>
      <c r="BN57">
        <v>0</v>
      </c>
    </row>
    <row r="58" spans="1:68" x14ac:dyDescent="0.35">
      <c r="A58">
        <v>22</v>
      </c>
      <c r="B58" t="s">
        <v>59</v>
      </c>
      <c r="C58" t="s">
        <v>60</v>
      </c>
      <c r="D58" t="s">
        <v>61</v>
      </c>
      <c r="E58" s="12" t="s">
        <v>106</v>
      </c>
      <c r="F58">
        <v>17</v>
      </c>
      <c r="G58" t="s">
        <v>84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</row>
    <row r="59" spans="1:68" x14ac:dyDescent="0.35">
      <c r="A59">
        <v>23</v>
      </c>
      <c r="B59" t="s">
        <v>59</v>
      </c>
      <c r="C59" t="s">
        <v>60</v>
      </c>
      <c r="D59" t="s">
        <v>61</v>
      </c>
      <c r="E59" s="12" t="s">
        <v>106</v>
      </c>
      <c r="F59">
        <v>18</v>
      </c>
      <c r="G59" t="s">
        <v>84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1</v>
      </c>
      <c r="BM59">
        <v>0</v>
      </c>
      <c r="BN59">
        <v>0</v>
      </c>
    </row>
    <row r="60" spans="1:68" x14ac:dyDescent="0.35">
      <c r="A60">
        <v>27</v>
      </c>
      <c r="B60" t="s">
        <v>62</v>
      </c>
      <c r="C60" t="s">
        <v>60</v>
      </c>
      <c r="D60" t="s">
        <v>61</v>
      </c>
      <c r="E60" s="12" t="s">
        <v>106</v>
      </c>
      <c r="F60">
        <v>19</v>
      </c>
      <c r="G60" t="s">
        <v>84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0</v>
      </c>
      <c r="BN60">
        <v>0</v>
      </c>
    </row>
    <row r="61" spans="1:68" x14ac:dyDescent="0.35">
      <c r="A61">
        <v>28</v>
      </c>
      <c r="B61" t="s">
        <v>62</v>
      </c>
      <c r="C61" t="s">
        <v>60</v>
      </c>
      <c r="D61" t="s">
        <v>61</v>
      </c>
      <c r="E61" s="12" t="s">
        <v>106</v>
      </c>
      <c r="F61">
        <v>20</v>
      </c>
      <c r="G61" t="s">
        <v>84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1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1</v>
      </c>
      <c r="BL61">
        <v>0</v>
      </c>
      <c r="BM61">
        <v>0</v>
      </c>
      <c r="BN61">
        <v>0</v>
      </c>
    </row>
    <row r="62" spans="1:68" x14ac:dyDescent="0.35">
      <c r="A62">
        <v>29</v>
      </c>
      <c r="B62" t="s">
        <v>62</v>
      </c>
      <c r="C62" t="s">
        <v>60</v>
      </c>
      <c r="D62" t="s">
        <v>61</v>
      </c>
      <c r="E62" s="12" t="s">
        <v>106</v>
      </c>
      <c r="F62">
        <v>21</v>
      </c>
      <c r="G62" t="s">
        <v>84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1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1</v>
      </c>
      <c r="BM62">
        <v>0</v>
      </c>
      <c r="BN62">
        <v>0</v>
      </c>
    </row>
    <row r="63" spans="1:68" x14ac:dyDescent="0.35">
      <c r="A63">
        <v>31</v>
      </c>
      <c r="B63" t="s">
        <v>62</v>
      </c>
      <c r="C63" t="s">
        <v>60</v>
      </c>
      <c r="D63" t="s">
        <v>61</v>
      </c>
      <c r="E63" s="12" t="s">
        <v>106</v>
      </c>
      <c r="F63">
        <v>22</v>
      </c>
      <c r="G63" t="s">
        <v>84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0</v>
      </c>
      <c r="W63">
        <v>1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1</v>
      </c>
      <c r="BM63">
        <v>0</v>
      </c>
      <c r="BN63">
        <v>0</v>
      </c>
    </row>
    <row r="64" spans="1:68" x14ac:dyDescent="0.35">
      <c r="A64">
        <v>156</v>
      </c>
      <c r="B64" t="s">
        <v>59</v>
      </c>
      <c r="C64" t="s">
        <v>66</v>
      </c>
      <c r="D64" t="s">
        <v>68</v>
      </c>
      <c r="E64" s="12" t="s">
        <v>110</v>
      </c>
      <c r="F64">
        <v>23</v>
      </c>
      <c r="H64" t="s">
        <v>84</v>
      </c>
      <c r="J64" t="s">
        <v>84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1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0</v>
      </c>
      <c r="BN64">
        <v>0</v>
      </c>
    </row>
    <row r="65" spans="1:66" x14ac:dyDescent="0.35">
      <c r="A65">
        <v>32</v>
      </c>
      <c r="B65" t="s">
        <v>62</v>
      </c>
      <c r="C65" t="s">
        <v>60</v>
      </c>
      <c r="D65" t="s">
        <v>61</v>
      </c>
      <c r="E65" s="12" t="s">
        <v>106</v>
      </c>
      <c r="F65">
        <v>23</v>
      </c>
      <c r="H65" t="s">
        <v>84</v>
      </c>
      <c r="J65" t="s">
        <v>84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0</v>
      </c>
      <c r="BM65">
        <v>0</v>
      </c>
      <c r="BN65">
        <v>0</v>
      </c>
    </row>
    <row r="66" spans="1:66" x14ac:dyDescent="0.35">
      <c r="A66">
        <v>33</v>
      </c>
      <c r="B66" t="s">
        <v>62</v>
      </c>
      <c r="C66" t="s">
        <v>60</v>
      </c>
      <c r="D66" t="s">
        <v>61</v>
      </c>
      <c r="E66" s="12" t="s">
        <v>106</v>
      </c>
      <c r="F66">
        <v>24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1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1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</row>
    <row r="67" spans="1:66" x14ac:dyDescent="0.35">
      <c r="A67">
        <v>41</v>
      </c>
      <c r="B67" t="s">
        <v>62</v>
      </c>
      <c r="C67" t="s">
        <v>60</v>
      </c>
      <c r="D67" t="s">
        <v>61</v>
      </c>
      <c r="E67" s="12" t="s">
        <v>106</v>
      </c>
      <c r="F67">
        <v>24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1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1</v>
      </c>
      <c r="BL67">
        <v>0</v>
      </c>
      <c r="BM67">
        <v>0</v>
      </c>
      <c r="BN67">
        <v>0</v>
      </c>
    </row>
    <row r="68" spans="1:66" x14ac:dyDescent="0.35">
      <c r="A68">
        <v>36</v>
      </c>
      <c r="B68" t="s">
        <v>62</v>
      </c>
      <c r="C68" t="s">
        <v>60</v>
      </c>
      <c r="D68" t="s">
        <v>61</v>
      </c>
      <c r="E68" s="12" t="s">
        <v>106</v>
      </c>
      <c r="F68">
        <v>25</v>
      </c>
      <c r="G68" t="s">
        <v>84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1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0</v>
      </c>
    </row>
    <row r="69" spans="1:66" x14ac:dyDescent="0.35">
      <c r="A69">
        <v>37</v>
      </c>
      <c r="B69" t="s">
        <v>62</v>
      </c>
      <c r="C69" t="s">
        <v>60</v>
      </c>
      <c r="D69" t="s">
        <v>61</v>
      </c>
      <c r="E69" s="12" t="s">
        <v>106</v>
      </c>
      <c r="F69">
        <v>26</v>
      </c>
      <c r="G69" t="s">
        <v>84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1</v>
      </c>
      <c r="BN69">
        <v>0</v>
      </c>
    </row>
    <row r="70" spans="1:66" x14ac:dyDescent="0.35">
      <c r="A70">
        <v>38</v>
      </c>
      <c r="B70" t="s">
        <v>62</v>
      </c>
      <c r="C70" t="s">
        <v>60</v>
      </c>
      <c r="D70" t="s">
        <v>61</v>
      </c>
      <c r="E70" s="12" t="s">
        <v>106</v>
      </c>
      <c r="F70">
        <v>27</v>
      </c>
      <c r="I70" t="s">
        <v>84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  <c r="BL70">
        <v>0</v>
      </c>
      <c r="BM70">
        <v>0</v>
      </c>
      <c r="BN70">
        <v>0</v>
      </c>
    </row>
    <row r="71" spans="1:66" x14ac:dyDescent="0.35">
      <c r="A71">
        <v>78</v>
      </c>
      <c r="B71" t="s">
        <v>62</v>
      </c>
      <c r="C71" t="s">
        <v>60</v>
      </c>
      <c r="D71" t="s">
        <v>63</v>
      </c>
      <c r="E71" s="12" t="s">
        <v>107</v>
      </c>
      <c r="F71">
        <v>27</v>
      </c>
      <c r="I71" t="s">
        <v>84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0</v>
      </c>
    </row>
    <row r="72" spans="1:66" x14ac:dyDescent="0.35">
      <c r="A72">
        <v>87</v>
      </c>
      <c r="B72" t="s">
        <v>62</v>
      </c>
      <c r="C72" t="s">
        <v>60</v>
      </c>
      <c r="D72" t="s">
        <v>63</v>
      </c>
      <c r="E72" s="12" t="s">
        <v>107</v>
      </c>
      <c r="F72">
        <v>27</v>
      </c>
      <c r="I72" t="s">
        <v>84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1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1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1</v>
      </c>
      <c r="BL72">
        <v>0</v>
      </c>
      <c r="BM72">
        <v>0</v>
      </c>
      <c r="BN72">
        <v>0</v>
      </c>
    </row>
    <row r="73" spans="1:66" x14ac:dyDescent="0.35">
      <c r="A73">
        <v>92</v>
      </c>
      <c r="B73" t="s">
        <v>62</v>
      </c>
      <c r="C73" t="s">
        <v>60</v>
      </c>
      <c r="D73" t="s">
        <v>63</v>
      </c>
      <c r="E73" s="12" t="s">
        <v>107</v>
      </c>
      <c r="F73">
        <v>27</v>
      </c>
      <c r="I73" t="s">
        <v>84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1</v>
      </c>
      <c r="BL73">
        <v>0</v>
      </c>
      <c r="BM73">
        <v>0</v>
      </c>
      <c r="BN73">
        <v>0</v>
      </c>
    </row>
    <row r="74" spans="1:66" x14ac:dyDescent="0.35">
      <c r="A74">
        <v>39</v>
      </c>
      <c r="B74" t="s">
        <v>62</v>
      </c>
      <c r="C74" t="s">
        <v>60</v>
      </c>
      <c r="D74" t="s">
        <v>61</v>
      </c>
      <c r="E74" s="12" t="s">
        <v>106</v>
      </c>
      <c r="F74">
        <v>28</v>
      </c>
      <c r="G74" t="s">
        <v>84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1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  <c r="BM74">
        <v>0</v>
      </c>
      <c r="BN74">
        <v>0</v>
      </c>
    </row>
    <row r="75" spans="1:66" x14ac:dyDescent="0.35">
      <c r="A75">
        <v>40</v>
      </c>
      <c r="B75" t="s">
        <v>62</v>
      </c>
      <c r="C75" t="s">
        <v>60</v>
      </c>
      <c r="D75" t="s">
        <v>61</v>
      </c>
      <c r="E75" s="12" t="s">
        <v>106</v>
      </c>
      <c r="F75">
        <v>29</v>
      </c>
      <c r="G75" t="s">
        <v>84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1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1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1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1</v>
      </c>
      <c r="BM75">
        <v>0</v>
      </c>
      <c r="BN75">
        <v>0</v>
      </c>
    </row>
    <row r="76" spans="1:66" x14ac:dyDescent="0.35">
      <c r="A76">
        <v>42</v>
      </c>
      <c r="B76" t="s">
        <v>62</v>
      </c>
      <c r="C76" t="s">
        <v>60</v>
      </c>
      <c r="D76" t="s">
        <v>61</v>
      </c>
      <c r="E76" s="12" t="s">
        <v>106</v>
      </c>
      <c r="F76">
        <v>30</v>
      </c>
      <c r="G76" t="s">
        <v>84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1</v>
      </c>
      <c r="AQ76">
        <v>1</v>
      </c>
      <c r="AR76">
        <v>0</v>
      </c>
      <c r="AS76">
        <v>1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1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1</v>
      </c>
      <c r="BL76">
        <v>0</v>
      </c>
      <c r="BM76">
        <v>0</v>
      </c>
      <c r="BN76">
        <v>0</v>
      </c>
    </row>
    <row r="77" spans="1:66" x14ac:dyDescent="0.35">
      <c r="A77">
        <v>43</v>
      </c>
      <c r="B77" t="s">
        <v>62</v>
      </c>
      <c r="C77" t="s">
        <v>60</v>
      </c>
      <c r="D77" t="s">
        <v>61</v>
      </c>
      <c r="E77" s="12" t="s">
        <v>106</v>
      </c>
      <c r="F77">
        <v>31</v>
      </c>
      <c r="G77" t="s">
        <v>84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1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  <c r="BL77">
        <v>0</v>
      </c>
      <c r="BM77">
        <v>1</v>
      </c>
      <c r="BN77">
        <v>0</v>
      </c>
    </row>
    <row r="78" spans="1:66" s="9" customFormat="1" x14ac:dyDescent="0.35">
      <c r="A78" s="9">
        <v>155</v>
      </c>
      <c r="B78" s="9" t="s">
        <v>59</v>
      </c>
      <c r="C78" s="9" t="s">
        <v>66</v>
      </c>
      <c r="D78" s="9" t="s">
        <v>68</v>
      </c>
      <c r="E78" s="15" t="s">
        <v>110</v>
      </c>
      <c r="F78" s="9">
        <v>32</v>
      </c>
      <c r="H78" s="9" t="s">
        <v>84</v>
      </c>
      <c r="J78" s="9" t="s">
        <v>84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1</v>
      </c>
      <c r="U78" s="9">
        <v>1</v>
      </c>
      <c r="V78" s="9">
        <v>0</v>
      </c>
      <c r="W78" s="9">
        <v>1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1</v>
      </c>
      <c r="AO78" s="9">
        <v>1</v>
      </c>
      <c r="AP78" s="9">
        <v>1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1</v>
      </c>
      <c r="BB78" s="9">
        <v>1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1</v>
      </c>
      <c r="BL78" s="9">
        <v>0</v>
      </c>
      <c r="BM78" s="9">
        <v>0</v>
      </c>
      <c r="BN78" s="9">
        <v>0</v>
      </c>
    </row>
    <row r="79" spans="1:66" s="9" customFormat="1" x14ac:dyDescent="0.35">
      <c r="A79" s="9">
        <v>45</v>
      </c>
      <c r="B79" s="9" t="s">
        <v>62</v>
      </c>
      <c r="C79" s="9" t="s">
        <v>60</v>
      </c>
      <c r="D79" s="9" t="s">
        <v>61</v>
      </c>
      <c r="E79" s="12" t="s">
        <v>106</v>
      </c>
      <c r="F79" s="9">
        <v>32</v>
      </c>
      <c r="G79">
        <v>108</v>
      </c>
      <c r="H79" s="9" t="s">
        <v>84</v>
      </c>
      <c r="J79" s="9" t="s">
        <v>84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1</v>
      </c>
      <c r="U79" s="9">
        <v>1</v>
      </c>
      <c r="V79" s="9">
        <v>0</v>
      </c>
      <c r="W79" s="9">
        <v>1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1</v>
      </c>
      <c r="AO79" s="9">
        <v>1</v>
      </c>
      <c r="AP79" s="9">
        <v>1</v>
      </c>
      <c r="AQ79" s="9">
        <v>0</v>
      </c>
      <c r="AR79" s="9">
        <v>0</v>
      </c>
      <c r="AS79" s="9">
        <v>0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1</v>
      </c>
      <c r="BB79" s="9">
        <v>1</v>
      </c>
      <c r="BC79" s="9">
        <v>0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  <c r="BK79" s="9">
        <v>1</v>
      </c>
      <c r="BL79" s="9">
        <v>0</v>
      </c>
      <c r="BM79" s="9">
        <v>0</v>
      </c>
      <c r="BN79" s="9">
        <v>0</v>
      </c>
    </row>
    <row r="80" spans="1:66" x14ac:dyDescent="0.35">
      <c r="A80">
        <v>49</v>
      </c>
      <c r="B80" t="s">
        <v>62</v>
      </c>
      <c r="C80" t="s">
        <v>60</v>
      </c>
      <c r="D80" t="s">
        <v>61</v>
      </c>
      <c r="E80" s="12" t="s">
        <v>106</v>
      </c>
      <c r="F80">
        <v>33</v>
      </c>
      <c r="G80" t="s">
        <v>84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1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1</v>
      </c>
      <c r="BM80">
        <v>0</v>
      </c>
      <c r="BN80">
        <v>0</v>
      </c>
    </row>
    <row r="81" spans="1:68" x14ac:dyDescent="0.35">
      <c r="A81">
        <v>53</v>
      </c>
      <c r="B81" t="s">
        <v>59</v>
      </c>
      <c r="C81" t="s">
        <v>60</v>
      </c>
      <c r="D81" t="s">
        <v>63</v>
      </c>
      <c r="E81" s="12" t="s">
        <v>107</v>
      </c>
      <c r="F81">
        <v>34</v>
      </c>
      <c r="G81" t="s">
        <v>84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1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</v>
      </c>
      <c r="BM81">
        <v>0</v>
      </c>
      <c r="BN81">
        <v>0</v>
      </c>
    </row>
    <row r="82" spans="1:68" s="9" customFormat="1" x14ac:dyDescent="0.35">
      <c r="A82" s="9">
        <v>54</v>
      </c>
      <c r="B82" s="9" t="s">
        <v>59</v>
      </c>
      <c r="C82" s="9" t="s">
        <v>60</v>
      </c>
      <c r="D82" s="9" t="s">
        <v>63</v>
      </c>
      <c r="E82" s="12" t="s">
        <v>107</v>
      </c>
      <c r="F82" s="9">
        <v>35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1</v>
      </c>
      <c r="U82" s="9">
        <v>1</v>
      </c>
      <c r="V82" s="9">
        <v>0</v>
      </c>
      <c r="W82" s="9">
        <v>1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1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9">
        <v>0</v>
      </c>
      <c r="AZ82" s="9">
        <v>0</v>
      </c>
      <c r="BA82" s="9">
        <v>1</v>
      </c>
      <c r="BB82" s="9">
        <v>1</v>
      </c>
      <c r="BC82" s="9">
        <v>0</v>
      </c>
      <c r="BD82" s="9">
        <v>0</v>
      </c>
      <c r="BE82" s="9">
        <v>0</v>
      </c>
      <c r="BF82" s="9">
        <v>0</v>
      </c>
      <c r="BG82" s="9">
        <v>0</v>
      </c>
      <c r="BH82" s="9">
        <v>0</v>
      </c>
      <c r="BI82" s="9">
        <v>0</v>
      </c>
      <c r="BJ82" s="9">
        <v>0</v>
      </c>
      <c r="BK82" s="9">
        <v>0</v>
      </c>
      <c r="BL82" s="9">
        <v>1</v>
      </c>
      <c r="BM82" s="9">
        <v>0</v>
      </c>
      <c r="BN82" s="9">
        <v>0</v>
      </c>
    </row>
    <row r="83" spans="1:68" s="9" customFormat="1" x14ac:dyDescent="0.35">
      <c r="A83" s="9">
        <v>62</v>
      </c>
      <c r="B83" s="9" t="s">
        <v>59</v>
      </c>
      <c r="C83" s="9" t="s">
        <v>60</v>
      </c>
      <c r="D83" s="9" t="s">
        <v>63</v>
      </c>
      <c r="E83" s="12" t="s">
        <v>107</v>
      </c>
      <c r="F83" s="9">
        <v>35</v>
      </c>
      <c r="G83">
        <v>109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1</v>
      </c>
      <c r="U83" s="9">
        <v>1</v>
      </c>
      <c r="V83" s="9">
        <v>0</v>
      </c>
      <c r="W83" s="9">
        <v>1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1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1</v>
      </c>
      <c r="BB83" s="9">
        <v>1</v>
      </c>
      <c r="BC83" s="9">
        <v>0</v>
      </c>
      <c r="BD83" s="9">
        <v>0</v>
      </c>
      <c r="BE83" s="9">
        <v>0</v>
      </c>
      <c r="BF83" s="9">
        <v>0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1</v>
      </c>
      <c r="BM83" s="9">
        <v>0</v>
      </c>
      <c r="BN83" s="9">
        <v>0</v>
      </c>
    </row>
    <row r="84" spans="1:68" x14ac:dyDescent="0.35">
      <c r="A84">
        <v>55</v>
      </c>
      <c r="B84" t="s">
        <v>59</v>
      </c>
      <c r="C84" t="s">
        <v>60</v>
      </c>
      <c r="D84" t="s">
        <v>63</v>
      </c>
      <c r="E84" s="12" t="s">
        <v>107</v>
      </c>
      <c r="F84">
        <v>36</v>
      </c>
      <c r="G84" t="s">
        <v>84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1</v>
      </c>
      <c r="BM84">
        <v>0</v>
      </c>
      <c r="BN84">
        <v>0</v>
      </c>
    </row>
    <row r="85" spans="1:68" s="9" customFormat="1" x14ac:dyDescent="0.35">
      <c r="A85" s="9">
        <v>58</v>
      </c>
      <c r="B85" s="9" t="s">
        <v>59</v>
      </c>
      <c r="C85" s="9" t="s">
        <v>60</v>
      </c>
      <c r="D85" s="9" t="s">
        <v>63</v>
      </c>
      <c r="E85" s="12" t="s">
        <v>107</v>
      </c>
      <c r="F85" s="9">
        <v>37</v>
      </c>
      <c r="J85" s="9" t="s">
        <v>84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1</v>
      </c>
      <c r="U85" s="9">
        <v>1</v>
      </c>
      <c r="V85" s="9">
        <v>0</v>
      </c>
      <c r="W85" s="9">
        <v>1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1</v>
      </c>
      <c r="AP85" s="9">
        <v>1</v>
      </c>
      <c r="AQ85" s="9">
        <v>0</v>
      </c>
      <c r="AR85" s="9">
        <v>0</v>
      </c>
      <c r="AS85" s="9">
        <v>1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1</v>
      </c>
      <c r="BB85" s="9">
        <v>1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 s="9">
        <v>0</v>
      </c>
      <c r="BJ85" s="9">
        <v>0</v>
      </c>
      <c r="BK85" s="9">
        <v>0</v>
      </c>
      <c r="BL85" s="9">
        <v>1</v>
      </c>
      <c r="BM85" s="9">
        <v>0</v>
      </c>
      <c r="BN85" s="9">
        <v>0</v>
      </c>
    </row>
    <row r="86" spans="1:68" s="9" customFormat="1" x14ac:dyDescent="0.35">
      <c r="A86" s="9">
        <v>74</v>
      </c>
      <c r="B86" s="9" t="s">
        <v>59</v>
      </c>
      <c r="C86" s="9" t="s">
        <v>60</v>
      </c>
      <c r="D86" s="9" t="s">
        <v>63</v>
      </c>
      <c r="E86" s="12" t="s">
        <v>107</v>
      </c>
      <c r="F86" s="9">
        <v>37</v>
      </c>
      <c r="G86">
        <v>110</v>
      </c>
      <c r="J86" s="9" t="s">
        <v>84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1</v>
      </c>
      <c r="U86" s="9">
        <v>1</v>
      </c>
      <c r="V86" s="9">
        <v>0</v>
      </c>
      <c r="W86" s="9">
        <v>1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1</v>
      </c>
      <c r="AP86" s="9">
        <v>1</v>
      </c>
      <c r="AQ86" s="9">
        <v>0</v>
      </c>
      <c r="AR86" s="9">
        <v>0</v>
      </c>
      <c r="AS86" s="9">
        <v>1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1</v>
      </c>
      <c r="BB86" s="9">
        <v>1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1</v>
      </c>
      <c r="BM86" s="9">
        <v>0</v>
      </c>
      <c r="BN86" s="9">
        <v>0</v>
      </c>
    </row>
    <row r="87" spans="1:68" s="9" customFormat="1" x14ac:dyDescent="0.35">
      <c r="A87" s="9">
        <v>76</v>
      </c>
      <c r="B87" s="9" t="s">
        <v>62</v>
      </c>
      <c r="C87" s="9" t="s">
        <v>60</v>
      </c>
      <c r="D87" s="9" t="s">
        <v>63</v>
      </c>
      <c r="E87" s="12" t="s">
        <v>107</v>
      </c>
      <c r="F87" s="9">
        <v>37</v>
      </c>
      <c r="G87">
        <v>111</v>
      </c>
      <c r="J87" s="9" t="s">
        <v>84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1</v>
      </c>
      <c r="U87" s="9">
        <v>1</v>
      </c>
      <c r="V87" s="9">
        <v>0</v>
      </c>
      <c r="W87" s="9">
        <v>1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1</v>
      </c>
      <c r="AP87" s="9">
        <v>1</v>
      </c>
      <c r="AQ87" s="9">
        <v>0</v>
      </c>
      <c r="AR87" s="9">
        <v>0</v>
      </c>
      <c r="AS87" s="9">
        <v>1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1</v>
      </c>
      <c r="BB87" s="9">
        <v>1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9">
        <v>0</v>
      </c>
      <c r="BK87" s="9">
        <v>0</v>
      </c>
      <c r="BL87" s="9">
        <v>1</v>
      </c>
      <c r="BM87" s="9">
        <v>0</v>
      </c>
      <c r="BN87" s="9">
        <v>0</v>
      </c>
    </row>
    <row r="88" spans="1:68" x14ac:dyDescent="0.35">
      <c r="A88">
        <v>60</v>
      </c>
      <c r="B88" t="s">
        <v>59</v>
      </c>
      <c r="C88" t="s">
        <v>60</v>
      </c>
      <c r="D88" t="s">
        <v>63</v>
      </c>
      <c r="E88" s="12" t="s">
        <v>107</v>
      </c>
      <c r="F88">
        <v>38</v>
      </c>
      <c r="G88" t="s">
        <v>84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1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1</v>
      </c>
      <c r="AR88">
        <v>0</v>
      </c>
      <c r="AS88">
        <v>1</v>
      </c>
      <c r="AT88">
        <v>1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</v>
      </c>
      <c r="BB88">
        <v>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1</v>
      </c>
      <c r="BM88">
        <v>0</v>
      </c>
      <c r="BN88">
        <v>0</v>
      </c>
      <c r="BP88">
        <f>SUM(IF( FREQUENCY(F83:F103,F83:F103)&gt;0,1))</f>
        <v>17</v>
      </c>
    </row>
    <row r="89" spans="1:68" x14ac:dyDescent="0.35">
      <c r="A89">
        <v>63</v>
      </c>
      <c r="B89" t="s">
        <v>59</v>
      </c>
      <c r="C89" t="s">
        <v>60</v>
      </c>
      <c r="D89" t="s">
        <v>63</v>
      </c>
      <c r="E89" s="12" t="s">
        <v>107</v>
      </c>
      <c r="F89">
        <v>39</v>
      </c>
      <c r="G89" t="s">
        <v>84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1</v>
      </c>
      <c r="BL89">
        <v>0</v>
      </c>
      <c r="BM89">
        <v>0</v>
      </c>
      <c r="BN89">
        <v>0</v>
      </c>
    </row>
    <row r="90" spans="1:68" x14ac:dyDescent="0.35">
      <c r="A90">
        <v>68</v>
      </c>
      <c r="B90" t="s">
        <v>59</v>
      </c>
      <c r="C90" t="s">
        <v>60</v>
      </c>
      <c r="D90" t="s">
        <v>63</v>
      </c>
      <c r="E90" s="12" t="s">
        <v>107</v>
      </c>
      <c r="F90">
        <v>40</v>
      </c>
      <c r="G90" t="s">
        <v>84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1</v>
      </c>
      <c r="BM90">
        <v>0</v>
      </c>
      <c r="BN90">
        <v>0</v>
      </c>
    </row>
    <row r="91" spans="1:68" x14ac:dyDescent="0.35">
      <c r="A91">
        <v>69</v>
      </c>
      <c r="B91" t="s">
        <v>59</v>
      </c>
      <c r="C91" t="s">
        <v>60</v>
      </c>
      <c r="D91" t="s">
        <v>63</v>
      </c>
      <c r="E91" s="12" t="s">
        <v>107</v>
      </c>
      <c r="F91">
        <v>41</v>
      </c>
      <c r="G91" t="s">
        <v>84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1</v>
      </c>
      <c r="BM91">
        <v>0</v>
      </c>
      <c r="BN91">
        <v>0</v>
      </c>
    </row>
    <row r="92" spans="1:68" x14ac:dyDescent="0.35">
      <c r="A92">
        <v>70</v>
      </c>
      <c r="B92" t="s">
        <v>59</v>
      </c>
      <c r="C92" t="s">
        <v>60</v>
      </c>
      <c r="D92" t="s">
        <v>63</v>
      </c>
      <c r="E92" s="12" t="s">
        <v>107</v>
      </c>
      <c r="F92">
        <v>42</v>
      </c>
      <c r="G92" t="s">
        <v>84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</v>
      </c>
      <c r="BB92">
        <v>1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1</v>
      </c>
      <c r="BM92">
        <v>0</v>
      </c>
      <c r="BN92">
        <v>0</v>
      </c>
    </row>
    <row r="93" spans="1:68" s="9" customFormat="1" x14ac:dyDescent="0.35">
      <c r="A93" s="9">
        <v>148</v>
      </c>
      <c r="B93" s="9" t="s">
        <v>59</v>
      </c>
      <c r="C93" s="9" t="s">
        <v>66</v>
      </c>
      <c r="D93" s="9" t="s">
        <v>68</v>
      </c>
      <c r="E93" s="15" t="s">
        <v>110</v>
      </c>
      <c r="F93" s="9">
        <v>43</v>
      </c>
      <c r="H93" s="9" t="s">
        <v>84</v>
      </c>
      <c r="J93" s="9" t="s">
        <v>84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1</v>
      </c>
      <c r="V93" s="9">
        <v>0</v>
      </c>
      <c r="W93" s="9">
        <v>1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1</v>
      </c>
      <c r="AP93" s="9">
        <v>1</v>
      </c>
      <c r="AQ93" s="9">
        <v>1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9">
        <v>0</v>
      </c>
      <c r="AZ93" s="9">
        <v>0</v>
      </c>
      <c r="BA93" s="9">
        <v>1</v>
      </c>
      <c r="BB93" s="9">
        <v>1</v>
      </c>
      <c r="BC93" s="9">
        <v>0</v>
      </c>
      <c r="BD93" s="9">
        <v>0</v>
      </c>
      <c r="BE93" s="9">
        <v>0</v>
      </c>
      <c r="BF93" s="9">
        <v>0</v>
      </c>
      <c r="BG93" s="9">
        <v>0</v>
      </c>
      <c r="BH93" s="9">
        <v>0</v>
      </c>
      <c r="BI93" s="9">
        <v>0</v>
      </c>
      <c r="BJ93" s="9">
        <v>0</v>
      </c>
      <c r="BK93" s="9">
        <v>0</v>
      </c>
      <c r="BL93" s="9">
        <v>1</v>
      </c>
      <c r="BM93" s="9">
        <v>0</v>
      </c>
      <c r="BN93" s="9">
        <v>0</v>
      </c>
    </row>
    <row r="94" spans="1:68" s="9" customFormat="1" x14ac:dyDescent="0.35">
      <c r="A94" s="9">
        <v>73</v>
      </c>
      <c r="B94" s="9" t="s">
        <v>59</v>
      </c>
      <c r="C94" s="9" t="s">
        <v>60</v>
      </c>
      <c r="D94" s="9" t="s">
        <v>63</v>
      </c>
      <c r="E94" s="12" t="s">
        <v>107</v>
      </c>
      <c r="F94" s="9">
        <v>43</v>
      </c>
      <c r="G94">
        <v>112</v>
      </c>
      <c r="H94" s="9" t="s">
        <v>84</v>
      </c>
      <c r="J94" s="9" t="s">
        <v>84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1</v>
      </c>
      <c r="V94" s="9">
        <v>0</v>
      </c>
      <c r="W94" s="9">
        <v>1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1</v>
      </c>
      <c r="AP94" s="9">
        <v>1</v>
      </c>
      <c r="AQ94" s="9">
        <v>1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9">
        <v>0</v>
      </c>
      <c r="AZ94" s="9">
        <v>0</v>
      </c>
      <c r="BA94" s="9">
        <v>1</v>
      </c>
      <c r="BB94" s="9">
        <v>1</v>
      </c>
      <c r="BC94" s="9">
        <v>0</v>
      </c>
      <c r="BD94" s="9">
        <v>0</v>
      </c>
      <c r="BE94" s="9">
        <v>0</v>
      </c>
      <c r="BF94" s="9">
        <v>0</v>
      </c>
      <c r="BG94" s="9">
        <v>0</v>
      </c>
      <c r="BH94" s="9">
        <v>0</v>
      </c>
      <c r="BI94" s="9">
        <v>0</v>
      </c>
      <c r="BJ94" s="9">
        <v>0</v>
      </c>
      <c r="BK94" s="9">
        <v>0</v>
      </c>
      <c r="BL94" s="9">
        <v>1</v>
      </c>
      <c r="BM94" s="9">
        <v>0</v>
      </c>
      <c r="BN94" s="9">
        <v>0</v>
      </c>
    </row>
    <row r="95" spans="1:68" s="9" customFormat="1" x14ac:dyDescent="0.35">
      <c r="A95" s="9">
        <v>86</v>
      </c>
      <c r="B95" s="9" t="s">
        <v>62</v>
      </c>
      <c r="C95" s="9" t="s">
        <v>60</v>
      </c>
      <c r="D95" s="9" t="s">
        <v>63</v>
      </c>
      <c r="E95" s="12" t="s">
        <v>107</v>
      </c>
      <c r="F95" s="9">
        <v>43</v>
      </c>
      <c r="G95">
        <v>113</v>
      </c>
      <c r="H95" s="9" t="s">
        <v>84</v>
      </c>
      <c r="J95" s="9" t="s">
        <v>84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1</v>
      </c>
      <c r="V95" s="9">
        <v>0</v>
      </c>
      <c r="W95" s="9">
        <v>1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1</v>
      </c>
      <c r="AP95" s="9">
        <v>1</v>
      </c>
      <c r="AQ95" s="9">
        <v>1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1</v>
      </c>
      <c r="BB95" s="9">
        <v>1</v>
      </c>
      <c r="BC95" s="9">
        <v>0</v>
      </c>
      <c r="BD95" s="9">
        <v>0</v>
      </c>
      <c r="BE95" s="9">
        <v>0</v>
      </c>
      <c r="BF95" s="9">
        <v>0</v>
      </c>
      <c r="BG95" s="9">
        <v>0</v>
      </c>
      <c r="BH95" s="9">
        <v>0</v>
      </c>
      <c r="BI95" s="9">
        <v>0</v>
      </c>
      <c r="BJ95" s="9">
        <v>0</v>
      </c>
      <c r="BK95" s="9">
        <v>0</v>
      </c>
      <c r="BL95" s="9">
        <v>1</v>
      </c>
      <c r="BM95" s="9">
        <v>0</v>
      </c>
      <c r="BN95" s="9">
        <v>0</v>
      </c>
    </row>
    <row r="96" spans="1:68" x14ac:dyDescent="0.35">
      <c r="A96">
        <v>75</v>
      </c>
      <c r="B96" t="s">
        <v>62</v>
      </c>
      <c r="C96" t="s">
        <v>60</v>
      </c>
      <c r="D96" t="s">
        <v>63</v>
      </c>
      <c r="E96" s="12" t="s">
        <v>107</v>
      </c>
      <c r="F96">
        <v>44</v>
      </c>
      <c r="G96" t="s">
        <v>84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1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1</v>
      </c>
      <c r="AQ96">
        <v>0</v>
      </c>
      <c r="AR96">
        <v>0</v>
      </c>
      <c r="AS96">
        <v>1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</v>
      </c>
      <c r="BB96">
        <v>1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1</v>
      </c>
      <c r="BL96">
        <v>0</v>
      </c>
      <c r="BM96">
        <v>0</v>
      </c>
      <c r="BN96">
        <v>0</v>
      </c>
    </row>
    <row r="97" spans="1:68" x14ac:dyDescent="0.35">
      <c r="A97">
        <v>80</v>
      </c>
      <c r="B97" t="s">
        <v>62</v>
      </c>
      <c r="C97" t="s">
        <v>60</v>
      </c>
      <c r="D97" t="s">
        <v>63</v>
      </c>
      <c r="E97" s="12" t="s">
        <v>107</v>
      </c>
      <c r="F97">
        <v>45</v>
      </c>
      <c r="G97" t="s">
        <v>84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1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1</v>
      </c>
      <c r="AM97">
        <v>1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1</v>
      </c>
      <c r="BI97">
        <v>0</v>
      </c>
      <c r="BJ97">
        <v>0</v>
      </c>
      <c r="BK97">
        <v>0</v>
      </c>
      <c r="BL97">
        <v>1</v>
      </c>
      <c r="BM97">
        <v>1</v>
      </c>
      <c r="BN97">
        <v>0</v>
      </c>
    </row>
    <row r="98" spans="1:68" x14ac:dyDescent="0.35">
      <c r="A98">
        <v>81</v>
      </c>
      <c r="B98" t="s">
        <v>62</v>
      </c>
      <c r="C98" t="s">
        <v>60</v>
      </c>
      <c r="D98" t="s">
        <v>63</v>
      </c>
      <c r="E98" s="12" t="s">
        <v>107</v>
      </c>
      <c r="F98">
        <v>46</v>
      </c>
      <c r="G98" t="s">
        <v>84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1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</v>
      </c>
      <c r="BB98">
        <v>1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1</v>
      </c>
      <c r="BM98">
        <v>1</v>
      </c>
      <c r="BN98">
        <v>0</v>
      </c>
    </row>
    <row r="99" spans="1:68" x14ac:dyDescent="0.35">
      <c r="A99">
        <v>82</v>
      </c>
      <c r="B99" t="s">
        <v>62</v>
      </c>
      <c r="C99" t="s">
        <v>60</v>
      </c>
      <c r="D99" t="s">
        <v>63</v>
      </c>
      <c r="E99" s="12" t="s">
        <v>107</v>
      </c>
      <c r="F99">
        <v>47</v>
      </c>
      <c r="G99" t="s">
        <v>84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</v>
      </c>
      <c r="BB99">
        <v>1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1</v>
      </c>
      <c r="BM99">
        <v>0</v>
      </c>
      <c r="BN99">
        <v>0</v>
      </c>
    </row>
    <row r="100" spans="1:68" x14ac:dyDescent="0.35">
      <c r="A100">
        <v>90</v>
      </c>
      <c r="B100" t="s">
        <v>62</v>
      </c>
      <c r="C100" t="s">
        <v>60</v>
      </c>
      <c r="D100" t="s">
        <v>63</v>
      </c>
      <c r="E100" s="12" t="s">
        <v>107</v>
      </c>
      <c r="F100">
        <v>48</v>
      </c>
      <c r="G100" t="s">
        <v>84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1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</v>
      </c>
      <c r="AN100">
        <v>0</v>
      </c>
      <c r="AO100">
        <v>1</v>
      </c>
      <c r="AP100">
        <v>1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</v>
      </c>
      <c r="BB100">
        <v>1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1</v>
      </c>
      <c r="BL100">
        <v>0</v>
      </c>
      <c r="BM100">
        <v>0</v>
      </c>
      <c r="BN100">
        <v>0</v>
      </c>
    </row>
    <row r="101" spans="1:68" x14ac:dyDescent="0.35">
      <c r="A101">
        <v>91</v>
      </c>
      <c r="B101" t="s">
        <v>62</v>
      </c>
      <c r="C101" t="s">
        <v>60</v>
      </c>
      <c r="D101" t="s">
        <v>63</v>
      </c>
      <c r="E101" s="12" t="s">
        <v>107</v>
      </c>
      <c r="F101">
        <v>49</v>
      </c>
      <c r="G101" t="s">
        <v>84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</v>
      </c>
      <c r="AP101">
        <v>1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1</v>
      </c>
      <c r="BM101">
        <v>0</v>
      </c>
      <c r="BN101">
        <v>0</v>
      </c>
    </row>
    <row r="102" spans="1:68" x14ac:dyDescent="0.35">
      <c r="A102">
        <v>93</v>
      </c>
      <c r="B102" t="s">
        <v>62</v>
      </c>
      <c r="C102" t="s">
        <v>60</v>
      </c>
      <c r="D102" t="s">
        <v>63</v>
      </c>
      <c r="E102" s="12" t="s">
        <v>107</v>
      </c>
      <c r="F102">
        <v>50</v>
      </c>
      <c r="G102" t="s">
        <v>84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1</v>
      </c>
      <c r="V102">
        <v>0</v>
      </c>
      <c r="W102">
        <v>1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1</v>
      </c>
      <c r="AQ102">
        <v>1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1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1</v>
      </c>
      <c r="BN102">
        <v>0</v>
      </c>
    </row>
    <row r="103" spans="1:68" x14ac:dyDescent="0.35">
      <c r="A103">
        <v>95</v>
      </c>
      <c r="B103" t="s">
        <v>62</v>
      </c>
      <c r="C103" t="s">
        <v>60</v>
      </c>
      <c r="D103" t="s">
        <v>63</v>
      </c>
      <c r="E103" s="12" t="s">
        <v>107</v>
      </c>
      <c r="F103">
        <v>51</v>
      </c>
      <c r="G103" t="s">
        <v>84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1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1</v>
      </c>
      <c r="AQ103">
        <v>1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</v>
      </c>
      <c r="BB103">
        <v>1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1</v>
      </c>
      <c r="BL103">
        <v>0</v>
      </c>
      <c r="BM103">
        <v>0</v>
      </c>
      <c r="BN103">
        <v>0</v>
      </c>
    </row>
    <row r="104" spans="1:68" x14ac:dyDescent="0.35">
      <c r="A104">
        <v>98</v>
      </c>
      <c r="B104" t="s">
        <v>62</v>
      </c>
      <c r="C104" t="s">
        <v>64</v>
      </c>
      <c r="D104" t="s">
        <v>65</v>
      </c>
      <c r="E104" s="12" t="s">
        <v>105</v>
      </c>
      <c r="F104">
        <v>52</v>
      </c>
      <c r="G104" t="s">
        <v>84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1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0</v>
      </c>
      <c r="BN104">
        <v>0</v>
      </c>
      <c r="BP104">
        <f>SUM(IF( FREQUENCY(F104:F131,F104:F131)&gt;0,1))</f>
        <v>15</v>
      </c>
    </row>
    <row r="105" spans="1:68" x14ac:dyDescent="0.35">
      <c r="A105">
        <v>99</v>
      </c>
      <c r="B105" t="s">
        <v>62</v>
      </c>
      <c r="C105" t="s">
        <v>64</v>
      </c>
      <c r="D105" t="s">
        <v>65</v>
      </c>
      <c r="E105" s="12" t="s">
        <v>105</v>
      </c>
      <c r="F105">
        <v>53</v>
      </c>
      <c r="G105" t="s">
        <v>84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0</v>
      </c>
      <c r="AQ105">
        <v>0</v>
      </c>
      <c r="AR105">
        <v>0</v>
      </c>
      <c r="AS105">
        <v>1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1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1</v>
      </c>
      <c r="BM105">
        <v>1</v>
      </c>
      <c r="BN105">
        <v>0</v>
      </c>
    </row>
    <row r="106" spans="1:68" x14ac:dyDescent="0.35">
      <c r="A106">
        <v>100</v>
      </c>
      <c r="B106" t="s">
        <v>62</v>
      </c>
      <c r="C106" t="s">
        <v>64</v>
      </c>
      <c r="D106" t="s">
        <v>65</v>
      </c>
      <c r="E106" s="12" t="s">
        <v>105</v>
      </c>
      <c r="F106">
        <v>54</v>
      </c>
      <c r="G106" t="s">
        <v>84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</v>
      </c>
      <c r="AK106">
        <v>1</v>
      </c>
      <c r="AL106">
        <v>0</v>
      </c>
      <c r="AM106">
        <v>0</v>
      </c>
      <c r="AN106">
        <v>0</v>
      </c>
      <c r="AO106">
        <v>1</v>
      </c>
      <c r="AP106">
        <v>1</v>
      </c>
      <c r="AQ106">
        <v>1</v>
      </c>
      <c r="AR106">
        <v>0</v>
      </c>
      <c r="AS106">
        <v>1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1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1</v>
      </c>
      <c r="BM106">
        <v>0</v>
      </c>
      <c r="BN106">
        <v>0</v>
      </c>
    </row>
    <row r="107" spans="1:68" x14ac:dyDescent="0.35">
      <c r="A107">
        <v>101</v>
      </c>
      <c r="B107" t="s">
        <v>62</v>
      </c>
      <c r="C107" t="s">
        <v>64</v>
      </c>
      <c r="D107" t="s">
        <v>65</v>
      </c>
      <c r="E107" s="12" t="s">
        <v>105</v>
      </c>
      <c r="F107">
        <v>55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0</v>
      </c>
      <c r="AL107">
        <v>0</v>
      </c>
      <c r="AM107">
        <v>0</v>
      </c>
      <c r="AN107">
        <v>1</v>
      </c>
      <c r="AO107">
        <v>0</v>
      </c>
      <c r="AP107">
        <v>1</v>
      </c>
      <c r="AQ107">
        <v>0</v>
      </c>
      <c r="AR107">
        <v>0</v>
      </c>
      <c r="AS107">
        <v>1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1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1</v>
      </c>
      <c r="BM107">
        <v>0</v>
      </c>
      <c r="BN107">
        <v>0</v>
      </c>
    </row>
    <row r="108" spans="1:68" x14ac:dyDescent="0.35">
      <c r="A108">
        <v>118</v>
      </c>
      <c r="B108" t="s">
        <v>62</v>
      </c>
      <c r="C108" t="s">
        <v>64</v>
      </c>
      <c r="D108" t="s">
        <v>65</v>
      </c>
      <c r="E108" s="12" t="s">
        <v>105</v>
      </c>
      <c r="F108">
        <v>55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1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1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1</v>
      </c>
      <c r="BM108">
        <v>0</v>
      </c>
      <c r="BN108">
        <v>0</v>
      </c>
    </row>
    <row r="109" spans="1:68" x14ac:dyDescent="0.35">
      <c r="A109">
        <v>124</v>
      </c>
      <c r="B109" t="s">
        <v>62</v>
      </c>
      <c r="C109" t="s">
        <v>64</v>
      </c>
      <c r="D109" t="s">
        <v>65</v>
      </c>
      <c r="E109" s="12" t="s">
        <v>105</v>
      </c>
      <c r="F109">
        <v>55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1</v>
      </c>
      <c r="AK109">
        <v>0</v>
      </c>
      <c r="AL109">
        <v>0</v>
      </c>
      <c r="AM109">
        <v>0</v>
      </c>
      <c r="AN109">
        <v>1</v>
      </c>
      <c r="AO109">
        <v>0</v>
      </c>
      <c r="AP109">
        <v>1</v>
      </c>
      <c r="AQ109">
        <v>0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0</v>
      </c>
      <c r="BN109">
        <v>0</v>
      </c>
    </row>
    <row r="110" spans="1:68" x14ac:dyDescent="0.35">
      <c r="A110">
        <v>130</v>
      </c>
      <c r="B110" t="s">
        <v>62</v>
      </c>
      <c r="C110" t="s">
        <v>64</v>
      </c>
      <c r="D110" t="s">
        <v>65</v>
      </c>
      <c r="E110" s="12" t="s">
        <v>105</v>
      </c>
      <c r="F110">
        <v>55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1</v>
      </c>
      <c r="AQ110">
        <v>0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1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1</v>
      </c>
      <c r="BM110">
        <v>0</v>
      </c>
      <c r="BN110">
        <v>0</v>
      </c>
    </row>
    <row r="111" spans="1:68" x14ac:dyDescent="0.35">
      <c r="A111">
        <v>102</v>
      </c>
      <c r="B111" t="s">
        <v>62</v>
      </c>
      <c r="C111" t="s">
        <v>64</v>
      </c>
      <c r="D111" t="s">
        <v>65</v>
      </c>
      <c r="E111" s="12" t="s">
        <v>105</v>
      </c>
      <c r="F111">
        <v>56</v>
      </c>
      <c r="G111" t="s">
        <v>84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1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1</v>
      </c>
      <c r="BM111">
        <v>0</v>
      </c>
      <c r="BN111">
        <v>0</v>
      </c>
    </row>
    <row r="112" spans="1:68" x14ac:dyDescent="0.35">
      <c r="A112">
        <v>103</v>
      </c>
      <c r="B112" t="s">
        <v>62</v>
      </c>
      <c r="C112" t="s">
        <v>64</v>
      </c>
      <c r="D112" t="s">
        <v>65</v>
      </c>
      <c r="E112" s="12" t="s">
        <v>105</v>
      </c>
      <c r="F112">
        <v>57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1</v>
      </c>
      <c r="AR112">
        <v>0</v>
      </c>
      <c r="AS112">
        <v>1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1</v>
      </c>
      <c r="BM112">
        <v>0</v>
      </c>
      <c r="BN112">
        <v>0</v>
      </c>
    </row>
    <row r="113" spans="1:66" x14ac:dyDescent="0.35">
      <c r="A113">
        <v>105</v>
      </c>
      <c r="B113" t="s">
        <v>62</v>
      </c>
      <c r="C113" t="s">
        <v>64</v>
      </c>
      <c r="D113" t="s">
        <v>65</v>
      </c>
      <c r="E113" s="12" t="s">
        <v>105</v>
      </c>
      <c r="F113">
        <v>57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1</v>
      </c>
      <c r="AR113">
        <v>0</v>
      </c>
      <c r="AS113">
        <v>1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1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1</v>
      </c>
      <c r="BM113">
        <v>0</v>
      </c>
      <c r="BN113">
        <v>0</v>
      </c>
    </row>
    <row r="114" spans="1:66" x14ac:dyDescent="0.35">
      <c r="A114">
        <v>107</v>
      </c>
      <c r="B114" t="s">
        <v>62</v>
      </c>
      <c r="C114" t="s">
        <v>64</v>
      </c>
      <c r="D114" t="s">
        <v>65</v>
      </c>
      <c r="E114" s="12" t="s">
        <v>105</v>
      </c>
      <c r="F114">
        <v>57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1</v>
      </c>
      <c r="AR114">
        <v>0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1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1</v>
      </c>
      <c r="BM114">
        <v>0</v>
      </c>
      <c r="BN114">
        <v>0</v>
      </c>
    </row>
    <row r="115" spans="1:66" x14ac:dyDescent="0.35">
      <c r="A115">
        <v>109</v>
      </c>
      <c r="B115" t="s">
        <v>62</v>
      </c>
      <c r="C115" t="s">
        <v>64</v>
      </c>
      <c r="D115" t="s">
        <v>65</v>
      </c>
      <c r="E115" s="12" t="s">
        <v>105</v>
      </c>
      <c r="F115">
        <v>57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1</v>
      </c>
      <c r="AR115">
        <v>0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1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1</v>
      </c>
      <c r="BM115">
        <v>0</v>
      </c>
      <c r="BN115">
        <v>0</v>
      </c>
    </row>
    <row r="116" spans="1:66" x14ac:dyDescent="0.35">
      <c r="A116">
        <v>114</v>
      </c>
      <c r="B116" t="s">
        <v>62</v>
      </c>
      <c r="C116" t="s">
        <v>64</v>
      </c>
      <c r="D116" t="s">
        <v>65</v>
      </c>
      <c r="E116" s="12" t="s">
        <v>105</v>
      </c>
      <c r="F116">
        <v>57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1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1</v>
      </c>
      <c r="AR116">
        <v>0</v>
      </c>
      <c r="AS116">
        <v>1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1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1</v>
      </c>
      <c r="BM116">
        <v>0</v>
      </c>
      <c r="BN116">
        <v>0</v>
      </c>
    </row>
    <row r="117" spans="1:66" x14ac:dyDescent="0.35">
      <c r="A117">
        <v>126</v>
      </c>
      <c r="B117" t="s">
        <v>62</v>
      </c>
      <c r="C117" t="s">
        <v>64</v>
      </c>
      <c r="D117" t="s">
        <v>65</v>
      </c>
      <c r="E117" s="12" t="s">
        <v>105</v>
      </c>
      <c r="F117">
        <v>57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1</v>
      </c>
      <c r="AR117">
        <v>0</v>
      </c>
      <c r="AS117">
        <v>1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1</v>
      </c>
      <c r="BM117">
        <v>0</v>
      </c>
      <c r="BN117">
        <v>0</v>
      </c>
    </row>
    <row r="118" spans="1:66" x14ac:dyDescent="0.35">
      <c r="A118">
        <v>138</v>
      </c>
      <c r="B118" t="s">
        <v>62</v>
      </c>
      <c r="C118" t="s">
        <v>64</v>
      </c>
      <c r="D118" t="s">
        <v>65</v>
      </c>
      <c r="E118" s="12" t="s">
        <v>105</v>
      </c>
      <c r="F118">
        <v>57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1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1</v>
      </c>
      <c r="BM118">
        <v>0</v>
      </c>
      <c r="BN118">
        <v>0</v>
      </c>
    </row>
    <row r="119" spans="1:66" ht="17" customHeight="1" x14ac:dyDescent="0.35">
      <c r="A119">
        <v>104</v>
      </c>
      <c r="B119" t="s">
        <v>62</v>
      </c>
      <c r="C119" t="s">
        <v>64</v>
      </c>
      <c r="D119" t="s">
        <v>65</v>
      </c>
      <c r="E119" s="12" t="s">
        <v>105</v>
      </c>
      <c r="F119">
        <v>58</v>
      </c>
      <c r="G119" t="s">
        <v>84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0</v>
      </c>
      <c r="AN119">
        <v>0</v>
      </c>
      <c r="AO119">
        <v>1</v>
      </c>
      <c r="AP119">
        <v>1</v>
      </c>
      <c r="AQ119">
        <v>0</v>
      </c>
      <c r="AR119">
        <v>0</v>
      </c>
      <c r="AS119">
        <v>1</v>
      </c>
      <c r="AT119">
        <v>1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1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1</v>
      </c>
      <c r="BM119">
        <v>1</v>
      </c>
      <c r="BN119">
        <v>0</v>
      </c>
    </row>
    <row r="120" spans="1:66" ht="18.5" customHeight="1" x14ac:dyDescent="0.35">
      <c r="A120">
        <v>106</v>
      </c>
      <c r="B120" t="s">
        <v>62</v>
      </c>
      <c r="C120" t="s">
        <v>64</v>
      </c>
      <c r="D120" t="s">
        <v>65</v>
      </c>
      <c r="E120" s="12" t="s">
        <v>105</v>
      </c>
      <c r="F120">
        <v>59</v>
      </c>
      <c r="G120" t="s">
        <v>84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1</v>
      </c>
      <c r="AQ120">
        <v>1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1</v>
      </c>
      <c r="BM120">
        <v>1</v>
      </c>
      <c r="BN120">
        <v>0</v>
      </c>
    </row>
    <row r="121" spans="1:66" ht="20.5" customHeight="1" x14ac:dyDescent="0.35">
      <c r="A121">
        <v>108</v>
      </c>
      <c r="B121" t="s">
        <v>62</v>
      </c>
      <c r="C121" t="s">
        <v>64</v>
      </c>
      <c r="D121" t="s">
        <v>65</v>
      </c>
      <c r="E121" s="12" t="s">
        <v>105</v>
      </c>
      <c r="F121">
        <v>60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1</v>
      </c>
      <c r="BM121">
        <v>0</v>
      </c>
      <c r="BN121">
        <v>0</v>
      </c>
    </row>
    <row r="122" spans="1:66" x14ac:dyDescent="0.35">
      <c r="A122">
        <v>111</v>
      </c>
      <c r="B122" t="s">
        <v>62</v>
      </c>
      <c r="C122" t="s">
        <v>64</v>
      </c>
      <c r="D122" t="s">
        <v>65</v>
      </c>
      <c r="E122" s="12" t="s">
        <v>105</v>
      </c>
      <c r="F122">
        <v>60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1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1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1</v>
      </c>
      <c r="BM122">
        <v>0</v>
      </c>
      <c r="BN122">
        <v>0</v>
      </c>
    </row>
    <row r="123" spans="1:66" x14ac:dyDescent="0.35">
      <c r="A123">
        <v>134</v>
      </c>
      <c r="B123" t="s">
        <v>62</v>
      </c>
      <c r="C123" t="s">
        <v>64</v>
      </c>
      <c r="D123" t="s">
        <v>65</v>
      </c>
      <c r="E123" s="12" t="s">
        <v>105</v>
      </c>
      <c r="F123">
        <v>60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</v>
      </c>
      <c r="AR123">
        <v>0</v>
      </c>
      <c r="AS123">
        <v>1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1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1</v>
      </c>
      <c r="BM123">
        <v>0</v>
      </c>
      <c r="BN123">
        <v>0</v>
      </c>
    </row>
    <row r="124" spans="1:66" x14ac:dyDescent="0.35">
      <c r="A124">
        <v>110</v>
      </c>
      <c r="B124" t="s">
        <v>62</v>
      </c>
      <c r="C124" t="s">
        <v>64</v>
      </c>
      <c r="D124" t="s">
        <v>65</v>
      </c>
      <c r="E124" s="12" t="s">
        <v>105</v>
      </c>
      <c r="F124">
        <v>61</v>
      </c>
      <c r="G124" t="s">
        <v>84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1</v>
      </c>
      <c r="AQ124">
        <v>0</v>
      </c>
      <c r="AR124">
        <v>0</v>
      </c>
      <c r="AS124">
        <v>1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1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0</v>
      </c>
      <c r="BN124">
        <v>0</v>
      </c>
    </row>
    <row r="125" spans="1:66" x14ac:dyDescent="0.35">
      <c r="A125">
        <v>112</v>
      </c>
      <c r="B125" t="s">
        <v>62</v>
      </c>
      <c r="C125" t="s">
        <v>64</v>
      </c>
      <c r="D125" t="s">
        <v>65</v>
      </c>
      <c r="E125" s="12" t="s">
        <v>105</v>
      </c>
      <c r="F125">
        <v>62</v>
      </c>
      <c r="G125" t="s">
        <v>84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0</v>
      </c>
      <c r="AN125">
        <v>1</v>
      </c>
      <c r="AO125">
        <v>0</v>
      </c>
      <c r="AP125">
        <v>1</v>
      </c>
      <c r="AQ125">
        <v>1</v>
      </c>
      <c r="AR125">
        <v>0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1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1</v>
      </c>
      <c r="BM125">
        <v>1</v>
      </c>
      <c r="BN125">
        <v>0</v>
      </c>
    </row>
    <row r="126" spans="1:66" x14ac:dyDescent="0.35">
      <c r="A126">
        <v>113</v>
      </c>
      <c r="B126" t="s">
        <v>62</v>
      </c>
      <c r="C126" t="s">
        <v>64</v>
      </c>
      <c r="D126" t="s">
        <v>65</v>
      </c>
      <c r="E126" s="12" t="s">
        <v>105</v>
      </c>
      <c r="F126">
        <v>63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1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1</v>
      </c>
      <c r="BM126">
        <v>0</v>
      </c>
      <c r="BN126">
        <v>0</v>
      </c>
    </row>
    <row r="127" spans="1:66" x14ac:dyDescent="0.35">
      <c r="A127">
        <v>137</v>
      </c>
      <c r="B127" t="s">
        <v>62</v>
      </c>
      <c r="C127" t="s">
        <v>64</v>
      </c>
      <c r="D127" t="s">
        <v>65</v>
      </c>
      <c r="E127" s="12" t="s">
        <v>105</v>
      </c>
      <c r="F127">
        <v>63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1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1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1</v>
      </c>
      <c r="BM127">
        <v>0</v>
      </c>
      <c r="BN127">
        <v>0</v>
      </c>
    </row>
    <row r="128" spans="1:66" x14ac:dyDescent="0.35">
      <c r="A128">
        <v>139</v>
      </c>
      <c r="B128" t="s">
        <v>62</v>
      </c>
      <c r="C128" t="s">
        <v>64</v>
      </c>
      <c r="D128" t="s">
        <v>65</v>
      </c>
      <c r="E128" s="12" t="s">
        <v>105</v>
      </c>
      <c r="F128">
        <v>63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1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1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1</v>
      </c>
      <c r="BM128">
        <v>0</v>
      </c>
      <c r="BN128">
        <v>0</v>
      </c>
    </row>
    <row r="129" spans="1:68" x14ac:dyDescent="0.35">
      <c r="A129">
        <v>115</v>
      </c>
      <c r="B129" t="s">
        <v>62</v>
      </c>
      <c r="C129" t="s">
        <v>64</v>
      </c>
      <c r="D129" t="s">
        <v>65</v>
      </c>
      <c r="E129" s="12" t="s">
        <v>105</v>
      </c>
      <c r="F129">
        <v>64</v>
      </c>
      <c r="G129" t="s">
        <v>84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1</v>
      </c>
      <c r="AT129">
        <v>1</v>
      </c>
      <c r="AU129">
        <v>0</v>
      </c>
      <c r="AV129">
        <v>0</v>
      </c>
      <c r="AW129">
        <v>1</v>
      </c>
      <c r="AX129">
        <v>0</v>
      </c>
      <c r="AY129">
        <v>0</v>
      </c>
      <c r="AZ129">
        <v>1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1</v>
      </c>
      <c r="BM129">
        <v>0</v>
      </c>
      <c r="BN129">
        <v>0</v>
      </c>
    </row>
    <row r="130" spans="1:68" x14ac:dyDescent="0.35">
      <c r="A130">
        <v>116</v>
      </c>
      <c r="B130" t="s">
        <v>62</v>
      </c>
      <c r="C130" t="s">
        <v>64</v>
      </c>
      <c r="D130" t="s">
        <v>65</v>
      </c>
      <c r="E130" s="12" t="s">
        <v>105</v>
      </c>
      <c r="F130">
        <v>65</v>
      </c>
      <c r="G130" t="s">
        <v>84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1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1</v>
      </c>
      <c r="AU130">
        <v>0</v>
      </c>
      <c r="AV130">
        <v>0</v>
      </c>
      <c r="AW130">
        <v>1</v>
      </c>
      <c r="AX130">
        <v>0</v>
      </c>
      <c r="AY130">
        <v>0</v>
      </c>
      <c r="AZ130">
        <v>1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0</v>
      </c>
      <c r="BN130">
        <v>0</v>
      </c>
    </row>
    <row r="131" spans="1:68" x14ac:dyDescent="0.35">
      <c r="A131">
        <v>117</v>
      </c>
      <c r="B131" t="s">
        <v>62</v>
      </c>
      <c r="C131" t="s">
        <v>64</v>
      </c>
      <c r="D131" t="s">
        <v>65</v>
      </c>
      <c r="E131" s="12" t="s">
        <v>105</v>
      </c>
      <c r="F131">
        <v>66</v>
      </c>
      <c r="G131" t="s">
        <v>84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1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0</v>
      </c>
      <c r="AM131">
        <v>0</v>
      </c>
      <c r="AN131">
        <v>1</v>
      </c>
      <c r="AO131">
        <v>0</v>
      </c>
      <c r="AP131">
        <v>1</v>
      </c>
      <c r="AQ131">
        <v>0</v>
      </c>
      <c r="AR131">
        <v>0</v>
      </c>
      <c r="AS131">
        <v>1</v>
      </c>
      <c r="AT131">
        <v>1</v>
      </c>
      <c r="AU131">
        <v>0</v>
      </c>
      <c r="AV131">
        <v>0</v>
      </c>
      <c r="AW131">
        <v>1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1</v>
      </c>
      <c r="BM131">
        <v>0</v>
      </c>
      <c r="BN131">
        <v>0</v>
      </c>
    </row>
    <row r="132" spans="1:68" x14ac:dyDescent="0.35">
      <c r="A132">
        <v>119</v>
      </c>
      <c r="B132" t="s">
        <v>62</v>
      </c>
      <c r="C132" t="s">
        <v>64</v>
      </c>
      <c r="D132" t="s">
        <v>65</v>
      </c>
      <c r="E132" s="12" t="s">
        <v>105</v>
      </c>
      <c r="F132">
        <v>67</v>
      </c>
      <c r="G132" t="s">
        <v>84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1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1</v>
      </c>
      <c r="BM132">
        <v>0</v>
      </c>
      <c r="BN132">
        <v>0</v>
      </c>
      <c r="BP132">
        <f>SUM(IF( FREQUENCY(F132:F164,F132:F164)&gt;0,1))</f>
        <v>30</v>
      </c>
    </row>
    <row r="133" spans="1:68" x14ac:dyDescent="0.35">
      <c r="A133">
        <v>120</v>
      </c>
      <c r="B133" t="s">
        <v>62</v>
      </c>
      <c r="C133" t="s">
        <v>64</v>
      </c>
      <c r="D133" t="s">
        <v>65</v>
      </c>
      <c r="E133" s="12" t="s">
        <v>105</v>
      </c>
      <c r="F133">
        <v>68</v>
      </c>
      <c r="G133" t="s">
        <v>84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1</v>
      </c>
      <c r="AR133">
        <v>0</v>
      </c>
      <c r="AS133">
        <v>1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1</v>
      </c>
      <c r="BM133">
        <v>0</v>
      </c>
      <c r="BN133">
        <v>0</v>
      </c>
    </row>
    <row r="134" spans="1:68" x14ac:dyDescent="0.35">
      <c r="A134">
        <v>121</v>
      </c>
      <c r="B134" t="s">
        <v>62</v>
      </c>
      <c r="C134" t="s">
        <v>64</v>
      </c>
      <c r="D134" t="s">
        <v>65</v>
      </c>
      <c r="E134" s="12" t="s">
        <v>105</v>
      </c>
      <c r="F134">
        <v>69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0</v>
      </c>
      <c r="AL134">
        <v>0</v>
      </c>
      <c r="AM134">
        <v>0</v>
      </c>
      <c r="AN134">
        <v>1</v>
      </c>
      <c r="AO134">
        <v>0</v>
      </c>
      <c r="AP134">
        <v>1</v>
      </c>
      <c r="AQ134">
        <v>0</v>
      </c>
      <c r="AR134">
        <v>0</v>
      </c>
      <c r="AS134">
        <v>1</v>
      </c>
      <c r="AT134">
        <v>1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1</v>
      </c>
      <c r="BM134">
        <v>0</v>
      </c>
      <c r="BN134">
        <v>0</v>
      </c>
    </row>
    <row r="135" spans="1:68" x14ac:dyDescent="0.35">
      <c r="A135">
        <v>122</v>
      </c>
      <c r="B135" t="s">
        <v>62</v>
      </c>
      <c r="C135" t="s">
        <v>64</v>
      </c>
      <c r="D135" t="s">
        <v>65</v>
      </c>
      <c r="E135" s="12" t="s">
        <v>105</v>
      </c>
      <c r="F135">
        <v>69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0</v>
      </c>
      <c r="AL135">
        <v>0</v>
      </c>
      <c r="AM135">
        <v>0</v>
      </c>
      <c r="AN135">
        <v>1</v>
      </c>
      <c r="AO135">
        <v>0</v>
      </c>
      <c r="AP135">
        <v>1</v>
      </c>
      <c r="AQ135">
        <v>0</v>
      </c>
      <c r="AR135">
        <v>0</v>
      </c>
      <c r="AS135">
        <v>1</v>
      </c>
      <c r="AT135">
        <v>1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1</v>
      </c>
      <c r="BM135">
        <v>0</v>
      </c>
      <c r="BN135">
        <v>0</v>
      </c>
    </row>
    <row r="136" spans="1:68" x14ac:dyDescent="0.35">
      <c r="A136">
        <v>123</v>
      </c>
      <c r="B136" t="s">
        <v>62</v>
      </c>
      <c r="C136" t="s">
        <v>64</v>
      </c>
      <c r="D136" t="s">
        <v>65</v>
      </c>
      <c r="E136" s="12" t="s">
        <v>105</v>
      </c>
      <c r="F136">
        <v>70</v>
      </c>
      <c r="G136" t="s">
        <v>84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</v>
      </c>
      <c r="AQ136">
        <v>0</v>
      </c>
      <c r="AR136">
        <v>0</v>
      </c>
      <c r="AS136">
        <v>1</v>
      </c>
      <c r="AT136">
        <v>1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1</v>
      </c>
      <c r="BM136">
        <v>0</v>
      </c>
      <c r="BN136">
        <v>0</v>
      </c>
    </row>
    <row r="137" spans="1:68" x14ac:dyDescent="0.35">
      <c r="A137">
        <v>125</v>
      </c>
      <c r="B137" t="s">
        <v>62</v>
      </c>
      <c r="C137" t="s">
        <v>64</v>
      </c>
      <c r="D137" t="s">
        <v>65</v>
      </c>
      <c r="E137" s="12" t="s">
        <v>105</v>
      </c>
      <c r="F137">
        <v>71</v>
      </c>
      <c r="G137" t="s">
        <v>84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1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1</v>
      </c>
      <c r="BM137">
        <v>0</v>
      </c>
      <c r="BN137">
        <v>0</v>
      </c>
    </row>
    <row r="138" spans="1:68" x14ac:dyDescent="0.35">
      <c r="A138">
        <v>127</v>
      </c>
      <c r="B138" t="s">
        <v>62</v>
      </c>
      <c r="C138" t="s">
        <v>64</v>
      </c>
      <c r="D138" t="s">
        <v>65</v>
      </c>
      <c r="E138" s="12" t="s">
        <v>105</v>
      </c>
      <c r="F138">
        <v>72</v>
      </c>
      <c r="G138" t="s">
        <v>84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</v>
      </c>
      <c r="AQ138">
        <v>1</v>
      </c>
      <c r="AR138">
        <v>0</v>
      </c>
      <c r="AS138">
        <v>1</v>
      </c>
      <c r="AT138">
        <v>1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1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1</v>
      </c>
      <c r="BM138">
        <v>1</v>
      </c>
      <c r="BN138">
        <v>0</v>
      </c>
    </row>
    <row r="139" spans="1:68" x14ac:dyDescent="0.35">
      <c r="A139">
        <v>128</v>
      </c>
      <c r="B139" t="s">
        <v>62</v>
      </c>
      <c r="C139" t="s">
        <v>64</v>
      </c>
      <c r="D139" t="s">
        <v>65</v>
      </c>
      <c r="E139" s="12" t="s">
        <v>105</v>
      </c>
      <c r="F139">
        <v>73</v>
      </c>
      <c r="G139" t="s">
        <v>84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0</v>
      </c>
      <c r="AR139">
        <v>0</v>
      </c>
      <c r="AS139">
        <v>1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0</v>
      </c>
      <c r="BN139">
        <v>0</v>
      </c>
    </row>
    <row r="140" spans="1:68" x14ac:dyDescent="0.35">
      <c r="A140">
        <v>129</v>
      </c>
      <c r="B140" t="s">
        <v>62</v>
      </c>
      <c r="C140" t="s">
        <v>64</v>
      </c>
      <c r="D140" t="s">
        <v>65</v>
      </c>
      <c r="E140" s="12" t="s">
        <v>105</v>
      </c>
      <c r="F140">
        <v>74</v>
      </c>
      <c r="G140" t="s">
        <v>84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1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0</v>
      </c>
      <c r="AL140">
        <v>1</v>
      </c>
      <c r="AM140">
        <v>0</v>
      </c>
      <c r="AN140">
        <v>0</v>
      </c>
      <c r="AO140">
        <v>1</v>
      </c>
      <c r="AP140">
        <v>1</v>
      </c>
      <c r="AQ140">
        <v>0</v>
      </c>
      <c r="AR140">
        <v>0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1</v>
      </c>
      <c r="BM140">
        <v>0</v>
      </c>
      <c r="BN140">
        <v>0</v>
      </c>
    </row>
    <row r="141" spans="1:68" x14ac:dyDescent="0.35">
      <c r="A141">
        <v>131</v>
      </c>
      <c r="B141" t="s">
        <v>62</v>
      </c>
      <c r="C141" t="s">
        <v>64</v>
      </c>
      <c r="D141" t="s">
        <v>65</v>
      </c>
      <c r="E141" s="12" t="s">
        <v>105</v>
      </c>
      <c r="F141">
        <v>75</v>
      </c>
      <c r="G141" t="s">
        <v>84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1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1</v>
      </c>
      <c r="BM141">
        <v>0</v>
      </c>
      <c r="BN141">
        <v>0</v>
      </c>
    </row>
    <row r="142" spans="1:68" x14ac:dyDescent="0.35">
      <c r="A142">
        <v>132</v>
      </c>
      <c r="B142" t="s">
        <v>62</v>
      </c>
      <c r="C142" t="s">
        <v>64</v>
      </c>
      <c r="D142" t="s">
        <v>65</v>
      </c>
      <c r="E142" s="12" t="s">
        <v>105</v>
      </c>
      <c r="F142">
        <v>76</v>
      </c>
      <c r="G142" t="s">
        <v>84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1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1</v>
      </c>
      <c r="BM142">
        <v>0</v>
      </c>
      <c r="BN142">
        <v>0</v>
      </c>
    </row>
    <row r="143" spans="1:68" x14ac:dyDescent="0.35">
      <c r="A143">
        <v>133</v>
      </c>
      <c r="B143" t="s">
        <v>62</v>
      </c>
      <c r="C143" t="s">
        <v>64</v>
      </c>
      <c r="D143" t="s">
        <v>65</v>
      </c>
      <c r="E143" s="12" t="s">
        <v>105</v>
      </c>
      <c r="F143">
        <v>77</v>
      </c>
      <c r="G143" t="s">
        <v>84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1</v>
      </c>
      <c r="AT143">
        <v>1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1</v>
      </c>
      <c r="BM143">
        <v>0</v>
      </c>
      <c r="BN143">
        <v>0</v>
      </c>
    </row>
    <row r="144" spans="1:68" x14ac:dyDescent="0.35">
      <c r="A144">
        <v>135</v>
      </c>
      <c r="B144" t="s">
        <v>62</v>
      </c>
      <c r="C144" t="s">
        <v>64</v>
      </c>
      <c r="D144" t="s">
        <v>65</v>
      </c>
      <c r="E144" s="12" t="s">
        <v>105</v>
      </c>
      <c r="F144">
        <v>78</v>
      </c>
      <c r="G144" t="s">
        <v>84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0</v>
      </c>
      <c r="AN144">
        <v>0</v>
      </c>
      <c r="AO144">
        <v>0</v>
      </c>
      <c r="AP144">
        <v>1</v>
      </c>
      <c r="AQ144">
        <v>1</v>
      </c>
      <c r="AR144">
        <v>0</v>
      </c>
      <c r="AS144">
        <v>1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1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1</v>
      </c>
      <c r="BM144">
        <v>0</v>
      </c>
      <c r="BN144">
        <v>0</v>
      </c>
    </row>
    <row r="145" spans="1:68" x14ac:dyDescent="0.35">
      <c r="A145">
        <v>136</v>
      </c>
      <c r="B145" t="s">
        <v>62</v>
      </c>
      <c r="C145" t="s">
        <v>64</v>
      </c>
      <c r="D145" t="s">
        <v>65</v>
      </c>
      <c r="E145" s="12" t="s">
        <v>105</v>
      </c>
      <c r="F145">
        <v>79</v>
      </c>
      <c r="G145" t="s">
        <v>84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0</v>
      </c>
      <c r="AR145">
        <v>0</v>
      </c>
      <c r="AS145">
        <v>1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1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1</v>
      </c>
      <c r="BL145">
        <v>0</v>
      </c>
      <c r="BM145">
        <v>0</v>
      </c>
      <c r="BN145">
        <v>0</v>
      </c>
    </row>
    <row r="146" spans="1:68" x14ac:dyDescent="0.35">
      <c r="A146">
        <v>141</v>
      </c>
      <c r="B146" t="s">
        <v>59</v>
      </c>
      <c r="C146" t="s">
        <v>66</v>
      </c>
      <c r="D146" t="s">
        <v>68</v>
      </c>
      <c r="E146" s="12" t="s">
        <v>110</v>
      </c>
      <c r="F146">
        <v>80</v>
      </c>
      <c r="G146" t="s">
        <v>84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1</v>
      </c>
      <c r="AO146">
        <v>0</v>
      </c>
      <c r="AP146">
        <v>1</v>
      </c>
      <c r="AQ146">
        <v>1</v>
      </c>
      <c r="AR146">
        <v>0</v>
      </c>
      <c r="AS146">
        <v>0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1</v>
      </c>
      <c r="BB146">
        <v>1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1</v>
      </c>
      <c r="BM146">
        <v>0</v>
      </c>
      <c r="BN146">
        <v>0</v>
      </c>
    </row>
    <row r="147" spans="1:68" s="9" customFormat="1" x14ac:dyDescent="0.35">
      <c r="A147" s="9">
        <v>142</v>
      </c>
      <c r="B147" s="9" t="s">
        <v>59</v>
      </c>
      <c r="C147" s="9" t="s">
        <v>66</v>
      </c>
      <c r="D147" s="9" t="s">
        <v>68</v>
      </c>
      <c r="E147" s="15" t="s">
        <v>110</v>
      </c>
      <c r="F147" s="9">
        <v>81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1</v>
      </c>
      <c r="V147" s="9">
        <v>0</v>
      </c>
      <c r="W147" s="9">
        <v>1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9">
        <v>0</v>
      </c>
      <c r="AK147" s="9">
        <v>0</v>
      </c>
      <c r="AL147" s="9">
        <v>0</v>
      </c>
      <c r="AM147" s="9">
        <v>0</v>
      </c>
      <c r="AN147" s="9">
        <v>0</v>
      </c>
      <c r="AO147" s="9">
        <v>1</v>
      </c>
      <c r="AP147" s="9">
        <v>1</v>
      </c>
      <c r="AQ147" s="9">
        <v>0</v>
      </c>
      <c r="AR147" s="9">
        <v>0</v>
      </c>
      <c r="AS147" s="9">
        <v>0</v>
      </c>
      <c r="AT147" s="9">
        <v>0</v>
      </c>
      <c r="AU147" s="9">
        <v>0</v>
      </c>
      <c r="AV147" s="9">
        <v>0</v>
      </c>
      <c r="AW147" s="9">
        <v>0</v>
      </c>
      <c r="AX147" s="9">
        <v>0</v>
      </c>
      <c r="AY147" s="9">
        <v>0</v>
      </c>
      <c r="AZ147" s="9">
        <v>0</v>
      </c>
      <c r="BA147" s="9">
        <v>1</v>
      </c>
      <c r="BB147" s="9">
        <v>1</v>
      </c>
      <c r="BC147" s="9">
        <v>0</v>
      </c>
      <c r="BD147" s="9">
        <v>0</v>
      </c>
      <c r="BE147" s="9">
        <v>0</v>
      </c>
      <c r="BF147" s="9">
        <v>0</v>
      </c>
      <c r="BG147" s="9">
        <v>0</v>
      </c>
      <c r="BH147" s="9">
        <v>0</v>
      </c>
      <c r="BI147" s="9">
        <v>0</v>
      </c>
      <c r="BJ147" s="9">
        <v>0</v>
      </c>
      <c r="BK147" s="9">
        <v>0</v>
      </c>
      <c r="BL147" s="9">
        <v>1</v>
      </c>
      <c r="BM147" s="9">
        <v>0</v>
      </c>
      <c r="BN147" s="9">
        <v>0</v>
      </c>
    </row>
    <row r="148" spans="1:68" s="9" customFormat="1" x14ac:dyDescent="0.35">
      <c r="A148" s="9">
        <v>153</v>
      </c>
      <c r="B148" s="9" t="s">
        <v>59</v>
      </c>
      <c r="C148" s="9" t="s">
        <v>66</v>
      </c>
      <c r="D148" s="9" t="s">
        <v>68</v>
      </c>
      <c r="E148" s="15" t="s">
        <v>110</v>
      </c>
      <c r="F148" s="9">
        <v>81</v>
      </c>
      <c r="G148">
        <v>114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1</v>
      </c>
      <c r="V148" s="9">
        <v>0</v>
      </c>
      <c r="W148" s="9">
        <v>1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9">
        <v>0</v>
      </c>
      <c r="AN148" s="9">
        <v>0</v>
      </c>
      <c r="AO148" s="9">
        <v>1</v>
      </c>
      <c r="AP148" s="9">
        <v>1</v>
      </c>
      <c r="AQ148" s="9">
        <v>0</v>
      </c>
      <c r="AR148" s="9">
        <v>0</v>
      </c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1</v>
      </c>
      <c r="BB148" s="9">
        <v>1</v>
      </c>
      <c r="BC148" s="9">
        <v>0</v>
      </c>
      <c r="BD148" s="9">
        <v>0</v>
      </c>
      <c r="BE148" s="9">
        <v>0</v>
      </c>
      <c r="BF148" s="9">
        <v>0</v>
      </c>
      <c r="BG148" s="9">
        <v>0</v>
      </c>
      <c r="BH148" s="9">
        <v>0</v>
      </c>
      <c r="BI148" s="9">
        <v>0</v>
      </c>
      <c r="BJ148" s="9">
        <v>0</v>
      </c>
      <c r="BK148" s="9">
        <v>0</v>
      </c>
      <c r="BL148" s="9">
        <v>1</v>
      </c>
      <c r="BM148" s="9">
        <v>0</v>
      </c>
      <c r="BN148" s="9">
        <v>0</v>
      </c>
    </row>
    <row r="149" spans="1:68" x14ac:dyDescent="0.35">
      <c r="A149">
        <v>143</v>
      </c>
      <c r="B149" t="s">
        <v>59</v>
      </c>
      <c r="C149" t="s">
        <v>66</v>
      </c>
      <c r="D149" t="s">
        <v>68</v>
      </c>
      <c r="E149" s="12" t="s">
        <v>110</v>
      </c>
      <c r="F149">
        <v>82</v>
      </c>
      <c r="G149" t="s">
        <v>84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1</v>
      </c>
      <c r="AP149">
        <v>1</v>
      </c>
      <c r="AQ149">
        <v>1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1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1</v>
      </c>
      <c r="BM149">
        <v>0</v>
      </c>
      <c r="BN149">
        <v>0</v>
      </c>
    </row>
    <row r="150" spans="1:68" x14ac:dyDescent="0.35">
      <c r="A150">
        <v>144</v>
      </c>
      <c r="B150" t="s">
        <v>59</v>
      </c>
      <c r="C150" t="s">
        <v>66</v>
      </c>
      <c r="D150" t="s">
        <v>68</v>
      </c>
      <c r="E150" s="12" t="s">
        <v>110</v>
      </c>
      <c r="F150">
        <v>83</v>
      </c>
      <c r="G150" t="s">
        <v>84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1</v>
      </c>
      <c r="AP150">
        <v>1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1</v>
      </c>
      <c r="BM150">
        <v>0</v>
      </c>
      <c r="BN150">
        <v>0</v>
      </c>
    </row>
    <row r="151" spans="1:68" x14ac:dyDescent="0.35">
      <c r="A151">
        <v>145</v>
      </c>
      <c r="B151" t="s">
        <v>59</v>
      </c>
      <c r="C151" t="s">
        <v>66</v>
      </c>
      <c r="D151" t="s">
        <v>68</v>
      </c>
      <c r="E151" s="12" t="s">
        <v>110</v>
      </c>
      <c r="F151">
        <v>84</v>
      </c>
      <c r="G151" t="s">
        <v>84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1</v>
      </c>
      <c r="AM151">
        <v>0</v>
      </c>
      <c r="AN151">
        <v>1</v>
      </c>
      <c r="AO151">
        <v>1</v>
      </c>
      <c r="AP151">
        <v>0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1</v>
      </c>
      <c r="BB151">
        <v>1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1</v>
      </c>
      <c r="BM151">
        <v>0</v>
      </c>
      <c r="BN151">
        <v>0</v>
      </c>
    </row>
    <row r="152" spans="1:68" x14ac:dyDescent="0.35">
      <c r="A152">
        <v>147</v>
      </c>
      <c r="B152" t="s">
        <v>59</v>
      </c>
      <c r="C152" t="s">
        <v>66</v>
      </c>
      <c r="D152" t="s">
        <v>68</v>
      </c>
      <c r="E152" s="12" t="s">
        <v>110</v>
      </c>
      <c r="F152">
        <v>85</v>
      </c>
      <c r="G152" t="s">
        <v>84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1</v>
      </c>
      <c r="AO152">
        <v>1</v>
      </c>
      <c r="AP152">
        <v>1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</v>
      </c>
      <c r="BB152">
        <v>1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1</v>
      </c>
      <c r="BM152">
        <v>0</v>
      </c>
      <c r="BN152">
        <v>1</v>
      </c>
    </row>
    <row r="153" spans="1:68" x14ac:dyDescent="0.35">
      <c r="A153">
        <v>149</v>
      </c>
      <c r="B153" t="s">
        <v>59</v>
      </c>
      <c r="C153" t="s">
        <v>66</v>
      </c>
      <c r="D153" t="s">
        <v>68</v>
      </c>
      <c r="E153" s="12" t="s">
        <v>110</v>
      </c>
      <c r="F153">
        <v>86</v>
      </c>
      <c r="G153" t="s">
        <v>84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0</v>
      </c>
      <c r="BN153">
        <v>0</v>
      </c>
    </row>
    <row r="154" spans="1:68" s="9" customFormat="1" x14ac:dyDescent="0.35">
      <c r="A154" s="9">
        <v>150</v>
      </c>
      <c r="B154" s="9" t="s">
        <v>59</v>
      </c>
      <c r="C154" s="9" t="s">
        <v>66</v>
      </c>
      <c r="D154" s="9" t="s">
        <v>68</v>
      </c>
      <c r="E154" s="15" t="s">
        <v>110</v>
      </c>
      <c r="F154" s="9">
        <v>87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1</v>
      </c>
      <c r="V154" s="9">
        <v>0</v>
      </c>
      <c r="W154" s="9">
        <v>1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9">
        <v>0</v>
      </c>
      <c r="AK154" s="9">
        <v>0</v>
      </c>
      <c r="AL154" s="9">
        <v>0</v>
      </c>
      <c r="AM154" s="9">
        <v>0</v>
      </c>
      <c r="AN154" s="9">
        <v>1</v>
      </c>
      <c r="AO154" s="9">
        <v>0</v>
      </c>
      <c r="AP154" s="9">
        <v>1</v>
      </c>
      <c r="AQ154" s="9">
        <v>1</v>
      </c>
      <c r="AR154" s="9">
        <v>0</v>
      </c>
      <c r="AS154" s="9">
        <v>1</v>
      </c>
      <c r="AT154" s="9">
        <v>0</v>
      </c>
      <c r="AU154" s="9">
        <v>0</v>
      </c>
      <c r="AV154" s="9">
        <v>0</v>
      </c>
      <c r="AW154" s="9">
        <v>0</v>
      </c>
      <c r="AX154" s="9">
        <v>0</v>
      </c>
      <c r="AY154" s="9">
        <v>0</v>
      </c>
      <c r="AZ154" s="9">
        <v>0</v>
      </c>
      <c r="BA154" s="9">
        <v>1</v>
      </c>
      <c r="BB154" s="9">
        <v>1</v>
      </c>
      <c r="BC154" s="9">
        <v>0</v>
      </c>
      <c r="BD154" s="9">
        <v>0</v>
      </c>
      <c r="BE154" s="9">
        <v>0</v>
      </c>
      <c r="BF154" s="9">
        <v>0</v>
      </c>
      <c r="BG154" s="9">
        <v>0</v>
      </c>
      <c r="BH154" s="9">
        <v>0</v>
      </c>
      <c r="BI154" s="9">
        <v>0</v>
      </c>
      <c r="BJ154" s="9">
        <v>0</v>
      </c>
      <c r="BK154" s="9">
        <v>0</v>
      </c>
      <c r="BL154" s="9">
        <v>1</v>
      </c>
      <c r="BM154" s="9">
        <v>0</v>
      </c>
      <c r="BN154" s="9">
        <v>0</v>
      </c>
    </row>
    <row r="155" spans="1:68" s="9" customFormat="1" x14ac:dyDescent="0.35">
      <c r="A155" s="9">
        <v>151</v>
      </c>
      <c r="B155" s="9" t="s">
        <v>59</v>
      </c>
      <c r="C155" s="9" t="s">
        <v>66</v>
      </c>
      <c r="D155" s="9" t="s">
        <v>68</v>
      </c>
      <c r="E155" s="15" t="s">
        <v>110</v>
      </c>
      <c r="F155" s="9">
        <v>87</v>
      </c>
      <c r="G155">
        <v>115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1</v>
      </c>
      <c r="V155" s="9">
        <v>0</v>
      </c>
      <c r="W155" s="9">
        <v>1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9">
        <v>0</v>
      </c>
      <c r="AK155" s="9">
        <v>0</v>
      </c>
      <c r="AL155" s="9">
        <v>0</v>
      </c>
      <c r="AM155" s="9">
        <v>0</v>
      </c>
      <c r="AN155" s="9">
        <v>1</v>
      </c>
      <c r="AO155" s="9">
        <v>0</v>
      </c>
      <c r="AP155" s="9">
        <v>1</v>
      </c>
      <c r="AQ155" s="9">
        <v>1</v>
      </c>
      <c r="AR155" s="9">
        <v>0</v>
      </c>
      <c r="AS155" s="9">
        <v>1</v>
      </c>
      <c r="AT155" s="9">
        <v>0</v>
      </c>
      <c r="AU155" s="9">
        <v>0</v>
      </c>
      <c r="AV155" s="9">
        <v>0</v>
      </c>
      <c r="AW155" s="9">
        <v>0</v>
      </c>
      <c r="AX155" s="9">
        <v>0</v>
      </c>
      <c r="AY155" s="9">
        <v>0</v>
      </c>
      <c r="AZ155" s="9">
        <v>0</v>
      </c>
      <c r="BA155" s="9">
        <v>1</v>
      </c>
      <c r="BB155" s="9">
        <v>1</v>
      </c>
      <c r="BC155" s="9">
        <v>0</v>
      </c>
      <c r="BD155" s="9">
        <v>0</v>
      </c>
      <c r="BE155" s="9">
        <v>0</v>
      </c>
      <c r="BF155" s="9">
        <v>0</v>
      </c>
      <c r="BG155" s="9">
        <v>0</v>
      </c>
      <c r="BH155" s="9">
        <v>0</v>
      </c>
      <c r="BI155" s="9">
        <v>0</v>
      </c>
      <c r="BJ155" s="9">
        <v>0</v>
      </c>
      <c r="BK155" s="9">
        <v>0</v>
      </c>
      <c r="BL155" s="9">
        <v>1</v>
      </c>
      <c r="BM155" s="9">
        <v>0</v>
      </c>
      <c r="BN155" s="9">
        <v>0</v>
      </c>
    </row>
    <row r="156" spans="1:68" x14ac:dyDescent="0.35">
      <c r="A156">
        <v>152</v>
      </c>
      <c r="B156" t="s">
        <v>59</v>
      </c>
      <c r="C156" t="s">
        <v>66</v>
      </c>
      <c r="D156" t="s">
        <v>68</v>
      </c>
      <c r="E156" s="12" t="s">
        <v>110</v>
      </c>
      <c r="F156">
        <v>88</v>
      </c>
      <c r="G156" t="s">
        <v>84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1</v>
      </c>
      <c r="AP156">
        <v>1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1</v>
      </c>
      <c r="BB156">
        <v>1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1</v>
      </c>
      <c r="BM156">
        <v>0</v>
      </c>
      <c r="BN156">
        <v>0</v>
      </c>
      <c r="BP156">
        <f>SUM(IF( FREQUENCY(F156:F172,F156:F172)&gt;0,1))</f>
        <v>17</v>
      </c>
    </row>
    <row r="157" spans="1:68" x14ac:dyDescent="0.35">
      <c r="A157">
        <v>154</v>
      </c>
      <c r="B157" t="s">
        <v>59</v>
      </c>
      <c r="C157" t="s">
        <v>66</v>
      </c>
      <c r="D157" t="s">
        <v>68</v>
      </c>
      <c r="E157" s="12" t="s">
        <v>110</v>
      </c>
      <c r="F157">
        <v>89</v>
      </c>
      <c r="G157" t="s">
        <v>84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1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1</v>
      </c>
      <c r="AO157">
        <v>1</v>
      </c>
      <c r="AP157">
        <v>0</v>
      </c>
      <c r="AQ157">
        <v>1</v>
      </c>
      <c r="AR157">
        <v>0</v>
      </c>
      <c r="AS157">
        <v>0</v>
      </c>
      <c r="AT157">
        <v>1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1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1</v>
      </c>
      <c r="BM157">
        <v>0</v>
      </c>
      <c r="BN157">
        <v>0</v>
      </c>
    </row>
    <row r="158" spans="1:68" x14ac:dyDescent="0.35">
      <c r="A158">
        <v>157</v>
      </c>
      <c r="B158" t="s">
        <v>59</v>
      </c>
      <c r="C158" t="s">
        <v>66</v>
      </c>
      <c r="D158" t="s">
        <v>68</v>
      </c>
      <c r="E158" s="12" t="s">
        <v>110</v>
      </c>
      <c r="F158">
        <v>90</v>
      </c>
      <c r="G158" t="s">
        <v>84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1</v>
      </c>
      <c r="AP158">
        <v>1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1</v>
      </c>
      <c r="BB158">
        <v>1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1</v>
      </c>
      <c r="BL158">
        <v>0</v>
      </c>
      <c r="BM158">
        <v>0</v>
      </c>
      <c r="BN158">
        <v>0</v>
      </c>
    </row>
    <row r="159" spans="1:68" x14ac:dyDescent="0.35">
      <c r="A159">
        <v>158</v>
      </c>
      <c r="B159" t="s">
        <v>59</v>
      </c>
      <c r="C159" t="s">
        <v>69</v>
      </c>
      <c r="D159" t="s">
        <v>70</v>
      </c>
      <c r="E159" s="12" t="s">
        <v>102</v>
      </c>
      <c r="F159">
        <v>91</v>
      </c>
      <c r="G159" t="s">
        <v>84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1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1</v>
      </c>
      <c r="BM159">
        <v>0</v>
      </c>
      <c r="BN159">
        <v>0</v>
      </c>
    </row>
    <row r="160" spans="1:68" x14ac:dyDescent="0.35">
      <c r="A160">
        <v>159</v>
      </c>
      <c r="B160" t="s">
        <v>59</v>
      </c>
      <c r="C160" t="s">
        <v>69</v>
      </c>
      <c r="D160" t="s">
        <v>70</v>
      </c>
      <c r="E160" s="12" t="s">
        <v>102</v>
      </c>
      <c r="F160">
        <v>92</v>
      </c>
      <c r="G160" t="s">
        <v>84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1</v>
      </c>
      <c r="AO160">
        <v>0</v>
      </c>
      <c r="AP160">
        <v>0</v>
      </c>
      <c r="AQ160">
        <v>1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1</v>
      </c>
      <c r="BB160">
        <v>1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0</v>
      </c>
      <c r="BN160">
        <v>0</v>
      </c>
    </row>
    <row r="161" spans="1:68" x14ac:dyDescent="0.35">
      <c r="A161">
        <v>160</v>
      </c>
      <c r="B161" t="s">
        <v>62</v>
      </c>
      <c r="C161" t="s">
        <v>69</v>
      </c>
      <c r="D161" t="s">
        <v>70</v>
      </c>
      <c r="E161" s="12" t="s">
        <v>102</v>
      </c>
      <c r="F161">
        <v>93</v>
      </c>
      <c r="G161" t="s">
        <v>84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1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1</v>
      </c>
      <c r="AP161">
        <v>0</v>
      </c>
      <c r="AQ161">
        <v>0</v>
      </c>
      <c r="AR161">
        <v>0</v>
      </c>
      <c r="AS161">
        <v>0</v>
      </c>
      <c r="AT161">
        <v>1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1</v>
      </c>
      <c r="BL161">
        <v>0</v>
      </c>
      <c r="BM161">
        <v>0</v>
      </c>
      <c r="BN161">
        <v>0</v>
      </c>
    </row>
    <row r="162" spans="1:68" x14ac:dyDescent="0.35">
      <c r="A162">
        <v>161</v>
      </c>
      <c r="B162" t="s">
        <v>59</v>
      </c>
      <c r="C162" t="s">
        <v>69</v>
      </c>
      <c r="D162" t="s">
        <v>71</v>
      </c>
      <c r="E162" s="11" t="s">
        <v>101</v>
      </c>
      <c r="F162">
        <v>94</v>
      </c>
      <c r="G162" t="s">
        <v>84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1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1</v>
      </c>
      <c r="AM162">
        <v>0</v>
      </c>
      <c r="AN162">
        <v>1</v>
      </c>
      <c r="AO162">
        <v>0</v>
      </c>
      <c r="AP162">
        <v>0</v>
      </c>
      <c r="AQ162">
        <v>1</v>
      </c>
      <c r="AR162">
        <v>0</v>
      </c>
      <c r="AS162">
        <v>1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>
        <v>1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1</v>
      </c>
      <c r="BL162">
        <v>0</v>
      </c>
      <c r="BM162">
        <v>0</v>
      </c>
      <c r="BN162">
        <v>0</v>
      </c>
    </row>
    <row r="163" spans="1:68" x14ac:dyDescent="0.35">
      <c r="A163">
        <v>162</v>
      </c>
      <c r="B163" t="s">
        <v>62</v>
      </c>
      <c r="C163" t="s">
        <v>69</v>
      </c>
      <c r="D163" t="s">
        <v>71</v>
      </c>
      <c r="E163" s="11" t="s">
        <v>101</v>
      </c>
      <c r="F163">
        <v>95</v>
      </c>
      <c r="G163" t="s">
        <v>84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1</v>
      </c>
      <c r="AL163">
        <v>0</v>
      </c>
      <c r="AM163">
        <v>0</v>
      </c>
      <c r="AN163">
        <v>0</v>
      </c>
      <c r="AO163">
        <v>0</v>
      </c>
      <c r="AP163">
        <v>1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1</v>
      </c>
      <c r="BL163">
        <v>1</v>
      </c>
      <c r="BM163">
        <v>0</v>
      </c>
      <c r="BN163">
        <v>0</v>
      </c>
    </row>
    <row r="164" spans="1:68" x14ac:dyDescent="0.35">
      <c r="A164">
        <v>163</v>
      </c>
      <c r="B164" t="s">
        <v>62</v>
      </c>
      <c r="C164" t="s">
        <v>69</v>
      </c>
      <c r="D164" t="s">
        <v>71</v>
      </c>
      <c r="E164" s="11" t="s">
        <v>101</v>
      </c>
      <c r="F164">
        <v>96</v>
      </c>
      <c r="G164" t="s">
        <v>84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1</v>
      </c>
      <c r="AQ164">
        <v>1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1</v>
      </c>
      <c r="BL164">
        <v>0</v>
      </c>
      <c r="BM164">
        <v>0</v>
      </c>
      <c r="BN164">
        <v>0</v>
      </c>
      <c r="BP164">
        <f>SUM(IF( FREQUENCY(F165:F172,F165:F172)&gt;0,1))</f>
        <v>8</v>
      </c>
    </row>
    <row r="165" spans="1:68" x14ac:dyDescent="0.35">
      <c r="A165">
        <v>164</v>
      </c>
      <c r="B165" t="s">
        <v>62</v>
      </c>
      <c r="C165" t="s">
        <v>72</v>
      </c>
      <c r="D165" t="s">
        <v>73</v>
      </c>
      <c r="E165" s="12" t="s">
        <v>108</v>
      </c>
      <c r="F165">
        <v>97</v>
      </c>
      <c r="G165" t="s">
        <v>84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1</v>
      </c>
      <c r="U165">
        <v>1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1</v>
      </c>
      <c r="AL165">
        <v>0</v>
      </c>
      <c r="AM165">
        <v>1</v>
      </c>
      <c r="AN165">
        <v>0</v>
      </c>
      <c r="AO165">
        <v>1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1</v>
      </c>
      <c r="BD165">
        <v>0</v>
      </c>
      <c r="BE165">
        <v>0</v>
      </c>
      <c r="BF165">
        <v>1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1</v>
      </c>
      <c r="BM165">
        <v>0</v>
      </c>
      <c r="BN165">
        <v>0</v>
      </c>
    </row>
    <row r="166" spans="1:68" x14ac:dyDescent="0.35">
      <c r="A166">
        <v>165</v>
      </c>
      <c r="B166" t="s">
        <v>62</v>
      </c>
      <c r="C166" t="s">
        <v>72</v>
      </c>
      <c r="D166" t="s">
        <v>73</v>
      </c>
      <c r="E166" s="12" t="s">
        <v>108</v>
      </c>
      <c r="F166">
        <v>98</v>
      </c>
      <c r="G166" t="s">
        <v>84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1</v>
      </c>
      <c r="AP166">
        <v>0</v>
      </c>
      <c r="AQ166">
        <v>0</v>
      </c>
      <c r="AR166">
        <v>0</v>
      </c>
      <c r="AS166">
        <v>0</v>
      </c>
      <c r="AT166">
        <v>1</v>
      </c>
      <c r="AU166">
        <v>1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1</v>
      </c>
      <c r="BL166">
        <v>1</v>
      </c>
      <c r="BM166">
        <v>0</v>
      </c>
      <c r="BN166">
        <v>0</v>
      </c>
    </row>
    <row r="167" spans="1:68" x14ac:dyDescent="0.35">
      <c r="A167">
        <v>166</v>
      </c>
      <c r="B167" t="s">
        <v>62</v>
      </c>
      <c r="C167" t="s">
        <v>72</v>
      </c>
      <c r="D167" t="s">
        <v>73</v>
      </c>
      <c r="E167" s="12" t="s">
        <v>108</v>
      </c>
      <c r="F167">
        <v>99</v>
      </c>
      <c r="G167" t="s">
        <v>84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1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1</v>
      </c>
      <c r="AV167">
        <v>1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1</v>
      </c>
      <c r="BL167">
        <v>1</v>
      </c>
      <c r="BM167">
        <v>0</v>
      </c>
      <c r="BN167">
        <v>0</v>
      </c>
    </row>
    <row r="168" spans="1:68" x14ac:dyDescent="0.35">
      <c r="A168">
        <v>167</v>
      </c>
      <c r="B168" t="s">
        <v>62</v>
      </c>
      <c r="C168" t="s">
        <v>72</v>
      </c>
      <c r="D168" t="s">
        <v>74</v>
      </c>
      <c r="E168" s="12" t="s">
        <v>109</v>
      </c>
      <c r="F168">
        <v>100</v>
      </c>
      <c r="G168" t="s">
        <v>84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1</v>
      </c>
      <c r="AP168">
        <v>0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1</v>
      </c>
      <c r="BL168">
        <v>0</v>
      </c>
      <c r="BM168">
        <v>0</v>
      </c>
      <c r="BN168">
        <v>0</v>
      </c>
    </row>
    <row r="169" spans="1:68" x14ac:dyDescent="0.35">
      <c r="A169">
        <v>168</v>
      </c>
      <c r="B169" t="s">
        <v>59</v>
      </c>
      <c r="C169" t="s">
        <v>75</v>
      </c>
      <c r="D169" t="s">
        <v>76</v>
      </c>
      <c r="E169" s="12" t="s">
        <v>103</v>
      </c>
      <c r="F169">
        <v>101</v>
      </c>
      <c r="G169" t="s">
        <v>84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1</v>
      </c>
      <c r="R169">
        <v>1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1</v>
      </c>
      <c r="AO169">
        <v>0</v>
      </c>
      <c r="AP169">
        <v>1</v>
      </c>
      <c r="AQ169">
        <v>1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1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1</v>
      </c>
      <c r="BL169">
        <v>0</v>
      </c>
      <c r="BM169">
        <v>0</v>
      </c>
      <c r="BN169">
        <v>0</v>
      </c>
    </row>
    <row r="170" spans="1:68" x14ac:dyDescent="0.35">
      <c r="A170">
        <v>169</v>
      </c>
      <c r="B170" t="s">
        <v>62</v>
      </c>
      <c r="C170" t="s">
        <v>75</v>
      </c>
      <c r="D170" t="s">
        <v>76</v>
      </c>
      <c r="E170" s="12" t="s">
        <v>103</v>
      </c>
      <c r="F170">
        <v>102</v>
      </c>
      <c r="G170" t="s">
        <v>84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1</v>
      </c>
      <c r="BM170">
        <v>1</v>
      </c>
      <c r="BN170">
        <v>0</v>
      </c>
    </row>
    <row r="171" spans="1:68" x14ac:dyDescent="0.35">
      <c r="A171">
        <v>170</v>
      </c>
      <c r="B171" t="s">
        <v>62</v>
      </c>
      <c r="C171" t="s">
        <v>75</v>
      </c>
      <c r="D171" t="s">
        <v>76</v>
      </c>
      <c r="E171" s="12" t="s">
        <v>103</v>
      </c>
      <c r="F171">
        <v>103</v>
      </c>
      <c r="G171" t="s">
        <v>84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0</v>
      </c>
      <c r="AQ171">
        <v>1</v>
      </c>
      <c r="AR171">
        <v>0</v>
      </c>
      <c r="AS171">
        <v>1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1</v>
      </c>
      <c r="BM171">
        <v>0</v>
      </c>
      <c r="BN171">
        <v>0</v>
      </c>
    </row>
    <row r="172" spans="1:68" x14ac:dyDescent="0.35">
      <c r="A172">
        <v>171</v>
      </c>
      <c r="B172" t="s">
        <v>59</v>
      </c>
      <c r="C172" t="s">
        <v>75</v>
      </c>
      <c r="D172" t="s">
        <v>77</v>
      </c>
      <c r="E172" s="12" t="s">
        <v>104</v>
      </c>
      <c r="F172">
        <v>104</v>
      </c>
      <c r="G172" t="s">
        <v>84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0</v>
      </c>
      <c r="U172">
        <v>1</v>
      </c>
      <c r="V172">
        <v>0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1</v>
      </c>
      <c r="BB172">
        <v>1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1</v>
      </c>
      <c r="BM172">
        <v>0</v>
      </c>
      <c r="BN172">
        <v>0</v>
      </c>
    </row>
    <row r="173" spans="1:68" x14ac:dyDescent="0.35">
      <c r="A173">
        <v>172</v>
      </c>
      <c r="B173" t="s">
        <v>59</v>
      </c>
      <c r="C173" t="s">
        <v>75</v>
      </c>
      <c r="D173" t="s">
        <v>77</v>
      </c>
      <c r="E173" s="12" t="s">
        <v>104</v>
      </c>
      <c r="F173">
        <v>105</v>
      </c>
      <c r="G173" t="s">
        <v>84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1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0</v>
      </c>
      <c r="AO173">
        <v>1</v>
      </c>
      <c r="AP173">
        <v>1</v>
      </c>
      <c r="AQ173">
        <v>1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1</v>
      </c>
      <c r="BB173">
        <v>1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1</v>
      </c>
      <c r="BL173">
        <v>0</v>
      </c>
      <c r="BM173">
        <v>0</v>
      </c>
      <c r="BN173">
        <v>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workbookViewId="0">
      <selection activeCell="D13" sqref="D13"/>
    </sheetView>
  </sheetViews>
  <sheetFormatPr defaultRowHeight="14.5" x14ac:dyDescent="0.35"/>
  <cols>
    <col min="2" max="2" width="16.54296875" customWidth="1"/>
    <col min="3" max="3" width="24.453125" style="14" bestFit="1" customWidth="1"/>
    <col min="4" max="4" width="24.453125" style="14" customWidth="1"/>
    <col min="6" max="6" width="13.36328125" customWidth="1"/>
    <col min="7" max="7" width="10.6328125" customWidth="1"/>
    <col min="8" max="8" width="15.6328125" customWidth="1"/>
  </cols>
  <sheetData>
    <row r="1" spans="1:10" x14ac:dyDescent="0.35">
      <c r="A1" s="1" t="s">
        <v>1</v>
      </c>
      <c r="B1" s="1" t="s">
        <v>2</v>
      </c>
      <c r="C1" s="10" t="s">
        <v>118</v>
      </c>
      <c r="D1" s="10" t="s">
        <v>119</v>
      </c>
      <c r="E1" s="1" t="s">
        <v>99</v>
      </c>
      <c r="F1" s="1" t="s">
        <v>85</v>
      </c>
      <c r="G1" s="1" t="s">
        <v>86</v>
      </c>
      <c r="H1" s="1" t="s">
        <v>87</v>
      </c>
      <c r="I1" s="1" t="s">
        <v>98</v>
      </c>
      <c r="J1" s="1" t="s">
        <v>116</v>
      </c>
    </row>
    <row r="2" spans="1:10" ht="16" customHeight="1" x14ac:dyDescent="0.35">
      <c r="A2" s="2" t="s">
        <v>69</v>
      </c>
      <c r="B2" s="2" t="s">
        <v>71</v>
      </c>
      <c r="C2" s="11" t="s">
        <v>120</v>
      </c>
      <c r="D2" s="11" t="s">
        <v>131</v>
      </c>
      <c r="E2" s="2">
        <v>3</v>
      </c>
      <c r="F2" s="3">
        <v>3</v>
      </c>
      <c r="G2" s="3">
        <v>2</v>
      </c>
      <c r="H2" s="3">
        <v>0</v>
      </c>
      <c r="I2" s="3">
        <f>Table2[[#This Row],[num_groups]]-Table2[[#This Row],[num_repeating]]</f>
        <v>3</v>
      </c>
      <c r="J2" s="3"/>
    </row>
    <row r="3" spans="1:10" x14ac:dyDescent="0.35">
      <c r="A3" s="2" t="s">
        <v>69</v>
      </c>
      <c r="B3" s="2" t="s">
        <v>70</v>
      </c>
      <c r="C3" s="12" t="s">
        <v>121</v>
      </c>
      <c r="D3" s="12" t="s">
        <v>132</v>
      </c>
      <c r="E3" s="2">
        <v>3</v>
      </c>
      <c r="F3" s="3">
        <v>3</v>
      </c>
      <c r="G3" s="3">
        <v>2</v>
      </c>
      <c r="H3" s="3">
        <v>0</v>
      </c>
      <c r="I3" s="3">
        <f>Table2[[#This Row],[num_groups]]-Table2[[#This Row],[num_repeating]]</f>
        <v>3</v>
      </c>
      <c r="J3" s="3"/>
    </row>
    <row r="4" spans="1:10" x14ac:dyDescent="0.35">
      <c r="A4" s="2" t="s">
        <v>75</v>
      </c>
      <c r="B4" s="2" t="s">
        <v>76</v>
      </c>
      <c r="C4" s="12" t="s">
        <v>122</v>
      </c>
      <c r="D4" s="12" t="s">
        <v>133</v>
      </c>
      <c r="E4" s="2">
        <v>3</v>
      </c>
      <c r="F4" s="3">
        <v>3</v>
      </c>
      <c r="G4" s="3">
        <v>2</v>
      </c>
      <c r="H4" s="3">
        <v>0</v>
      </c>
      <c r="I4" s="3">
        <f>Table2[[#This Row],[num_groups]]-Table2[[#This Row],[num_repeating]]</f>
        <v>3</v>
      </c>
      <c r="J4" s="3"/>
    </row>
    <row r="5" spans="1:10" x14ac:dyDescent="0.35">
      <c r="A5" s="2" t="s">
        <v>75</v>
      </c>
      <c r="B5" s="2" t="s">
        <v>77</v>
      </c>
      <c r="C5" s="12" t="s">
        <v>123</v>
      </c>
      <c r="D5" s="12" t="s">
        <v>134</v>
      </c>
      <c r="E5" s="2">
        <v>2</v>
      </c>
      <c r="F5" s="3">
        <v>2</v>
      </c>
      <c r="G5" s="3">
        <v>1</v>
      </c>
      <c r="H5" s="3">
        <v>0</v>
      </c>
      <c r="I5" s="3">
        <f>Table2[[#This Row],[num_groups]]-Table2[[#This Row],[num_repeating]]</f>
        <v>2</v>
      </c>
      <c r="J5" s="3"/>
    </row>
    <row r="6" spans="1:10" x14ac:dyDescent="0.35">
      <c r="A6" s="2" t="s">
        <v>64</v>
      </c>
      <c r="B6" s="2" t="s">
        <v>65</v>
      </c>
      <c r="C6" s="12" t="s">
        <v>124</v>
      </c>
      <c r="D6" s="12" t="s">
        <v>135</v>
      </c>
      <c r="E6" s="2">
        <v>42</v>
      </c>
      <c r="F6" s="3">
        <v>28</v>
      </c>
      <c r="G6" s="3">
        <v>1</v>
      </c>
      <c r="H6" s="3">
        <v>7</v>
      </c>
      <c r="I6" s="3">
        <f>Table2[[#This Row],[num_groups]]-Table2[[#This Row],[num_repeating]]</f>
        <v>21</v>
      </c>
      <c r="J6" s="3"/>
    </row>
    <row r="7" spans="1:10" x14ac:dyDescent="0.35">
      <c r="A7" s="2" t="s">
        <v>60</v>
      </c>
      <c r="B7" s="2" t="s">
        <v>61</v>
      </c>
      <c r="C7" s="12" t="s">
        <v>125</v>
      </c>
      <c r="D7" s="12" t="s">
        <v>136</v>
      </c>
      <c r="E7" s="2">
        <v>49</v>
      </c>
      <c r="F7" s="3">
        <v>33</v>
      </c>
      <c r="G7" s="3">
        <v>2</v>
      </c>
      <c r="H7" s="3">
        <v>12</v>
      </c>
      <c r="I7" s="3">
        <f>Table2[[#This Row],[num_groups]]-Table2[[#This Row],[num_repeating]]</f>
        <v>21</v>
      </c>
      <c r="J7" s="3"/>
    </row>
    <row r="8" spans="1:10" x14ac:dyDescent="0.35">
      <c r="A8" s="2" t="s">
        <v>60</v>
      </c>
      <c r="B8" s="2" t="s">
        <v>63</v>
      </c>
      <c r="C8" s="12" t="s">
        <v>126</v>
      </c>
      <c r="D8" s="12" t="s">
        <v>137</v>
      </c>
      <c r="E8" s="2">
        <v>48</v>
      </c>
      <c r="F8" s="3">
        <v>23</v>
      </c>
      <c r="G8" s="3">
        <v>2</v>
      </c>
      <c r="H8" s="3">
        <v>8</v>
      </c>
      <c r="I8" s="3">
        <f>Table2[[#This Row],[num_groups]]-Table2[[#This Row],[num_repeating]]</f>
        <v>15</v>
      </c>
      <c r="J8" s="3"/>
    </row>
    <row r="9" spans="1:10" x14ac:dyDescent="0.35">
      <c r="A9" s="2" t="s">
        <v>72</v>
      </c>
      <c r="B9" s="2" t="s">
        <v>73</v>
      </c>
      <c r="C9" s="12" t="s">
        <v>127</v>
      </c>
      <c r="D9" s="12" t="s">
        <v>138</v>
      </c>
      <c r="E9" s="2">
        <v>3</v>
      </c>
      <c r="F9" s="3">
        <v>3</v>
      </c>
      <c r="G9" s="3">
        <v>1</v>
      </c>
      <c r="H9" s="3">
        <v>0</v>
      </c>
      <c r="I9" s="3">
        <f>Table2[[#This Row],[num_groups]]-Table2[[#This Row],[num_repeating]]</f>
        <v>3</v>
      </c>
      <c r="J9" s="3"/>
    </row>
    <row r="10" spans="1:10" x14ac:dyDescent="0.35">
      <c r="A10" s="2" t="s">
        <v>72</v>
      </c>
      <c r="B10" s="2" t="s">
        <v>74</v>
      </c>
      <c r="C10" s="12" t="s">
        <v>128</v>
      </c>
      <c r="D10" s="12" t="s">
        <v>139</v>
      </c>
      <c r="E10" s="2">
        <v>1</v>
      </c>
      <c r="F10" s="3">
        <v>1</v>
      </c>
      <c r="G10" s="3">
        <v>1</v>
      </c>
      <c r="H10" s="3">
        <v>0</v>
      </c>
      <c r="I10" s="3">
        <f>Table2[[#This Row],[num_groups]]-Table2[[#This Row],[num_repeating]]</f>
        <v>1</v>
      </c>
      <c r="J10" s="3"/>
    </row>
    <row r="11" spans="1:10" x14ac:dyDescent="0.35">
      <c r="A11" s="2" t="s">
        <v>66</v>
      </c>
      <c r="B11" s="2" t="s">
        <v>68</v>
      </c>
      <c r="C11" s="12" t="s">
        <v>129</v>
      </c>
      <c r="D11" s="12" t="s">
        <v>140</v>
      </c>
      <c r="E11" s="2">
        <v>17</v>
      </c>
      <c r="F11" s="3">
        <v>17</v>
      </c>
      <c r="G11" s="3">
        <v>1</v>
      </c>
      <c r="H11" s="3">
        <v>3</v>
      </c>
      <c r="I11" s="3">
        <f>Table2[[#This Row],[num_groups]]-Table2[[#This Row],[num_repeating]]</f>
        <v>14</v>
      </c>
      <c r="J11" s="3"/>
    </row>
    <row r="12" spans="1:10" x14ac:dyDescent="0.35">
      <c r="A12" s="4" t="s">
        <v>66</v>
      </c>
      <c r="B12" s="4" t="s">
        <v>67</v>
      </c>
      <c r="C12" s="13" t="s">
        <v>130</v>
      </c>
      <c r="D12" s="13" t="s">
        <v>141</v>
      </c>
      <c r="E12" s="4">
        <v>1</v>
      </c>
      <c r="F12" s="3">
        <v>1</v>
      </c>
      <c r="G12" s="3">
        <v>1</v>
      </c>
      <c r="H12" s="3">
        <v>1</v>
      </c>
      <c r="I12" s="3">
        <f>Table2[[#This Row],[num_groups]]-Table2[[#This Row],[num_repeating]]</f>
        <v>0</v>
      </c>
      <c r="J12" s="3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4"/>
  <sheetViews>
    <sheetView tabSelected="1" zoomScale="89" workbookViewId="0">
      <selection activeCell="L8" sqref="L8"/>
    </sheetView>
  </sheetViews>
  <sheetFormatPr defaultRowHeight="14.5" x14ac:dyDescent="0.35"/>
  <cols>
    <col min="1" max="1" width="8.81640625" style="3" bestFit="1" customWidth="1"/>
    <col min="2" max="2" width="10.7265625" style="3" customWidth="1"/>
    <col min="3" max="3" width="12.81640625" style="3" customWidth="1"/>
    <col min="4" max="4" width="14.7265625" style="3" customWidth="1"/>
    <col min="5" max="5" width="12.81640625" style="3" customWidth="1"/>
    <col min="7" max="7" width="12.90625" style="3" bestFit="1" customWidth="1"/>
    <col min="8" max="8" width="6.453125" style="3" customWidth="1"/>
    <col min="9" max="9" width="11.90625" style="3" customWidth="1"/>
    <col min="10" max="10" width="7" style="3" customWidth="1"/>
    <col min="11" max="11" width="11.81640625" style="3" bestFit="1" customWidth="1"/>
    <col min="12" max="12" width="8.81640625" bestFit="1" customWidth="1"/>
    <col min="13" max="13" width="11.81640625" bestFit="1" customWidth="1"/>
    <col min="16" max="16" width="8.81640625" style="16" bestFit="1" customWidth="1"/>
    <col min="17" max="18" width="8.81640625" bestFit="1" customWidth="1"/>
  </cols>
  <sheetData>
    <row r="1" spans="1:17" x14ac:dyDescent="0.35">
      <c r="A1" s="1" t="s">
        <v>79</v>
      </c>
      <c r="B1" s="1" t="s">
        <v>88</v>
      </c>
      <c r="C1" s="1" t="s">
        <v>117</v>
      </c>
      <c r="D1" s="1" t="s">
        <v>81</v>
      </c>
      <c r="E1" s="1" t="s">
        <v>82</v>
      </c>
      <c r="F1" s="1" t="s">
        <v>83</v>
      </c>
      <c r="G1" s="1" t="s">
        <v>93</v>
      </c>
      <c r="H1" s="5" t="s">
        <v>91</v>
      </c>
      <c r="I1" s="1" t="s">
        <v>92</v>
      </c>
      <c r="J1" s="5" t="s">
        <v>94</v>
      </c>
      <c r="K1" s="1" t="s">
        <v>95</v>
      </c>
      <c r="L1" s="5" t="s">
        <v>96</v>
      </c>
      <c r="O1" s="16"/>
      <c r="P1"/>
    </row>
    <row r="2" spans="1:17" x14ac:dyDescent="0.35">
      <c r="A2" s="2">
        <v>1</v>
      </c>
      <c r="B2" s="2">
        <v>2</v>
      </c>
      <c r="C2" s="2"/>
      <c r="D2" s="2"/>
      <c r="E2" s="2"/>
      <c r="F2" s="2"/>
      <c r="G2" s="2">
        <v>0</v>
      </c>
      <c r="H2" s="6">
        <f>((Table4[[#This Row],[10000_artificialmatch]]/10000)^(Table4[[#This Row],[count]]-1))</f>
        <v>0</v>
      </c>
      <c r="I2" s="2">
        <v>0</v>
      </c>
      <c r="J2" s="6">
        <f>((Table4[[#This Row],[100000_artificialmatch]]/10000)^(Table4[[#This Row],[count]]-1))</f>
        <v>0</v>
      </c>
      <c r="K2" s="2">
        <v>0</v>
      </c>
      <c r="L2" s="6">
        <f>((Table4[[#This Row],[r_100000_match]]/10000)^(Table4[[#This Row],[count]]-1))</f>
        <v>0</v>
      </c>
      <c r="O2" s="16"/>
      <c r="P2"/>
    </row>
    <row r="3" spans="1:17" x14ac:dyDescent="0.35">
      <c r="A3" s="2">
        <v>2</v>
      </c>
      <c r="B3" s="2">
        <v>5</v>
      </c>
      <c r="C3" s="18">
        <v>2.5195829999999999</v>
      </c>
      <c r="D3" s="2"/>
      <c r="E3" s="2" t="s">
        <v>84</v>
      </c>
      <c r="F3" s="2"/>
      <c r="G3" s="2">
        <v>12</v>
      </c>
      <c r="H3" s="6">
        <f>((Table4[[#This Row],[10000_artificialmatch]]/10000)^(Table4[[#This Row],[count]]-1))</f>
        <v>2.0735999999999992E-12</v>
      </c>
      <c r="I3" s="2">
        <v>116</v>
      </c>
      <c r="J3" s="6">
        <f>((Table4[[#This Row],[100000_artificialmatch]]/10000)^(Table4[[#This Row],[count]]-1))</f>
        <v>1.8106393599999997E-8</v>
      </c>
      <c r="K3" s="2">
        <v>133</v>
      </c>
      <c r="L3" s="6">
        <f>((Table4[[#This Row],[r_100000_match]]/10000)^(Table4[[#This Row],[count]]-1))</f>
        <v>3.1290072099999996E-8</v>
      </c>
      <c r="O3" s="16"/>
      <c r="P3"/>
    </row>
    <row r="4" spans="1:17" x14ac:dyDescent="0.35">
      <c r="A4" s="2">
        <v>4</v>
      </c>
      <c r="B4" s="2">
        <v>10</v>
      </c>
      <c r="C4" s="18">
        <v>2.5195829999999999</v>
      </c>
      <c r="D4" s="2"/>
      <c r="E4" s="2" t="s">
        <v>84</v>
      </c>
      <c r="F4" s="2" t="s">
        <v>84</v>
      </c>
      <c r="G4" s="2">
        <v>27</v>
      </c>
      <c r="H4" s="6">
        <f>((Table4[[#This Row],[10000_artificialmatch]]/10000)^(Table4[[#This Row],[count]]-1))</f>
        <v>7.6255974849870019E-24</v>
      </c>
      <c r="I4" s="2">
        <v>237</v>
      </c>
      <c r="J4" s="6">
        <f>((Table4[[#This Row],[100000_artificialmatch]]/10000)^(Table4[[#This Row],[count]]-1))</f>
        <v>2.359038963725876E-15</v>
      </c>
      <c r="K4" s="2">
        <v>266</v>
      </c>
      <c r="L4" s="6">
        <f>((Table4[[#This Row],[r_100000_match]]/10000)^(Table4[[#This Row],[count]]-1))</f>
        <v>6.6670656204331695E-15</v>
      </c>
      <c r="O4" s="16"/>
      <c r="P4" s="8" t="s">
        <v>97</v>
      </c>
    </row>
    <row r="5" spans="1:17" x14ac:dyDescent="0.35">
      <c r="A5" s="2">
        <v>7</v>
      </c>
      <c r="B5" s="2">
        <v>2</v>
      </c>
      <c r="C5" s="2"/>
      <c r="D5" s="2"/>
      <c r="E5" s="2"/>
      <c r="F5" s="2"/>
      <c r="G5" s="2">
        <v>0</v>
      </c>
      <c r="H5" s="6">
        <f>((Table4[[#This Row],[10000_artificialmatch]]/10000)^(Table4[[#This Row],[count]]-1))</f>
        <v>0</v>
      </c>
      <c r="I5" s="2">
        <v>1</v>
      </c>
      <c r="J5" s="6">
        <f>((Table4[[#This Row],[100000_artificialmatch]]/10000)^(Table4[[#This Row],[count]]-1))</f>
        <v>1E-4</v>
      </c>
      <c r="K5" s="2">
        <v>3</v>
      </c>
      <c r="L5" s="6">
        <f>((Table4[[#This Row],[r_100000_match]]/10000)^(Table4[[#This Row],[count]]-1))</f>
        <v>2.9999999999999997E-4</v>
      </c>
      <c r="O5" s="16"/>
      <c r="P5"/>
    </row>
    <row r="6" spans="1:17" x14ac:dyDescent="0.35">
      <c r="A6" s="2">
        <v>9</v>
      </c>
      <c r="B6" s="2">
        <v>11</v>
      </c>
      <c r="C6" s="18">
        <v>5.2071740000000002</v>
      </c>
      <c r="D6" s="2" t="s">
        <v>84</v>
      </c>
      <c r="E6" s="2"/>
      <c r="F6" s="2" t="s">
        <v>84</v>
      </c>
      <c r="G6" s="2">
        <v>28</v>
      </c>
      <c r="H6" s="6">
        <f>((Table4[[#This Row],[10000_artificialmatch]]/10000)^(Table4[[#This Row],[count]]-1))</f>
        <v>2.9619676669542387E-26</v>
      </c>
      <c r="I6" s="2">
        <v>234</v>
      </c>
      <c r="J6" s="6">
        <f>((Table4[[#This Row],[100000_artificialmatch]]/10000)^(Table4[[#This Row],[count]]-1))</f>
        <v>4.9221922705866634E-17</v>
      </c>
      <c r="K6" s="2">
        <v>260</v>
      </c>
      <c r="L6" s="6">
        <f>((Table4[[#This Row],[r_100000_match]]/10000)^(Table4[[#This Row],[count]]-1))</f>
        <v>1.4116709565337596E-16</v>
      </c>
      <c r="O6" s="16"/>
      <c r="P6"/>
    </row>
    <row r="7" spans="1:17" x14ac:dyDescent="0.35">
      <c r="A7" s="2">
        <v>11</v>
      </c>
      <c r="B7" s="2">
        <v>14</v>
      </c>
      <c r="C7" s="18">
        <v>2.5195829999999999</v>
      </c>
      <c r="D7" s="2"/>
      <c r="E7" s="2" t="s">
        <v>84</v>
      </c>
      <c r="F7" s="2" t="s">
        <v>84</v>
      </c>
      <c r="G7" s="2">
        <v>47</v>
      </c>
      <c r="H7" s="6">
        <f>((Table4[[#This Row],[10000_artificialmatch]]/10000)^(Table4[[#This Row],[count]]-1))</f>
        <v>5.4609997061205842E-31</v>
      </c>
      <c r="I7" s="2">
        <v>531</v>
      </c>
      <c r="J7" s="6">
        <f>((Table4[[#This Row],[100000_artificialmatch]]/10000)^(Table4[[#This Row],[count]]-1))</f>
        <v>2.668263860371807E-17</v>
      </c>
      <c r="K7" s="2">
        <v>575</v>
      </c>
      <c r="L7" s="6">
        <f>((Table4[[#This Row],[r_100000_match]]/10000)^(Table4[[#This Row],[count]]-1))</f>
        <v>7.5107270767758432E-17</v>
      </c>
      <c r="N7" t="s">
        <v>79</v>
      </c>
      <c r="O7" t="s">
        <v>113</v>
      </c>
      <c r="P7" t="s">
        <v>112</v>
      </c>
      <c r="Q7" t="s">
        <v>84</v>
      </c>
    </row>
    <row r="8" spans="1:17" x14ac:dyDescent="0.35">
      <c r="A8" s="2">
        <v>12</v>
      </c>
      <c r="B8" s="2">
        <v>2</v>
      </c>
      <c r="C8" s="2"/>
      <c r="D8" s="2"/>
      <c r="E8" s="2"/>
      <c r="F8" s="2" t="s">
        <v>84</v>
      </c>
      <c r="G8" s="7">
        <v>16</v>
      </c>
      <c r="H8" s="7">
        <f>((Table4[[#This Row],[10000_artificialmatch]]/10000)^(Table4[[#This Row],[count]]-1))</f>
        <v>1.6000000000000001E-3</v>
      </c>
      <c r="I8" s="7">
        <v>149</v>
      </c>
      <c r="J8" s="7">
        <f>((Table4[[#This Row],[100000_artificialmatch]]/10000)^(Table4[[#This Row],[count]]-1))</f>
        <v>1.49E-2</v>
      </c>
      <c r="K8" s="7">
        <v>166</v>
      </c>
      <c r="L8" s="7">
        <f>((Table4[[#This Row],[r_100000_match]]/10000)^(Table4[[#This Row],[count]]-1))</f>
        <v>1.66E-2</v>
      </c>
      <c r="N8" t="s">
        <v>115</v>
      </c>
      <c r="O8" s="17">
        <v>2</v>
      </c>
      <c r="P8">
        <v>8</v>
      </c>
      <c r="Q8">
        <v>24</v>
      </c>
    </row>
    <row r="9" spans="1:17" x14ac:dyDescent="0.35">
      <c r="A9" s="2">
        <v>14</v>
      </c>
      <c r="B9" s="2">
        <v>2</v>
      </c>
      <c r="C9" s="2"/>
      <c r="D9" s="2"/>
      <c r="E9" s="2"/>
      <c r="F9" s="2"/>
      <c r="G9" s="7">
        <v>3</v>
      </c>
      <c r="H9" s="7">
        <f>((Table4[[#This Row],[10000_artificialmatch]]/10000)^(Table4[[#This Row],[count]]-1))</f>
        <v>2.9999999999999997E-4</v>
      </c>
      <c r="I9" s="7">
        <v>38</v>
      </c>
      <c r="J9" s="7">
        <f>((Table4[[#This Row],[100000_artificialmatch]]/10000)^(Table4[[#This Row],[count]]-1))</f>
        <v>3.8E-3</v>
      </c>
      <c r="K9" s="7">
        <v>44</v>
      </c>
      <c r="L9" s="7">
        <f>((Table4[[#This Row],[r_100000_match]]/10000)^(Table4[[#This Row],[count]]-1))</f>
        <v>4.4000000000000003E-3</v>
      </c>
      <c r="N9" t="s">
        <v>115</v>
      </c>
      <c r="O9" s="17">
        <v>3</v>
      </c>
      <c r="P9">
        <v>3</v>
      </c>
      <c r="Q9">
        <v>14</v>
      </c>
    </row>
    <row r="10" spans="1:17" x14ac:dyDescent="0.35">
      <c r="A10" s="2">
        <v>23</v>
      </c>
      <c r="B10" s="2">
        <v>2</v>
      </c>
      <c r="C10" s="18">
        <v>5.2071740000000002</v>
      </c>
      <c r="D10" s="2" t="s">
        <v>84</v>
      </c>
      <c r="E10" s="2"/>
      <c r="F10" s="2" t="s">
        <v>84</v>
      </c>
      <c r="G10" s="2">
        <v>1</v>
      </c>
      <c r="H10" s="6">
        <f>((Table4[[#This Row],[10000_artificialmatch]]/10000)^(Table4[[#This Row],[count]]-1))</f>
        <v>1E-4</v>
      </c>
      <c r="I10" s="2">
        <v>11</v>
      </c>
      <c r="J10" s="6">
        <f>((Table4[[#This Row],[100000_artificialmatch]]/10000)^(Table4[[#This Row],[count]]-1))</f>
        <v>1.1000000000000001E-3</v>
      </c>
      <c r="K10" s="2">
        <v>5</v>
      </c>
      <c r="L10" s="6">
        <f>((Table4[[#This Row],[r_100000_match]]/10000)^(Table4[[#This Row],[count]]-1))</f>
        <v>5.0000000000000001E-4</v>
      </c>
      <c r="N10" t="s">
        <v>115</v>
      </c>
      <c r="O10" s="17">
        <v>4</v>
      </c>
      <c r="P10">
        <v>0</v>
      </c>
      <c r="Q10">
        <v>3</v>
      </c>
    </row>
    <row r="11" spans="1:17" x14ac:dyDescent="0.35">
      <c r="A11" s="2">
        <v>24</v>
      </c>
      <c r="B11" s="2">
        <v>2</v>
      </c>
      <c r="C11" s="2"/>
      <c r="D11" s="2"/>
      <c r="E11" s="2"/>
      <c r="F11" s="2"/>
      <c r="G11" s="2">
        <v>0</v>
      </c>
      <c r="H11" s="6">
        <f>((Table4[[#This Row],[10000_artificialmatch]]/10000)^(Table4[[#This Row],[count]]-1))</f>
        <v>0</v>
      </c>
      <c r="I11" s="2">
        <v>2</v>
      </c>
      <c r="J11" s="6">
        <f>((Table4[[#This Row],[100000_artificialmatch]]/10000)^(Table4[[#This Row],[count]]-1))</f>
        <v>2.0000000000000001E-4</v>
      </c>
      <c r="K11" s="2">
        <v>3</v>
      </c>
      <c r="L11" s="6">
        <f>((Table4[[#This Row],[r_100000_match]]/10000)^(Table4[[#This Row],[count]]-1))</f>
        <v>2.9999999999999997E-4</v>
      </c>
      <c r="N11" t="s">
        <v>115</v>
      </c>
      <c r="O11" s="17">
        <v>5</v>
      </c>
      <c r="P11">
        <v>0</v>
      </c>
      <c r="Q11">
        <v>1</v>
      </c>
    </row>
    <row r="12" spans="1:17" x14ac:dyDescent="0.35">
      <c r="A12" s="2">
        <v>27</v>
      </c>
      <c r="B12" s="2">
        <v>4</v>
      </c>
      <c r="C12" s="18">
        <v>2.5195829999999999</v>
      </c>
      <c r="D12" s="2"/>
      <c r="E12" s="2" t="s">
        <v>84</v>
      </c>
      <c r="F12" s="2"/>
      <c r="G12" s="2">
        <v>5</v>
      </c>
      <c r="H12" s="6">
        <f>((Table4[[#This Row],[10000_artificialmatch]]/10000)^(Table4[[#This Row],[count]]-1))</f>
        <v>1.2500000000000001E-10</v>
      </c>
      <c r="I12" s="2">
        <v>28</v>
      </c>
      <c r="J12" s="6">
        <f>((Table4[[#This Row],[100000_artificialmatch]]/10000)^(Table4[[#This Row],[count]]-1))</f>
        <v>2.1951999999999997E-8</v>
      </c>
      <c r="K12" s="2">
        <v>41</v>
      </c>
      <c r="L12" s="6">
        <f>((Table4[[#This Row],[r_100000_match]]/10000)^(Table4[[#This Row],[count]]-1))</f>
        <v>6.8921000000000025E-8</v>
      </c>
      <c r="N12" t="s">
        <v>114</v>
      </c>
      <c r="O12" s="17">
        <v>1</v>
      </c>
      <c r="P12">
        <v>0</v>
      </c>
      <c r="Q12">
        <v>83</v>
      </c>
    </row>
    <row r="13" spans="1:17" x14ac:dyDescent="0.35">
      <c r="A13" s="2">
        <v>32</v>
      </c>
      <c r="B13" s="2">
        <v>2</v>
      </c>
      <c r="C13" s="18">
        <v>5.2071740000000002</v>
      </c>
      <c r="D13" s="2" t="s">
        <v>84</v>
      </c>
      <c r="E13" s="2"/>
      <c r="F13" s="2" t="s">
        <v>84</v>
      </c>
      <c r="G13" s="7">
        <v>4</v>
      </c>
      <c r="H13" s="7">
        <f>((Table4[[#This Row],[10000_artificialmatch]]/10000)^(Table4[[#This Row],[count]]-1))</f>
        <v>4.0000000000000002E-4</v>
      </c>
      <c r="I13" s="7">
        <v>19</v>
      </c>
      <c r="J13" s="7">
        <f>((Table4[[#This Row],[100000_artificialmatch]]/10000)^(Table4[[#This Row],[count]]-1))</f>
        <v>1.9E-3</v>
      </c>
      <c r="K13" s="7">
        <v>14</v>
      </c>
      <c r="L13" s="7">
        <f>((Table4[[#This Row],[r_100000_match]]/10000)^(Table4[[#This Row],[count]]-1))</f>
        <v>1.4E-3</v>
      </c>
      <c r="N13" t="s">
        <v>114</v>
      </c>
      <c r="O13" s="17">
        <v>2</v>
      </c>
      <c r="P13" s="16">
        <v>3</v>
      </c>
      <c r="Q13">
        <v>8</v>
      </c>
    </row>
    <row r="14" spans="1:17" x14ac:dyDescent="0.35">
      <c r="A14" s="2">
        <v>35</v>
      </c>
      <c r="B14" s="2">
        <v>2</v>
      </c>
      <c r="C14" s="2"/>
      <c r="D14" s="2"/>
      <c r="E14" s="2"/>
      <c r="F14" s="2"/>
      <c r="G14" s="7">
        <v>17</v>
      </c>
      <c r="H14" s="7">
        <f>((Table4[[#This Row],[10000_artificialmatch]]/10000)^(Table4[[#This Row],[count]]-1))</f>
        <v>1.6999999999999999E-3</v>
      </c>
      <c r="I14" s="7">
        <v>151</v>
      </c>
      <c r="J14" s="7">
        <f>((Table4[[#This Row],[100000_artificialmatch]]/10000)^(Table4[[#This Row],[count]]-1))</f>
        <v>1.5100000000000001E-2</v>
      </c>
      <c r="K14" s="7">
        <v>173</v>
      </c>
      <c r="L14" s="7">
        <f>((Table4[[#This Row],[r_100000_match]]/10000)^(Table4[[#This Row],[count]]-1))</f>
        <v>1.7299999999999999E-2</v>
      </c>
      <c r="N14" t="s">
        <v>114</v>
      </c>
      <c r="O14" s="17">
        <v>3</v>
      </c>
      <c r="P14">
        <v>2</v>
      </c>
      <c r="Q14">
        <v>2</v>
      </c>
    </row>
    <row r="15" spans="1:17" x14ac:dyDescent="0.35">
      <c r="A15" s="2">
        <v>37</v>
      </c>
      <c r="B15" s="2">
        <v>3</v>
      </c>
      <c r="C15" s="2"/>
      <c r="D15" s="2"/>
      <c r="E15" s="2"/>
      <c r="F15" s="2" t="s">
        <v>84</v>
      </c>
      <c r="G15" s="2">
        <v>28</v>
      </c>
      <c r="H15" s="6">
        <f>((Table4[[#This Row],[10000_artificialmatch]]/10000)^(Table4[[#This Row],[count]]-1))</f>
        <v>7.8399999999999995E-6</v>
      </c>
      <c r="I15" s="2">
        <v>207</v>
      </c>
      <c r="J15" s="6">
        <f>((Table4[[#This Row],[100000_artificialmatch]]/10000)^(Table4[[#This Row],[count]]-1))</f>
        <v>4.2849000000000001E-4</v>
      </c>
      <c r="K15" s="2">
        <v>217</v>
      </c>
      <c r="L15" s="6">
        <f>((Table4[[#This Row],[r_100000_match]]/10000)^(Table4[[#This Row],[count]]-1))</f>
        <v>4.7089000000000001E-4</v>
      </c>
      <c r="N15" t="s">
        <v>114</v>
      </c>
      <c r="O15" s="17">
        <v>4</v>
      </c>
      <c r="P15">
        <v>0</v>
      </c>
      <c r="Q15">
        <v>2</v>
      </c>
    </row>
    <row r="16" spans="1:17" x14ac:dyDescent="0.35">
      <c r="A16" s="2">
        <v>43</v>
      </c>
      <c r="B16" s="2">
        <v>3</v>
      </c>
      <c r="C16" s="18">
        <v>2.748678</v>
      </c>
      <c r="D16" s="2" t="s">
        <v>84</v>
      </c>
      <c r="E16" s="2"/>
      <c r="F16" s="2" t="s">
        <v>84</v>
      </c>
      <c r="G16" s="2">
        <v>22</v>
      </c>
      <c r="H16" s="6">
        <f>((Table4[[#This Row],[10000_artificialmatch]]/10000)^(Table4[[#This Row],[count]]-1))</f>
        <v>4.8400000000000002E-6</v>
      </c>
      <c r="I16" s="2">
        <v>180</v>
      </c>
      <c r="J16" s="6">
        <f>((Table4[[#This Row],[100000_artificialmatch]]/10000)^(Table4[[#This Row],[count]]-1))</f>
        <v>3.2399999999999996E-4</v>
      </c>
      <c r="K16" s="2">
        <v>212</v>
      </c>
      <c r="L16" s="6">
        <f>((Table4[[#This Row],[r_100000_match]]/10000)^(Table4[[#This Row],[count]]-1))</f>
        <v>4.4944000000000001E-4</v>
      </c>
      <c r="N16" t="s">
        <v>114</v>
      </c>
      <c r="O16" s="17">
        <v>5</v>
      </c>
      <c r="P16">
        <v>0</v>
      </c>
      <c r="Q16">
        <v>1</v>
      </c>
    </row>
    <row r="17" spans="1:17" x14ac:dyDescent="0.35">
      <c r="A17" s="2">
        <v>55</v>
      </c>
      <c r="B17" s="2">
        <v>4</v>
      </c>
      <c r="C17" s="2"/>
      <c r="D17" s="2"/>
      <c r="E17" s="2"/>
      <c r="F17" s="2"/>
      <c r="G17" s="2">
        <v>0</v>
      </c>
      <c r="H17" s="6">
        <f>((Table4[[#This Row],[10000_artificialmatch]]/10000)^(Table4[[#This Row],[count]]-1))</f>
        <v>0</v>
      </c>
      <c r="I17" s="2">
        <v>1</v>
      </c>
      <c r="J17" s="6">
        <f>((Table4[[#This Row],[100000_artificialmatch]]/10000)^(Table4[[#This Row],[count]]-1))</f>
        <v>9.9999999999999998E-13</v>
      </c>
      <c r="K17" s="2">
        <v>0</v>
      </c>
      <c r="L17" s="6">
        <f>((Table4[[#This Row],[r_100000_match]]/10000)^(Table4[[#This Row],[count]]-1))</f>
        <v>0</v>
      </c>
      <c r="N17" t="s">
        <v>114</v>
      </c>
      <c r="O17" s="17">
        <v>7</v>
      </c>
      <c r="P17">
        <v>0</v>
      </c>
      <c r="Q17">
        <v>1</v>
      </c>
    </row>
    <row r="18" spans="1:17" x14ac:dyDescent="0.35">
      <c r="A18" s="2">
        <v>57</v>
      </c>
      <c r="B18" s="2">
        <v>7</v>
      </c>
      <c r="C18" s="2"/>
      <c r="D18" s="2"/>
      <c r="E18" s="2"/>
      <c r="F18" s="2"/>
      <c r="G18" s="2">
        <v>0</v>
      </c>
      <c r="H18" s="6">
        <f>((Table4[[#This Row],[10000_artificialmatch]]/10000)^(Table4[[#This Row],[count]]-1))</f>
        <v>0</v>
      </c>
      <c r="I18" s="2">
        <v>0</v>
      </c>
      <c r="J18" s="6">
        <f>((Table4[[#This Row],[100000_artificialmatch]]/10000)^(Table4[[#This Row],[count]]-1))</f>
        <v>0</v>
      </c>
      <c r="K18" s="2">
        <v>0</v>
      </c>
      <c r="L18" s="6">
        <f>((Table4[[#This Row],[r_100000_match]]/10000)^(Table4[[#This Row],[count]]-1))</f>
        <v>0</v>
      </c>
      <c r="N18" t="s">
        <v>114</v>
      </c>
      <c r="O18" s="17">
        <v>10</v>
      </c>
      <c r="P18">
        <v>1</v>
      </c>
      <c r="Q18">
        <v>0</v>
      </c>
    </row>
    <row r="19" spans="1:17" x14ac:dyDescent="0.35">
      <c r="A19" s="2">
        <v>60</v>
      </c>
      <c r="B19" s="2">
        <v>3</v>
      </c>
      <c r="C19" s="2"/>
      <c r="D19" s="2"/>
      <c r="E19" s="2"/>
      <c r="F19" s="2"/>
      <c r="G19" s="2">
        <v>0</v>
      </c>
      <c r="H19" s="6">
        <f>((Table4[[#This Row],[10000_artificialmatch]]/10000)^(Table4[[#This Row],[count]]-1))</f>
        <v>0</v>
      </c>
      <c r="I19" s="2">
        <v>1</v>
      </c>
      <c r="J19" s="6">
        <f>((Table4[[#This Row],[100000_artificialmatch]]/10000)^(Table4[[#This Row],[count]]-1))</f>
        <v>1E-8</v>
      </c>
      <c r="K19" s="2">
        <v>0</v>
      </c>
      <c r="L19" s="6">
        <f>((Table4[[#This Row],[r_100000_match]]/10000)^(Table4[[#This Row],[count]]-1))</f>
        <v>0</v>
      </c>
      <c r="N19" t="s">
        <v>114</v>
      </c>
      <c r="O19" s="17">
        <v>11</v>
      </c>
      <c r="P19">
        <v>1</v>
      </c>
      <c r="Q19">
        <v>0</v>
      </c>
    </row>
    <row r="20" spans="1:17" x14ac:dyDescent="0.35">
      <c r="A20" s="2">
        <v>63</v>
      </c>
      <c r="B20" s="2">
        <v>3</v>
      </c>
      <c r="C20" s="2"/>
      <c r="D20" s="2"/>
      <c r="E20" s="2"/>
      <c r="F20" s="2"/>
      <c r="G20" s="2">
        <v>0</v>
      </c>
      <c r="H20" s="6">
        <f>((Table4[[#This Row],[10000_artificialmatch]]/10000)^(Table4[[#This Row],[count]]-1))</f>
        <v>0</v>
      </c>
      <c r="I20" s="2">
        <v>2</v>
      </c>
      <c r="J20" s="6">
        <f>((Table4[[#This Row],[100000_artificialmatch]]/10000)^(Table4[[#This Row],[count]]-1))</f>
        <v>4.0000000000000001E-8</v>
      </c>
      <c r="K20" s="2">
        <v>1</v>
      </c>
      <c r="L20" s="6">
        <f>((Table4[[#This Row],[r_100000_match]]/10000)^(Table4[[#This Row],[count]]-1))</f>
        <v>1E-8</v>
      </c>
      <c r="N20" t="s">
        <v>114</v>
      </c>
      <c r="O20" s="17">
        <v>14</v>
      </c>
      <c r="P20">
        <v>1</v>
      </c>
      <c r="Q20">
        <v>0</v>
      </c>
    </row>
    <row r="21" spans="1:17" x14ac:dyDescent="0.35">
      <c r="A21" s="2">
        <v>69</v>
      </c>
      <c r="B21" s="2">
        <v>2</v>
      </c>
      <c r="C21" s="2"/>
      <c r="D21" s="2"/>
      <c r="E21" s="2"/>
      <c r="F21" s="2"/>
      <c r="G21" s="2">
        <v>0</v>
      </c>
      <c r="H21" s="6">
        <f>((Table4[[#This Row],[10000_artificialmatch]]/10000)^(Table4[[#This Row],[count]]-1))</f>
        <v>0</v>
      </c>
      <c r="I21" s="2">
        <v>0</v>
      </c>
      <c r="J21" s="6">
        <f>((Table4[[#This Row],[100000_artificialmatch]]/10000)^(Table4[[#This Row],[count]]-1))</f>
        <v>0</v>
      </c>
      <c r="K21" s="2">
        <v>0</v>
      </c>
      <c r="L21" s="6">
        <f>((Table4[[#This Row],[r_100000_match]]/10000)^(Table4[[#This Row],[count]]-1))</f>
        <v>0</v>
      </c>
      <c r="O21" s="17"/>
      <c r="P21"/>
    </row>
    <row r="22" spans="1:17" x14ac:dyDescent="0.35">
      <c r="A22" s="2">
        <v>81</v>
      </c>
      <c r="B22" s="2">
        <v>2</v>
      </c>
      <c r="C22" s="2"/>
      <c r="D22" s="2"/>
      <c r="E22" s="2"/>
      <c r="F22" s="2"/>
      <c r="G22" s="7">
        <v>42</v>
      </c>
      <c r="H22" s="7">
        <f>((Table4[[#This Row],[10000_artificialmatch]]/10000)^(Table4[[#This Row],[count]]-1))</f>
        <v>4.1999999999999997E-3</v>
      </c>
      <c r="I22" s="7">
        <v>377</v>
      </c>
      <c r="J22" s="7">
        <f>((Table4[[#This Row],[100000_artificialmatch]]/10000)^(Table4[[#This Row],[count]]-1))</f>
        <v>3.7699999999999997E-2</v>
      </c>
      <c r="K22" s="7">
        <v>395</v>
      </c>
      <c r="L22" s="7">
        <f>((Table4[[#This Row],[r_100000_match]]/10000)^(Table4[[#This Row],[count]]-1))</f>
        <v>3.95E-2</v>
      </c>
      <c r="O22" s="16"/>
      <c r="P22"/>
    </row>
    <row r="23" spans="1:17" x14ac:dyDescent="0.35">
      <c r="A23" s="2">
        <v>87</v>
      </c>
      <c r="B23" s="2">
        <v>2</v>
      </c>
      <c r="C23" s="2"/>
      <c r="D23" s="2"/>
      <c r="E23" s="2"/>
      <c r="F23" s="2"/>
      <c r="G23" s="7">
        <v>2</v>
      </c>
      <c r="H23" s="7">
        <f>((Table4[[#This Row],[10000_artificialmatch]]/10000)^(Table4[[#This Row],[count]]-1))</f>
        <v>2.0000000000000001E-4</v>
      </c>
      <c r="I23" s="7">
        <v>17</v>
      </c>
      <c r="J23" s="7">
        <f>((Table4[[#This Row],[100000_artificialmatch]]/10000)^(Table4[[#This Row],[count]]-1))</f>
        <v>1.6999999999999999E-3</v>
      </c>
      <c r="K23" s="7">
        <v>17</v>
      </c>
      <c r="L23" s="7">
        <f>((Table4[[#This Row],[r_100000_match]]/10000)^(Table4[[#This Row],[count]]-1))</f>
        <v>1.6999999999999999E-3</v>
      </c>
      <c r="O23" s="16"/>
      <c r="P23"/>
    </row>
    <row r="24" spans="1:17" x14ac:dyDescent="0.35">
      <c r="A24" s="2" t="s">
        <v>89</v>
      </c>
      <c r="B24" s="2">
        <v>83</v>
      </c>
      <c r="C24" s="2"/>
      <c r="D24" s="2" t="s">
        <v>90</v>
      </c>
      <c r="E24" s="2" t="s">
        <v>90</v>
      </c>
      <c r="F24" s="2" t="s">
        <v>90</v>
      </c>
      <c r="G24" s="2" t="s">
        <v>90</v>
      </c>
      <c r="H24" s="6" t="e">
        <f>((Table4[[#This Row],[10000_artificialmatch]]/10000)^(Table4[[#This Row],[count]]-1))</f>
        <v>#VALUE!</v>
      </c>
      <c r="I24" s="2" t="s">
        <v>90</v>
      </c>
      <c r="J24" s="6" t="e">
        <f>((Table4[[#This Row],[100000_artificialmatch]]/10000)^(Table4[[#This Row],[count]]-1))</f>
        <v>#VALUE!</v>
      </c>
      <c r="K24" s="2" t="s">
        <v>90</v>
      </c>
      <c r="L24" s="6" t="e">
        <f>((Table4[[#This Row],[r_100000_match]]/10000)^(Table4[[#This Row],[count]]-1))</f>
        <v>#VALUE!</v>
      </c>
      <c r="O24" s="16"/>
      <c r="P24"/>
    </row>
  </sheetData>
  <phoneticPr fontId="18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C40_workingtable</vt:lpstr>
      <vt:lpstr>island_stats</vt:lpstr>
      <vt:lpstr>group_stats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Moreland</dc:creator>
  <cp:lastModifiedBy>Kelsey Moreland</cp:lastModifiedBy>
  <dcterms:created xsi:type="dcterms:W3CDTF">2019-10-30T20:45:39Z</dcterms:created>
  <dcterms:modified xsi:type="dcterms:W3CDTF">2020-05-02T11:15:06Z</dcterms:modified>
</cp:coreProperties>
</file>