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Standard Curve" sheetId="1" r:id="rId3"/>
    <sheet state="visible" name="Example Sample Quantification" sheetId="2" r:id="rId4"/>
    <sheet state="visible" name="Template for Use - Standard Cur" sheetId="3" r:id="rId5"/>
    <sheet state="visible" name="Template for Use - Quantificati" sheetId="4" r:id="rId6"/>
  </sheets>
  <definedNames/>
  <calcPr/>
</workbook>
</file>

<file path=xl/sharedStrings.xml><?xml version="1.0" encoding="utf-8"?>
<sst xmlns="http://schemas.openxmlformats.org/spreadsheetml/2006/main" count="85" uniqueCount="21">
  <si>
    <t>Blank corrected Values</t>
  </si>
  <si>
    <t>Use the values from the second row that PICO green outputs for each samples</t>
  </si>
  <si>
    <t>Blank corrected</t>
  </si>
  <si>
    <t>Concentration (ng/ul)</t>
  </si>
  <si>
    <t>A</t>
  </si>
  <si>
    <t>B</t>
  </si>
  <si>
    <t>C</t>
  </si>
  <si>
    <t>D</t>
  </si>
  <si>
    <t>E</t>
  </si>
  <si>
    <t>F</t>
  </si>
  <si>
    <t>G</t>
  </si>
  <si>
    <t>H</t>
  </si>
  <si>
    <t>slope</t>
  </si>
  <si>
    <t>Grab from chart equation</t>
  </si>
  <si>
    <t>intercept</t>
  </si>
  <si>
    <t>R2</t>
  </si>
  <si>
    <t>If your R2 is &gt; 0.98 proceed with your sample analyses, otherwise re-do your standard dilutions</t>
  </si>
  <si>
    <t>(You'll have to manually enter these values from the equation generation in the graph)</t>
  </si>
  <si>
    <t>You'll use the intercept and slope from the standard curve to calculate your concentration: Slope*Values+Intercept = Concentration</t>
  </si>
  <si>
    <t xml:space="preserve">20 ng/ul </t>
  </si>
  <si>
    <t xml:space="preserve">20 ul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</si>
</sst>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8">
    <font>
      <sz val="10.0"/>
      <color rgb="FF000000"/>
      <name val="Arial"/>
    </font>
    <font>
      <b/>
      <u/>
      <sz val="11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color rgb="FF000000"/>
      <name val="Arial"/>
    </font>
    <font/>
    <font>
      <b/>
      <u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247CBD"/>
        <bgColor rgb="FF247CBD"/>
      </patternFill>
    </fill>
    <fill>
      <patternFill patternType="solid">
        <fgColor rgb="FF60A0D1"/>
        <bgColor rgb="FF60A0D1"/>
      </patternFill>
    </fill>
    <fill>
      <patternFill patternType="solid">
        <fgColor rgb="FF428EC7"/>
        <bgColor rgb="FF428EC7"/>
      </patternFill>
    </fill>
    <fill>
      <patternFill patternType="solid">
        <fgColor rgb="FF7EB2DB"/>
        <bgColor rgb="FF7EB2DB"/>
      </patternFill>
    </fill>
    <fill>
      <patternFill patternType="solid">
        <fgColor rgb="FF9CC5E5"/>
        <bgColor rgb="FF9CC5E5"/>
      </patternFill>
    </fill>
    <fill>
      <patternFill patternType="solid">
        <fgColor rgb="FFE8F3FF"/>
        <bgColor rgb="FFE8F3FF"/>
      </patternFill>
    </fill>
    <fill>
      <patternFill patternType="solid">
        <fgColor rgb="FF5197CC"/>
        <bgColor rgb="FF5197CC"/>
      </patternFill>
    </fill>
    <fill>
      <patternFill patternType="solid">
        <fgColor rgb="FFABCEEA"/>
        <bgColor rgb="FFABCEEA"/>
      </patternFill>
    </fill>
    <fill>
      <patternFill patternType="solid">
        <fgColor rgb="FFC9E0F4"/>
        <bgColor rgb="FFC9E0F4"/>
      </patternFill>
    </fill>
    <fill>
      <patternFill patternType="solid">
        <fgColor rgb="FF8DBCE0"/>
        <bgColor rgb="FF8DBCE0"/>
      </patternFill>
    </fill>
    <fill>
      <patternFill patternType="solid">
        <fgColor rgb="FF6FA9D6"/>
        <bgColor rgb="FF6FA9D6"/>
      </patternFill>
    </fill>
    <fill>
      <patternFill patternType="solid">
        <fgColor rgb="FFBAD7EF"/>
        <bgColor rgb="FFBAD7EF"/>
      </patternFill>
    </fill>
    <fill>
      <patternFill patternType="solid">
        <fgColor rgb="FFFFFFFF"/>
        <bgColor rgb="FFFFFFFF"/>
      </patternFill>
    </fill>
    <fill>
      <patternFill patternType="solid">
        <fgColor rgb="FFD8E9F9"/>
        <bgColor rgb="FFD8E9F9"/>
      </patternFill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2" fontId="5" numFmtId="0" xfId="0" applyAlignment="1" applyBorder="1" applyFill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3" fontId="5" numFmtId="0" xfId="0" applyAlignment="1" applyBorder="1" applyFill="1" applyFont="1">
      <alignment horizontal="center" readingOrder="0"/>
    </xf>
    <xf borderId="2" fillId="4" fontId="5" numFmtId="0" xfId="0" applyAlignment="1" applyBorder="1" applyFill="1" applyFont="1">
      <alignment horizontal="center" readingOrder="0"/>
    </xf>
    <xf borderId="2" fillId="5" fontId="5" numFmtId="0" xfId="0" applyAlignment="1" applyBorder="1" applyFill="1" applyFont="1">
      <alignment horizontal="center" readingOrder="0"/>
    </xf>
    <xf borderId="2" fillId="6" fontId="5" numFmtId="0" xfId="0" applyAlignment="1" applyBorder="1" applyFill="1" applyFont="1">
      <alignment horizontal="center" readingOrder="0"/>
    </xf>
    <xf borderId="1" fillId="7" fontId="5" numFmtId="0" xfId="0" applyAlignment="1" applyBorder="1" applyFill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3" fillId="8" fontId="5" numFmtId="0" xfId="0" applyAlignment="1" applyBorder="1" applyFill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2" fillId="9" fontId="5" numFmtId="0" xfId="0" applyAlignment="1" applyBorder="1" applyFill="1" applyFont="1">
      <alignment horizontal="center" readingOrder="0"/>
    </xf>
    <xf borderId="2" fillId="10" fontId="5" numFmtId="0" xfId="0" applyAlignment="1" applyBorder="1" applyFill="1" applyFont="1">
      <alignment horizontal="center" readingOrder="0"/>
    </xf>
    <xf borderId="0" fillId="0" fontId="2" numFmtId="11" xfId="0" applyAlignment="1" applyFont="1" applyNumberFormat="1">
      <alignment horizontal="right" readingOrder="0" shrinkToFit="0" vertical="bottom" wrapText="0"/>
    </xf>
    <xf borderId="3" fillId="7" fontId="5" numFmtId="0" xfId="0" applyAlignment="1" applyBorder="1" applyFont="1">
      <alignment horizontal="center" readingOrder="0"/>
    </xf>
    <xf borderId="2" fillId="8" fontId="5" numFmtId="0" xfId="0" applyAlignment="1" applyBorder="1" applyFont="1">
      <alignment horizontal="center" readingOrder="0"/>
    </xf>
    <xf borderId="2" fillId="11" fontId="5" numFmtId="0" xfId="0" applyAlignment="1" applyBorder="1" applyFill="1" applyFont="1">
      <alignment horizontal="center" readingOrder="0"/>
    </xf>
    <xf borderId="0" fillId="0" fontId="6" numFmtId="11" xfId="0" applyFont="1" applyNumberFormat="1"/>
    <xf borderId="2" fillId="12" fontId="5" numFmtId="0" xfId="0" applyAlignment="1" applyBorder="1" applyFill="1" applyFont="1">
      <alignment horizontal="center" readingOrder="0"/>
    </xf>
    <xf borderId="3" fillId="4" fontId="5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/>
    </xf>
    <xf borderId="3" fillId="6" fontId="5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2" fillId="7" fontId="5" numFmtId="0" xfId="0" applyAlignment="1" applyBorder="1" applyFont="1">
      <alignment horizontal="center" readingOrder="0"/>
    </xf>
    <xf borderId="2" fillId="13" fontId="5" numFmtId="0" xfId="0" applyAlignment="1" applyBorder="1" applyFill="1" applyFont="1">
      <alignment horizontal="center"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1" fillId="11" fontId="5" numFmtId="0" xfId="0" applyAlignment="1" applyBorder="1" applyFont="1">
      <alignment horizontal="center" readingOrder="0"/>
    </xf>
    <xf borderId="6" fillId="14" fontId="5" numFmtId="0" xfId="0" applyAlignment="1" applyBorder="1" applyFill="1" applyFont="1">
      <alignment horizontal="center" readingOrder="0"/>
    </xf>
    <xf borderId="6" fillId="7" fontId="5" numFmtId="0" xfId="0" applyAlignment="1" applyBorder="1" applyFont="1">
      <alignment horizontal="center" readingOrder="0"/>
    </xf>
    <xf borderId="6" fillId="10" fontId="5" numFmtId="0" xfId="0" applyAlignment="1" applyBorder="1" applyFont="1">
      <alignment horizontal="center" readingOrder="0"/>
    </xf>
    <xf borderId="1" fillId="8" fontId="5" numFmtId="0" xfId="0" applyAlignment="1" applyBorder="1" applyFont="1">
      <alignment horizontal="center" readingOrder="0"/>
    </xf>
    <xf borderId="6" fillId="15" fontId="5" numFmtId="0" xfId="0" applyAlignment="1" applyBorder="1" applyFill="1" applyFont="1">
      <alignment horizontal="center" readingOrder="0"/>
    </xf>
    <xf borderId="1" fillId="13" fontId="5" numFmtId="0" xfId="0" applyAlignment="1" applyBorder="1" applyFont="1">
      <alignment horizontal="center" readingOrder="0"/>
    </xf>
    <xf borderId="1" fillId="15" fontId="5" numFmtId="0" xfId="0" applyAlignment="1" applyBorder="1" applyFont="1">
      <alignment horizontal="center" readingOrder="0"/>
    </xf>
    <xf borderId="6" fillId="13" fontId="5" numFmtId="0" xfId="0" applyAlignment="1" applyBorder="1" applyFont="1">
      <alignment horizontal="center" readingOrder="0"/>
    </xf>
    <xf borderId="6" fillId="14" fontId="5" numFmtId="0" xfId="0" applyAlignment="1" applyBorder="1" applyFont="1">
      <alignment horizontal="center"/>
    </xf>
    <xf borderId="6" fillId="6" fontId="5" numFmtId="0" xfId="0" applyAlignment="1" applyBorder="1" applyFont="1">
      <alignment horizontal="center" readingOrder="0"/>
    </xf>
    <xf borderId="6" fillId="9" fontId="5" numFmtId="0" xfId="0" applyAlignment="1" applyBorder="1" applyFont="1">
      <alignment horizontal="center" readingOrder="0"/>
    </xf>
    <xf borderId="6" fillId="5" fontId="5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'Example Standard Curve'!$B$4:$B$11</c:f>
            </c:numRef>
          </c:xVal>
          <c:yVal>
            <c:numRef>
              <c:f>'Example Standard Curve'!$D$4:$D$11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64838"/>
        <c:axId val="385779927"/>
      </c:scatterChart>
      <c:valAx>
        <c:axId val="1463864838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5779927"/>
      </c:valAx>
      <c:valAx>
        <c:axId val="38577992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3864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'Example Sample Quantification'!$D$4:$D$11</c:f>
            </c:numRef>
          </c:xVal>
          <c:yVal>
            <c:numRef>
              <c:f>'Example Sample Quantification'!$B$4:$B$11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62406"/>
        <c:axId val="246663559"/>
      </c:scatterChart>
      <c:valAx>
        <c:axId val="1528662406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6663559"/>
      </c:valAx>
      <c:valAx>
        <c:axId val="24666355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8662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'Template for Use - Standard Cur'!$D$4:$D$11</c:f>
            </c:numRef>
          </c:xVal>
          <c:yVal>
            <c:numRef>
              <c:f>'Template for Use - Standard Cur'!$B$4:$B$11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10546"/>
        <c:axId val="607702033"/>
      </c:scatterChart>
      <c:valAx>
        <c:axId val="770410546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7702033"/>
      </c:valAx>
      <c:valAx>
        <c:axId val="60770203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0410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'Template for Use - Quantificati'!$D$4:$D$11</c:f>
            </c:numRef>
          </c:xVal>
          <c:yVal>
            <c:numRef>
              <c:f>'Template for Use - Quantificati'!$B$4:$B$11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81603"/>
        <c:axId val="1699090434"/>
      </c:scatterChart>
      <c:valAx>
        <c:axId val="1530781603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9090434"/>
      </c:valAx>
      <c:valAx>
        <c:axId val="169909043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0781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323850</xdr:colOff>
      <xdr:row>1</xdr:row>
      <xdr:rowOff>66675</xdr:rowOff>
    </xdr:from>
    <xdr:ext cx="7334250" cy="4533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762000</xdr:colOff>
      <xdr:row>0</xdr:row>
      <xdr:rowOff>57150</xdr:rowOff>
    </xdr:from>
    <xdr:ext cx="7334250" cy="4533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762000</xdr:colOff>
      <xdr:row>0</xdr:row>
      <xdr:rowOff>57150</xdr:rowOff>
    </xdr:from>
    <xdr:ext cx="7334250" cy="4533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762000</xdr:colOff>
      <xdr:row>0</xdr:row>
      <xdr:rowOff>57150</xdr:rowOff>
    </xdr:from>
    <xdr:ext cx="7334250" cy="4533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71"/>
    <col customWidth="1" min="5" max="5" width="5.71"/>
    <col customWidth="1" min="6" max="6" width="5.43"/>
    <col customWidth="1" min="7" max="15" width="4.14"/>
  </cols>
  <sheetData>
    <row r="1">
      <c r="A1" s="1"/>
      <c r="B1" s="1"/>
      <c r="C1" s="2"/>
      <c r="D1" s="2"/>
      <c r="E1" s="2"/>
      <c r="F1" s="2"/>
      <c r="G1" s="2"/>
      <c r="H1" s="2"/>
      <c r="I1" s="2"/>
      <c r="R1" s="2"/>
    </row>
    <row r="2">
      <c r="A2" s="1" t="s">
        <v>2</v>
      </c>
      <c r="C2" s="3" t="s">
        <v>1</v>
      </c>
      <c r="D2" s="2"/>
      <c r="E2" s="2"/>
      <c r="F2" s="2"/>
      <c r="G2" s="2"/>
      <c r="H2" s="2"/>
      <c r="I2" s="2"/>
      <c r="R2" s="4"/>
    </row>
    <row r="3">
      <c r="B3" s="5" t="s">
        <v>3</v>
      </c>
      <c r="C3" s="6"/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>
        <v>6.0</v>
      </c>
      <c r="J3" s="4">
        <v>7.0</v>
      </c>
      <c r="K3" s="4">
        <v>8.0</v>
      </c>
      <c r="L3" s="4">
        <v>9.0</v>
      </c>
      <c r="M3" s="4">
        <v>10.0</v>
      </c>
      <c r="N3" s="4">
        <v>11.0</v>
      </c>
      <c r="O3" s="4">
        <v>12.0</v>
      </c>
    </row>
    <row r="4">
      <c r="B4" s="8">
        <v>20.0</v>
      </c>
      <c r="C4" s="4" t="s">
        <v>4</v>
      </c>
      <c r="D4" s="9">
        <v>71882.0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>
      <c r="B5" s="8">
        <f t="shared" ref="B5:B10" si="1">B4/2</f>
        <v>10</v>
      </c>
      <c r="C5" s="4" t="s">
        <v>5</v>
      </c>
      <c r="D5" s="9">
        <v>38073.0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>
      <c r="B6" s="8">
        <f t="shared" si="1"/>
        <v>5</v>
      </c>
      <c r="C6" s="4" t="s">
        <v>6</v>
      </c>
      <c r="D6" s="9">
        <v>19359.0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>
      <c r="B7" s="8">
        <f t="shared" si="1"/>
        <v>2.5</v>
      </c>
      <c r="C7" s="4" t="s">
        <v>7</v>
      </c>
      <c r="D7" s="9">
        <v>9987.0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>
      <c r="B8" s="8">
        <f t="shared" si="1"/>
        <v>1.25</v>
      </c>
      <c r="C8" s="4" t="s">
        <v>8</v>
      </c>
      <c r="D8" s="9">
        <v>5324.0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>
      <c r="B9" s="8">
        <f t="shared" si="1"/>
        <v>0.625</v>
      </c>
      <c r="C9" s="4" t="s">
        <v>9</v>
      </c>
      <c r="D9" s="9">
        <v>2836.0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>
      <c r="B10" s="8">
        <f t="shared" si="1"/>
        <v>0.3125</v>
      </c>
      <c r="C10" s="4" t="s">
        <v>10</v>
      </c>
      <c r="D10" s="9">
        <v>1347.0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>
      <c r="B11" s="8">
        <v>0.0</v>
      </c>
      <c r="C11" s="4" t="s">
        <v>11</v>
      </c>
      <c r="D11" s="15">
        <v>13.0</v>
      </c>
      <c r="E11" s="16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" t="s">
        <v>12</v>
      </c>
      <c r="B13" s="21">
        <v>4.36E-6</v>
      </c>
      <c r="C13" s="3" t="s">
        <v>17</v>
      </c>
      <c r="D13" s="2"/>
      <c r="E13" s="2"/>
      <c r="F13" s="2"/>
      <c r="G13" s="2"/>
      <c r="H13" s="2"/>
      <c r="I13" s="2"/>
    </row>
    <row r="14">
      <c r="A14" s="3" t="s">
        <v>14</v>
      </c>
      <c r="B14" s="21">
        <v>-0.0289</v>
      </c>
      <c r="C14" s="2"/>
      <c r="D14" s="2"/>
      <c r="E14" s="2"/>
      <c r="F14" s="2"/>
      <c r="G14" s="2"/>
      <c r="H14" s="2"/>
      <c r="I14" s="2"/>
    </row>
    <row r="15">
      <c r="A15" s="3" t="s">
        <v>15</v>
      </c>
      <c r="B15" s="8">
        <v>0.934</v>
      </c>
      <c r="C15" s="3" t="s">
        <v>16</v>
      </c>
      <c r="D15" s="2"/>
      <c r="E15" s="2"/>
      <c r="F15" s="2"/>
      <c r="G15" s="2"/>
      <c r="H15" s="2"/>
      <c r="I15" s="2"/>
    </row>
  </sheetData>
  <mergeCells count="1">
    <mergeCell ref="A2:B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3.43"/>
    <col customWidth="1" min="5" max="9" width="8.57"/>
    <col customWidth="1" min="10" max="15" width="6.0"/>
    <col customWidth="1" min="16" max="16" width="8.57"/>
  </cols>
  <sheetData>
    <row r="1">
      <c r="A1" s="1"/>
      <c r="B1" s="1"/>
      <c r="C1" s="2"/>
      <c r="D1" s="2"/>
      <c r="R1" s="2"/>
    </row>
    <row r="2">
      <c r="A2" s="1" t="s">
        <v>0</v>
      </c>
      <c r="C2" s="3" t="s">
        <v>1</v>
      </c>
      <c r="D2" s="2"/>
      <c r="E2" s="2"/>
      <c r="F2" s="2"/>
      <c r="G2" s="2"/>
      <c r="H2" s="2"/>
      <c r="I2" s="2"/>
      <c r="R2" s="4"/>
    </row>
    <row r="3">
      <c r="B3" s="5" t="s">
        <v>3</v>
      </c>
      <c r="C3" s="6"/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>
        <v>6.0</v>
      </c>
      <c r="J3" s="4">
        <v>7.0</v>
      </c>
      <c r="K3" s="4">
        <v>8.0</v>
      </c>
      <c r="L3" s="4">
        <v>9.0</v>
      </c>
      <c r="M3" s="4">
        <v>10.0</v>
      </c>
      <c r="N3" s="4">
        <v>11.0</v>
      </c>
      <c r="O3" s="4">
        <v>12.0</v>
      </c>
    </row>
    <row r="4">
      <c r="B4" s="8">
        <v>20.0</v>
      </c>
      <c r="C4" s="4" t="s">
        <v>4</v>
      </c>
      <c r="D4" s="9">
        <v>118975.0</v>
      </c>
      <c r="E4" s="11">
        <v>162.0</v>
      </c>
      <c r="F4" s="12">
        <v>12.0</v>
      </c>
      <c r="G4" s="13"/>
      <c r="H4" s="13"/>
      <c r="I4" s="14"/>
      <c r="J4" s="10"/>
      <c r="K4" s="10"/>
      <c r="L4" s="10"/>
      <c r="M4" s="10"/>
      <c r="N4" s="10"/>
      <c r="O4" s="10"/>
    </row>
    <row r="5">
      <c r="B5" s="8">
        <f t="shared" ref="B5:B10" si="1">B4/2</f>
        <v>10</v>
      </c>
      <c r="C5" s="4" t="s">
        <v>5</v>
      </c>
      <c r="D5" s="9">
        <v>47204.0</v>
      </c>
      <c r="E5" s="17">
        <v>214.0</v>
      </c>
      <c r="F5" s="19">
        <v>102.0</v>
      </c>
      <c r="G5" s="12"/>
      <c r="H5" s="14"/>
      <c r="I5" s="20"/>
      <c r="J5" s="10"/>
      <c r="K5" s="10"/>
      <c r="L5" s="10"/>
      <c r="M5" s="10"/>
      <c r="N5" s="10"/>
      <c r="O5" s="10"/>
    </row>
    <row r="6">
      <c r="B6" s="8">
        <f t="shared" si="1"/>
        <v>5</v>
      </c>
      <c r="C6" s="4" t="s">
        <v>6</v>
      </c>
      <c r="D6" s="9">
        <v>10847.0</v>
      </c>
      <c r="E6" s="22">
        <v>2592.0</v>
      </c>
      <c r="F6" s="23">
        <v>1512.0</v>
      </c>
      <c r="G6" s="13"/>
      <c r="H6" s="24"/>
      <c r="I6" s="26"/>
      <c r="J6" s="10"/>
      <c r="K6" s="10"/>
      <c r="L6" s="10"/>
      <c r="M6" s="10"/>
      <c r="N6" s="10"/>
      <c r="O6" s="10"/>
    </row>
    <row r="7">
      <c r="B7" s="8">
        <f t="shared" si="1"/>
        <v>2.5</v>
      </c>
      <c r="C7" s="4" t="s">
        <v>7</v>
      </c>
      <c r="D7" s="9">
        <v>17151.0</v>
      </c>
      <c r="E7" s="27">
        <v>35.0</v>
      </c>
      <c r="F7" s="12"/>
      <c r="G7" s="24"/>
      <c r="H7" s="28"/>
      <c r="I7" s="26"/>
      <c r="J7" s="10"/>
      <c r="K7" s="10"/>
      <c r="L7" s="10"/>
      <c r="M7" s="10"/>
      <c r="N7" s="10"/>
      <c r="O7" s="10"/>
    </row>
    <row r="8">
      <c r="B8" s="8">
        <f t="shared" si="1"/>
        <v>1.25</v>
      </c>
      <c r="C8" s="4" t="s">
        <v>8</v>
      </c>
      <c r="D8" s="9">
        <v>2588.0</v>
      </c>
      <c r="E8" s="29">
        <v>27.0</v>
      </c>
      <c r="F8" s="26"/>
      <c r="G8" s="13"/>
      <c r="H8" s="30"/>
      <c r="I8" s="31"/>
      <c r="J8" s="10"/>
      <c r="K8" s="10"/>
      <c r="L8" s="10"/>
      <c r="M8" s="10"/>
      <c r="N8" s="10"/>
      <c r="O8" s="10"/>
    </row>
    <row r="9">
      <c r="B9" s="8">
        <f t="shared" si="1"/>
        <v>0.625</v>
      </c>
      <c r="C9" s="4" t="s">
        <v>9</v>
      </c>
      <c r="D9" s="9">
        <v>1490.0</v>
      </c>
      <c r="E9" s="11">
        <v>4.0</v>
      </c>
      <c r="F9" s="31"/>
      <c r="G9" s="14"/>
      <c r="H9" s="12"/>
      <c r="I9" s="31"/>
      <c r="J9" s="10"/>
      <c r="K9" s="10"/>
      <c r="L9" s="10"/>
      <c r="M9" s="10"/>
      <c r="N9" s="10"/>
      <c r="O9" s="10"/>
    </row>
    <row r="10">
      <c r="B10" s="8">
        <f t="shared" si="1"/>
        <v>0.3125</v>
      </c>
      <c r="C10" s="4" t="s">
        <v>10</v>
      </c>
      <c r="D10" s="9">
        <v>499.0</v>
      </c>
      <c r="E10" s="29">
        <v>612.0</v>
      </c>
      <c r="F10" s="12"/>
      <c r="G10" s="24"/>
      <c r="H10" s="13"/>
      <c r="I10" s="32"/>
      <c r="J10" s="10"/>
      <c r="K10" s="10"/>
      <c r="L10" s="10"/>
      <c r="M10" s="10"/>
      <c r="N10" s="10"/>
      <c r="O10" s="10"/>
    </row>
    <row r="11">
      <c r="B11" s="8">
        <v>0.0</v>
      </c>
      <c r="C11" s="4" t="s">
        <v>11</v>
      </c>
      <c r="D11" s="15">
        <v>-12.0</v>
      </c>
      <c r="E11" s="16">
        <v>247.0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" t="s">
        <v>12</v>
      </c>
      <c r="B13" s="33">
        <v>1.65E-5</v>
      </c>
      <c r="C13" s="3" t="s">
        <v>17</v>
      </c>
      <c r="D13" s="2"/>
      <c r="E13" s="2"/>
      <c r="F13" s="2"/>
      <c r="G13" s="2"/>
      <c r="H13" s="2"/>
      <c r="I13" s="2"/>
    </row>
    <row r="14">
      <c r="A14" s="3" t="s">
        <v>14</v>
      </c>
      <c r="B14" s="33">
        <v>0.0668</v>
      </c>
      <c r="C14" s="2"/>
      <c r="D14" s="2"/>
      <c r="E14" s="2"/>
      <c r="F14" s="2"/>
      <c r="G14" s="2"/>
      <c r="H14" s="2"/>
      <c r="I14" s="2"/>
    </row>
    <row r="15">
      <c r="A15" s="3" t="s">
        <v>15</v>
      </c>
      <c r="B15" s="8">
        <v>0.971</v>
      </c>
      <c r="C15" s="3" t="s">
        <v>16</v>
      </c>
      <c r="D15" s="2"/>
      <c r="E15" s="2"/>
      <c r="F15" s="2"/>
      <c r="G15" s="2"/>
      <c r="H15" s="2"/>
      <c r="I15" s="2"/>
    </row>
    <row r="18">
      <c r="A18" s="34" t="s">
        <v>3</v>
      </c>
      <c r="C18" s="3" t="s">
        <v>18</v>
      </c>
      <c r="D18" s="2"/>
      <c r="E18" s="2"/>
      <c r="F18" s="2"/>
      <c r="G18" s="2"/>
      <c r="H18" s="2"/>
      <c r="I18" s="2"/>
    </row>
    <row r="19">
      <c r="A19" s="2"/>
      <c r="C19" s="4"/>
      <c r="D19" s="4">
        <v>1.0</v>
      </c>
      <c r="E19" s="4">
        <v>2.0</v>
      </c>
      <c r="F19" s="4">
        <v>3.0</v>
      </c>
      <c r="G19" s="4">
        <v>4.0</v>
      </c>
      <c r="H19" s="4">
        <v>5.0</v>
      </c>
      <c r="I19" s="4">
        <v>6.0</v>
      </c>
    </row>
    <row r="20">
      <c r="B20" s="6"/>
      <c r="C20" s="4" t="s">
        <v>4</v>
      </c>
      <c r="D20" s="35">
        <f t="shared" ref="D20:I20" si="2">D4*$B$13+$B$14</f>
        <v>2.0298875</v>
      </c>
      <c r="E20" s="35">
        <f t="shared" si="2"/>
        <v>0.069473</v>
      </c>
      <c r="F20" s="35">
        <f t="shared" si="2"/>
        <v>0.066998</v>
      </c>
      <c r="G20" s="35">
        <f t="shared" si="2"/>
        <v>0.0668</v>
      </c>
      <c r="H20" s="35">
        <f t="shared" si="2"/>
        <v>0.0668</v>
      </c>
      <c r="I20" s="35">
        <f t="shared" si="2"/>
        <v>0.0668</v>
      </c>
    </row>
    <row r="21">
      <c r="B21" s="6"/>
      <c r="C21" s="4" t="s">
        <v>5</v>
      </c>
      <c r="D21" s="35">
        <f t="shared" ref="D21:I21" si="3">D5*$B$13+$B$14</f>
        <v>0.845666</v>
      </c>
      <c r="E21" s="35">
        <f t="shared" si="3"/>
        <v>0.070331</v>
      </c>
      <c r="F21" s="35">
        <f t="shared" si="3"/>
        <v>0.068483</v>
      </c>
      <c r="G21" s="35">
        <f t="shared" si="3"/>
        <v>0.0668</v>
      </c>
      <c r="H21" s="35">
        <f t="shared" si="3"/>
        <v>0.0668</v>
      </c>
      <c r="I21" s="35">
        <f t="shared" si="3"/>
        <v>0.0668</v>
      </c>
    </row>
    <row r="22">
      <c r="B22" s="6"/>
      <c r="C22" s="4" t="s">
        <v>6</v>
      </c>
      <c r="D22" s="35">
        <f t="shared" ref="D22:I22" si="4">D6*$B$13+$B$14</f>
        <v>0.2457755</v>
      </c>
      <c r="E22" s="35">
        <f t="shared" si="4"/>
        <v>0.109568</v>
      </c>
      <c r="F22" s="35">
        <f t="shared" si="4"/>
        <v>0.091748</v>
      </c>
      <c r="G22" s="35">
        <f t="shared" si="4"/>
        <v>0.0668</v>
      </c>
      <c r="H22" s="35">
        <f t="shared" si="4"/>
        <v>0.0668</v>
      </c>
      <c r="I22" s="35">
        <f t="shared" si="4"/>
        <v>0.0668</v>
      </c>
    </row>
    <row r="23">
      <c r="B23" s="6"/>
      <c r="C23" s="4" t="s">
        <v>7</v>
      </c>
      <c r="D23" s="35">
        <f t="shared" ref="D23:I23" si="5">D7*$B$13+$B$14</f>
        <v>0.3497915</v>
      </c>
      <c r="E23" s="35">
        <f t="shared" si="5"/>
        <v>0.0673775</v>
      </c>
      <c r="F23" s="35">
        <f t="shared" si="5"/>
        <v>0.0668</v>
      </c>
      <c r="G23" s="35">
        <f t="shared" si="5"/>
        <v>0.0668</v>
      </c>
      <c r="H23" s="35">
        <f t="shared" si="5"/>
        <v>0.0668</v>
      </c>
      <c r="I23" s="35">
        <f t="shared" si="5"/>
        <v>0.0668</v>
      </c>
    </row>
    <row r="24">
      <c r="B24" s="6"/>
      <c r="C24" s="4" t="s">
        <v>8</v>
      </c>
      <c r="D24" s="35">
        <f t="shared" ref="D24:I24" si="6">D8*$B$13+$B$14</f>
        <v>0.109502</v>
      </c>
      <c r="E24" s="35">
        <f t="shared" si="6"/>
        <v>0.0672455</v>
      </c>
      <c r="F24" s="35">
        <f t="shared" si="6"/>
        <v>0.0668</v>
      </c>
      <c r="G24" s="35">
        <f t="shared" si="6"/>
        <v>0.0668</v>
      </c>
      <c r="H24" s="35">
        <f t="shared" si="6"/>
        <v>0.0668</v>
      </c>
      <c r="I24" s="35">
        <f t="shared" si="6"/>
        <v>0.0668</v>
      </c>
    </row>
    <row r="25">
      <c r="B25" s="6"/>
      <c r="C25" s="4" t="s">
        <v>9</v>
      </c>
      <c r="D25" s="35">
        <f t="shared" ref="D25:I25" si="7">D9*$B$13+$B$14</f>
        <v>0.091385</v>
      </c>
      <c r="E25" s="35">
        <f t="shared" si="7"/>
        <v>0.066866</v>
      </c>
      <c r="F25" s="35">
        <f t="shared" si="7"/>
        <v>0.0668</v>
      </c>
      <c r="G25" s="35">
        <f t="shared" si="7"/>
        <v>0.0668</v>
      </c>
      <c r="H25" s="35">
        <f t="shared" si="7"/>
        <v>0.0668</v>
      </c>
      <c r="I25" s="35">
        <f t="shared" si="7"/>
        <v>0.0668</v>
      </c>
    </row>
    <row r="26">
      <c r="B26" s="6"/>
      <c r="C26" s="4" t="s">
        <v>10</v>
      </c>
      <c r="D26" s="35">
        <f t="shared" ref="D26:I26" si="8">D10*$B$13+$B$14</f>
        <v>0.0750335</v>
      </c>
      <c r="E26" s="35">
        <f t="shared" si="8"/>
        <v>0.076898</v>
      </c>
      <c r="F26" s="35">
        <f t="shared" si="8"/>
        <v>0.0668</v>
      </c>
      <c r="G26" s="35">
        <f t="shared" si="8"/>
        <v>0.0668</v>
      </c>
      <c r="H26" s="35">
        <f t="shared" si="8"/>
        <v>0.0668</v>
      </c>
      <c r="I26" s="35">
        <f t="shared" si="8"/>
        <v>0.0668</v>
      </c>
    </row>
    <row r="27">
      <c r="B27" s="6"/>
      <c r="C27" s="4" t="s">
        <v>11</v>
      </c>
      <c r="D27" s="35">
        <f t="shared" ref="D27:I27" si="9">D11*$B$13+$B$14</f>
        <v>0.066602</v>
      </c>
      <c r="E27" s="35">
        <f t="shared" si="9"/>
        <v>0.0708755</v>
      </c>
      <c r="F27" s="35">
        <f t="shared" si="9"/>
        <v>0.0668</v>
      </c>
      <c r="G27" s="35">
        <f t="shared" si="9"/>
        <v>0.0668</v>
      </c>
      <c r="H27" s="35">
        <f t="shared" si="9"/>
        <v>0.0668</v>
      </c>
      <c r="I27" s="35">
        <f t="shared" si="9"/>
        <v>0.0668</v>
      </c>
    </row>
  </sheetData>
  <mergeCells count="2">
    <mergeCell ref="A2:B2"/>
    <mergeCell ref="A18:B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71"/>
    <col customWidth="1" min="5" max="5" width="9.29"/>
    <col customWidth="1" min="6" max="6" width="9.14"/>
    <col customWidth="1" min="7" max="8" width="8.71"/>
    <col customWidth="1" min="9" max="10" width="9.29"/>
    <col customWidth="1" min="11" max="15" width="4.14"/>
  </cols>
  <sheetData>
    <row r="1">
      <c r="A1" s="1"/>
      <c r="B1" s="1"/>
      <c r="C1" s="2"/>
      <c r="D1" s="2"/>
      <c r="E1" s="2"/>
      <c r="F1" s="2"/>
      <c r="G1" s="2"/>
      <c r="H1" s="2"/>
      <c r="I1" s="2"/>
      <c r="R1" s="2"/>
    </row>
    <row r="2">
      <c r="A2" s="1" t="s">
        <v>2</v>
      </c>
      <c r="C2" s="7" t="s">
        <v>1</v>
      </c>
      <c r="D2" s="2"/>
      <c r="E2" s="2"/>
      <c r="F2" s="2"/>
      <c r="G2" s="2"/>
      <c r="H2" s="2"/>
      <c r="I2" s="2"/>
      <c r="R2" s="4"/>
    </row>
    <row r="3">
      <c r="B3" s="5" t="s">
        <v>3</v>
      </c>
      <c r="C3" s="6"/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>
        <v>6.0</v>
      </c>
      <c r="J3" s="4">
        <v>7.0</v>
      </c>
      <c r="K3" s="4">
        <v>8.0</v>
      </c>
      <c r="L3" s="4">
        <v>9.0</v>
      </c>
      <c r="M3" s="4">
        <v>10.0</v>
      </c>
      <c r="N3" s="4">
        <v>11.0</v>
      </c>
      <c r="O3" s="4">
        <v>12.0</v>
      </c>
    </row>
    <row r="4">
      <c r="B4" s="8">
        <v>20.0</v>
      </c>
      <c r="C4" s="4" t="s">
        <v>4</v>
      </c>
      <c r="D4" s="9">
        <v>80733.0</v>
      </c>
      <c r="E4" s="10">
        <v>2339.0</v>
      </c>
      <c r="F4" s="10">
        <v>5301.0</v>
      </c>
      <c r="G4" s="10">
        <v>2010.0</v>
      </c>
      <c r="H4" s="10">
        <v>1854.0</v>
      </c>
      <c r="I4" s="10">
        <v>1836.0</v>
      </c>
      <c r="J4" s="10">
        <v>2140.0</v>
      </c>
      <c r="K4" s="10"/>
      <c r="L4" s="10"/>
      <c r="M4" s="10"/>
      <c r="N4" s="10"/>
      <c r="O4" s="10"/>
    </row>
    <row r="5">
      <c r="B5" s="8">
        <f t="shared" ref="B5:B10" si="1">B4/2</f>
        <v>10</v>
      </c>
      <c r="C5" s="4" t="s">
        <v>5</v>
      </c>
      <c r="D5" s="9">
        <v>40264.0</v>
      </c>
      <c r="E5" s="10">
        <v>3251.0</v>
      </c>
      <c r="F5" s="10">
        <v>12711.0</v>
      </c>
      <c r="G5" s="10">
        <v>2636.0</v>
      </c>
      <c r="H5" s="10">
        <v>2001.0</v>
      </c>
      <c r="I5" s="10">
        <v>1251.0</v>
      </c>
      <c r="J5" s="10">
        <v>1628.0</v>
      </c>
      <c r="K5" s="10"/>
      <c r="L5" s="10"/>
      <c r="M5" s="10"/>
      <c r="N5" s="10"/>
      <c r="O5" s="10"/>
    </row>
    <row r="6">
      <c r="B6" s="8">
        <f t="shared" si="1"/>
        <v>5</v>
      </c>
      <c r="C6" s="4" t="s">
        <v>6</v>
      </c>
      <c r="D6" s="9">
        <v>18985.0</v>
      </c>
      <c r="E6" s="10">
        <v>3187.0</v>
      </c>
      <c r="F6" s="10">
        <v>6203.0</v>
      </c>
      <c r="G6" s="10">
        <v>1142.0</v>
      </c>
      <c r="H6" s="10">
        <v>449.0</v>
      </c>
      <c r="I6" s="10">
        <v>1403.0</v>
      </c>
      <c r="J6" s="10">
        <v>1147.0</v>
      </c>
      <c r="K6" s="10"/>
      <c r="L6" s="10"/>
      <c r="M6" s="10"/>
      <c r="N6" s="10"/>
      <c r="O6" s="10"/>
    </row>
    <row r="7">
      <c r="B7" s="8">
        <f t="shared" si="1"/>
        <v>2.5</v>
      </c>
      <c r="C7" s="4" t="s">
        <v>7</v>
      </c>
      <c r="D7" s="9">
        <v>9859.0</v>
      </c>
      <c r="E7" s="10">
        <v>5051.0</v>
      </c>
      <c r="F7" s="10">
        <v>9586.0</v>
      </c>
      <c r="G7" s="10">
        <v>444.0</v>
      </c>
      <c r="H7" s="10">
        <v>1451.0</v>
      </c>
      <c r="I7" s="10">
        <v>230.0</v>
      </c>
      <c r="J7" s="10">
        <v>1064.0</v>
      </c>
      <c r="K7" s="10"/>
      <c r="L7" s="10"/>
      <c r="M7" s="10"/>
      <c r="N7" s="10"/>
      <c r="O7" s="10"/>
    </row>
    <row r="8">
      <c r="B8" s="8">
        <f t="shared" si="1"/>
        <v>1.25</v>
      </c>
      <c r="C8" s="4" t="s">
        <v>8</v>
      </c>
      <c r="D8" s="9">
        <v>4810.0</v>
      </c>
      <c r="E8" s="10">
        <v>6666.0</v>
      </c>
      <c r="F8" s="10">
        <v>4614.0</v>
      </c>
      <c r="G8" s="10">
        <v>1790.0</v>
      </c>
      <c r="H8" s="10">
        <v>955.0</v>
      </c>
      <c r="I8" s="10">
        <v>733.0</v>
      </c>
      <c r="J8" s="10">
        <v>36.0</v>
      </c>
      <c r="K8" s="10"/>
      <c r="L8" s="10"/>
      <c r="M8" s="10"/>
      <c r="N8" s="10"/>
      <c r="O8" s="10"/>
    </row>
    <row r="9">
      <c r="B9" s="8">
        <f t="shared" si="1"/>
        <v>0.625</v>
      </c>
      <c r="C9" s="4" t="s">
        <v>9</v>
      </c>
      <c r="D9" s="9">
        <v>2479.0</v>
      </c>
      <c r="E9" s="10">
        <v>3901.0</v>
      </c>
      <c r="F9" s="10">
        <v>11711.0</v>
      </c>
      <c r="G9" s="10">
        <v>3204.0</v>
      </c>
      <c r="H9" s="10">
        <v>2730.0</v>
      </c>
      <c r="I9" s="10">
        <v>73.0</v>
      </c>
      <c r="J9" s="10">
        <v>16.0</v>
      </c>
      <c r="K9" s="10"/>
      <c r="L9" s="10"/>
      <c r="M9" s="10"/>
      <c r="N9" s="10"/>
      <c r="O9" s="10"/>
    </row>
    <row r="10">
      <c r="B10" s="8">
        <f t="shared" si="1"/>
        <v>0.3125</v>
      </c>
      <c r="C10" s="4" t="s">
        <v>10</v>
      </c>
      <c r="D10" s="9">
        <v>1323.0</v>
      </c>
      <c r="E10" s="10">
        <v>4929.0</v>
      </c>
      <c r="F10" s="10">
        <v>2818.0</v>
      </c>
      <c r="G10" s="10">
        <v>746.0</v>
      </c>
      <c r="H10" s="10">
        <v>1290.0</v>
      </c>
      <c r="I10" s="10">
        <v>577.0</v>
      </c>
      <c r="J10" s="10">
        <v>1283.0</v>
      </c>
      <c r="K10" s="10"/>
      <c r="L10" s="10"/>
      <c r="M10" s="10"/>
      <c r="N10" s="10"/>
      <c r="O10" s="10"/>
    </row>
    <row r="11">
      <c r="B11" s="8">
        <v>0.0</v>
      </c>
      <c r="C11" s="4" t="s">
        <v>11</v>
      </c>
      <c r="D11" s="15">
        <v>0.0</v>
      </c>
      <c r="E11" s="16">
        <v>2296.0</v>
      </c>
      <c r="F11" s="18">
        <v>4764.0</v>
      </c>
      <c r="G11" s="18">
        <v>3186.0</v>
      </c>
      <c r="H11" s="18">
        <v>857.0</v>
      </c>
      <c r="I11" s="18">
        <v>1473.0</v>
      </c>
      <c r="J11" s="18">
        <v>746.0</v>
      </c>
      <c r="K11" s="18"/>
      <c r="L11" s="18"/>
      <c r="M11" s="18"/>
      <c r="N11" s="18"/>
      <c r="O11" s="18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" t="s">
        <v>12</v>
      </c>
      <c r="B13" s="21">
        <v>3.01E-6</v>
      </c>
      <c r="C13" s="3" t="s">
        <v>13</v>
      </c>
      <c r="D13" s="2"/>
      <c r="E13" s="2"/>
      <c r="F13" s="2"/>
      <c r="G13" s="2"/>
      <c r="H13" s="2"/>
      <c r="I13" s="2"/>
    </row>
    <row r="14">
      <c r="A14" s="3" t="s">
        <v>14</v>
      </c>
      <c r="B14" s="21">
        <v>-9.72E-4</v>
      </c>
      <c r="C14" s="2"/>
      <c r="D14" s="2"/>
      <c r="E14" s="2"/>
      <c r="F14" s="2"/>
      <c r="G14" s="2"/>
      <c r="H14" s="2"/>
      <c r="I14" s="2"/>
    </row>
    <row r="15">
      <c r="A15" s="3" t="s">
        <v>15</v>
      </c>
      <c r="B15" s="8">
        <v>1.0</v>
      </c>
      <c r="C15" s="3" t="s">
        <v>16</v>
      </c>
      <c r="D15" s="2"/>
      <c r="E15" s="2"/>
      <c r="F15" s="2"/>
      <c r="G15" s="2"/>
      <c r="H15" s="2"/>
      <c r="I15" s="2"/>
    </row>
    <row r="17">
      <c r="E17" s="25">
        <f t="shared" ref="E17:J17" si="2">($B$13*E4+$B$14) * 100</f>
        <v>0.606839</v>
      </c>
      <c r="F17" s="25">
        <f t="shared" si="2"/>
        <v>1.498401</v>
      </c>
      <c r="G17" s="25">
        <f t="shared" si="2"/>
        <v>0.50781</v>
      </c>
      <c r="H17" s="25">
        <f t="shared" si="2"/>
        <v>0.460854</v>
      </c>
      <c r="I17" s="25">
        <f t="shared" si="2"/>
        <v>0.455436</v>
      </c>
      <c r="J17" s="25">
        <f t="shared" si="2"/>
        <v>0.54694</v>
      </c>
    </row>
    <row r="18">
      <c r="E18" s="25">
        <f t="shared" ref="E18:J18" si="3">($B$13*E5+$B$14) * 100</f>
        <v>0.881351</v>
      </c>
      <c r="F18" s="25">
        <f t="shared" si="3"/>
        <v>3.728811</v>
      </c>
      <c r="G18" s="25">
        <f t="shared" si="3"/>
        <v>0.696236</v>
      </c>
      <c r="H18" s="25">
        <f t="shared" si="3"/>
        <v>0.505101</v>
      </c>
      <c r="I18" s="25">
        <f t="shared" si="3"/>
        <v>0.279351</v>
      </c>
      <c r="J18" s="25">
        <f t="shared" si="3"/>
        <v>0.392828</v>
      </c>
    </row>
    <row r="19">
      <c r="E19" s="25">
        <f t="shared" ref="E19:J19" si="4">($B$13*E6+$B$14) * 100</f>
        <v>0.862087</v>
      </c>
      <c r="F19" s="25">
        <f t="shared" si="4"/>
        <v>1.769903</v>
      </c>
      <c r="G19" s="25">
        <f t="shared" si="4"/>
        <v>0.246542</v>
      </c>
      <c r="H19" s="25">
        <f t="shared" si="4"/>
        <v>0.037949</v>
      </c>
      <c r="I19" s="25">
        <f t="shared" si="4"/>
        <v>0.325103</v>
      </c>
      <c r="J19" s="25">
        <f t="shared" si="4"/>
        <v>0.248047</v>
      </c>
    </row>
    <row r="20">
      <c r="E20" s="25">
        <f t="shared" ref="E20:J20" si="5">($B$13*E7+$B$14) * 100</f>
        <v>1.423151</v>
      </c>
      <c r="F20" s="25">
        <f t="shared" si="5"/>
        <v>2.788186</v>
      </c>
      <c r="G20" s="25">
        <f t="shared" si="5"/>
        <v>0.036444</v>
      </c>
      <c r="H20" s="25">
        <f t="shared" si="5"/>
        <v>0.339551</v>
      </c>
      <c r="I20" s="25">
        <f t="shared" si="5"/>
        <v>-0.02797</v>
      </c>
      <c r="J20" s="25">
        <f t="shared" si="5"/>
        <v>0.223064</v>
      </c>
    </row>
    <row r="21">
      <c r="E21" s="25">
        <f t="shared" ref="E21:J21" si="6">($B$13*E8+$B$14) * 100</f>
        <v>1.909266</v>
      </c>
      <c r="F21" s="25">
        <f t="shared" si="6"/>
        <v>1.291614</v>
      </c>
      <c r="G21" s="25">
        <f t="shared" si="6"/>
        <v>0.44159</v>
      </c>
      <c r="H21" s="25">
        <f t="shared" si="6"/>
        <v>0.190255</v>
      </c>
      <c r="I21" s="25">
        <f t="shared" si="6"/>
        <v>0.123433</v>
      </c>
      <c r="J21" s="25">
        <f t="shared" si="6"/>
        <v>-0.086364</v>
      </c>
    </row>
    <row r="22">
      <c r="E22" s="25">
        <f t="shared" ref="E22:J22" si="7">($B$13*E9+$B$14) * 100</f>
        <v>1.077001</v>
      </c>
      <c r="F22" s="25">
        <f t="shared" si="7"/>
        <v>3.427811</v>
      </c>
      <c r="G22" s="25">
        <f t="shared" si="7"/>
        <v>0.867204</v>
      </c>
      <c r="H22" s="25">
        <f t="shared" si="7"/>
        <v>0.72453</v>
      </c>
      <c r="I22" s="25">
        <f t="shared" si="7"/>
        <v>-0.075227</v>
      </c>
      <c r="J22" s="25">
        <f t="shared" si="7"/>
        <v>-0.092384</v>
      </c>
    </row>
    <row r="23">
      <c r="E23" s="25">
        <f t="shared" ref="E23:J23" si="8">($B$13*E10+$B$14) * 100</f>
        <v>1.386429</v>
      </c>
      <c r="F23" s="25">
        <f t="shared" si="8"/>
        <v>0.751018</v>
      </c>
      <c r="G23" s="25">
        <f t="shared" si="8"/>
        <v>0.127346</v>
      </c>
      <c r="H23" s="25">
        <f t="shared" si="8"/>
        <v>0.29109</v>
      </c>
      <c r="I23" s="25">
        <f t="shared" si="8"/>
        <v>0.076477</v>
      </c>
      <c r="J23" s="25">
        <f t="shared" si="8"/>
        <v>0.288983</v>
      </c>
    </row>
    <row r="24">
      <c r="E24" s="25">
        <f t="shared" ref="E24:J24" si="9">($B$13*E11+$B$14) * 100</f>
        <v>0.593896</v>
      </c>
      <c r="F24" s="25">
        <f t="shared" si="9"/>
        <v>1.336764</v>
      </c>
      <c r="G24" s="25">
        <f t="shared" si="9"/>
        <v>0.861786</v>
      </c>
      <c r="H24" s="25">
        <f t="shared" si="9"/>
        <v>0.160757</v>
      </c>
      <c r="I24" s="25">
        <f t="shared" si="9"/>
        <v>0.346173</v>
      </c>
      <c r="J24" s="25">
        <f t="shared" si="9"/>
        <v>0.127346</v>
      </c>
    </row>
  </sheetData>
  <mergeCells count="1">
    <mergeCell ref="A2:B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3.43"/>
    <col customWidth="1" min="5" max="9" width="8.57"/>
    <col customWidth="1" min="10" max="15" width="6.0"/>
    <col customWidth="1" min="16" max="16" width="8.57"/>
  </cols>
  <sheetData>
    <row r="1">
      <c r="A1" s="1"/>
      <c r="B1" s="1"/>
      <c r="C1" s="2"/>
      <c r="D1" s="2"/>
      <c r="R1" s="2"/>
    </row>
    <row r="2">
      <c r="A2" s="1" t="s">
        <v>0</v>
      </c>
      <c r="C2" s="3" t="s">
        <v>1</v>
      </c>
      <c r="D2" s="2"/>
      <c r="E2" s="2"/>
      <c r="F2" s="2"/>
      <c r="G2" s="2"/>
      <c r="H2" s="2"/>
      <c r="I2" s="2"/>
      <c r="R2" s="4"/>
    </row>
    <row r="3">
      <c r="B3" s="5" t="s">
        <v>3</v>
      </c>
      <c r="C3" s="6"/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>
        <v>6.0</v>
      </c>
      <c r="J3" s="4">
        <v>7.0</v>
      </c>
      <c r="K3" s="4">
        <v>8.0</v>
      </c>
      <c r="L3" s="4">
        <v>9.0</v>
      </c>
      <c r="M3" s="4">
        <v>10.0</v>
      </c>
      <c r="N3" s="4">
        <v>11.0</v>
      </c>
      <c r="O3" s="4">
        <v>12.0</v>
      </c>
    </row>
    <row r="4">
      <c r="B4" s="8">
        <v>20.0</v>
      </c>
      <c r="C4" s="4" t="s">
        <v>4</v>
      </c>
      <c r="D4" s="36">
        <v>84240.0</v>
      </c>
      <c r="E4" s="37">
        <v>155.0</v>
      </c>
      <c r="F4" s="38">
        <v>1149.0</v>
      </c>
      <c r="G4" s="38">
        <v>5343.0</v>
      </c>
      <c r="H4" s="38">
        <v>1853.0</v>
      </c>
      <c r="I4" s="38">
        <v>2432.0</v>
      </c>
      <c r="J4" s="38">
        <v>1248.0</v>
      </c>
      <c r="K4" s="38">
        <v>429.0</v>
      </c>
      <c r="L4" s="38">
        <v>7001.0</v>
      </c>
      <c r="M4" s="39">
        <v>14831.0</v>
      </c>
      <c r="N4" s="10"/>
      <c r="O4" s="10"/>
    </row>
    <row r="5">
      <c r="B5" s="8">
        <v>10.0</v>
      </c>
      <c r="C5" s="4" t="s">
        <v>5</v>
      </c>
      <c r="D5" s="40">
        <v>41866.0</v>
      </c>
      <c r="E5" s="37">
        <v>515.0</v>
      </c>
      <c r="F5" s="38">
        <v>1404.0</v>
      </c>
      <c r="G5" s="41">
        <v>11751.0</v>
      </c>
      <c r="H5" s="38">
        <v>113.0</v>
      </c>
      <c r="I5" s="38">
        <v>1912.0</v>
      </c>
      <c r="J5" s="38">
        <v>599.0</v>
      </c>
      <c r="K5" s="38">
        <v>392.0</v>
      </c>
      <c r="L5" s="39">
        <v>16042.0</v>
      </c>
      <c r="M5" s="41">
        <v>13008.0</v>
      </c>
      <c r="N5" s="10"/>
      <c r="O5" s="10"/>
    </row>
    <row r="6">
      <c r="B6" s="8">
        <f t="shared" ref="B6:B10" si="1">B5/2</f>
        <v>5</v>
      </c>
      <c r="C6" s="4" t="s">
        <v>6</v>
      </c>
      <c r="D6" s="42">
        <v>19623.0</v>
      </c>
      <c r="E6" s="37">
        <v>442.0</v>
      </c>
      <c r="F6" s="38">
        <v>3093.0</v>
      </c>
      <c r="G6" s="41">
        <v>9846.0</v>
      </c>
      <c r="H6" s="38">
        <v>1229.0</v>
      </c>
      <c r="I6" s="38">
        <v>420.0</v>
      </c>
      <c r="J6" s="38">
        <v>953.0</v>
      </c>
      <c r="K6" s="38">
        <v>535.0</v>
      </c>
      <c r="L6" s="38">
        <v>3453.0</v>
      </c>
      <c r="M6" s="41">
        <v>11142.0</v>
      </c>
      <c r="N6" s="10"/>
      <c r="O6" s="10"/>
    </row>
    <row r="7">
      <c r="B7" s="8">
        <f t="shared" si="1"/>
        <v>2.5</v>
      </c>
      <c r="C7" s="4" t="s">
        <v>7</v>
      </c>
      <c r="D7" s="43">
        <v>10121.0</v>
      </c>
      <c r="E7" s="37">
        <v>110.0</v>
      </c>
      <c r="F7" s="38">
        <v>2590.0</v>
      </c>
      <c r="G7" s="41">
        <v>11978.0</v>
      </c>
      <c r="H7" s="38">
        <v>224.0</v>
      </c>
      <c r="I7" s="38">
        <v>1182.0</v>
      </c>
      <c r="J7" s="38">
        <v>209.0</v>
      </c>
      <c r="K7" s="38">
        <v>577.0</v>
      </c>
      <c r="L7" s="44">
        <v>26227.0</v>
      </c>
      <c r="M7" s="38">
        <v>900.0</v>
      </c>
      <c r="N7" s="10"/>
      <c r="O7" s="10"/>
    </row>
    <row r="8">
      <c r="B8" s="8">
        <f t="shared" si="1"/>
        <v>1.25</v>
      </c>
      <c r="C8" s="4" t="s">
        <v>8</v>
      </c>
      <c r="D8" s="15">
        <v>4895.0</v>
      </c>
      <c r="E8" s="37">
        <v>409.0</v>
      </c>
      <c r="F8" s="38">
        <v>5749.0</v>
      </c>
      <c r="G8" s="38">
        <v>1325.0</v>
      </c>
      <c r="H8" s="38">
        <v>621.0</v>
      </c>
      <c r="I8" s="38">
        <v>150.0</v>
      </c>
      <c r="J8" s="38">
        <v>1321.0</v>
      </c>
      <c r="K8" s="38">
        <v>42.0</v>
      </c>
      <c r="L8" s="38">
        <v>4206.0</v>
      </c>
      <c r="M8" s="45"/>
      <c r="N8" s="10"/>
      <c r="O8" s="10"/>
    </row>
    <row r="9">
      <c r="B9" s="8">
        <f t="shared" si="1"/>
        <v>0.625</v>
      </c>
      <c r="C9" s="4" t="s">
        <v>9</v>
      </c>
      <c r="D9" s="15">
        <v>2589.0</v>
      </c>
      <c r="E9" s="45"/>
      <c r="F9" s="38">
        <v>4637.0</v>
      </c>
      <c r="G9" s="41">
        <v>14461.0</v>
      </c>
      <c r="H9" s="38">
        <v>1293.0</v>
      </c>
      <c r="I9" s="38">
        <v>3736.0</v>
      </c>
      <c r="J9" s="38">
        <v>2049.0</v>
      </c>
      <c r="K9" s="38"/>
      <c r="L9" s="46">
        <v>42786.0</v>
      </c>
      <c r="M9" s="10"/>
      <c r="N9" s="10"/>
      <c r="O9" s="10"/>
    </row>
    <row r="10">
      <c r="B10" s="8">
        <f t="shared" si="1"/>
        <v>0.3125</v>
      </c>
      <c r="C10" s="4" t="s">
        <v>10</v>
      </c>
      <c r="D10" s="15">
        <v>1318.0</v>
      </c>
      <c r="E10" s="45"/>
      <c r="F10" s="41">
        <v>7445.0</v>
      </c>
      <c r="G10" s="38">
        <v>4499.0</v>
      </c>
      <c r="H10" s="38">
        <v>232.0</v>
      </c>
      <c r="I10" s="38">
        <v>497.0</v>
      </c>
      <c r="J10" s="38">
        <v>2448.0</v>
      </c>
      <c r="K10" s="38">
        <v>760.0</v>
      </c>
      <c r="L10" s="47">
        <v>32858.0</v>
      </c>
      <c r="M10" s="10"/>
      <c r="N10" s="10"/>
      <c r="O10" s="10"/>
    </row>
    <row r="11">
      <c r="B11" s="8">
        <v>0.0</v>
      </c>
      <c r="C11" s="4" t="s">
        <v>11</v>
      </c>
      <c r="D11" s="15">
        <v>0.0</v>
      </c>
      <c r="E11" s="16"/>
      <c r="F11" s="15">
        <v>2441.0</v>
      </c>
      <c r="G11" s="41">
        <v>7551.0</v>
      </c>
      <c r="H11" s="38">
        <v>4057.0</v>
      </c>
      <c r="I11" s="38">
        <v>703.0</v>
      </c>
      <c r="J11" s="38">
        <v>1746.0</v>
      </c>
      <c r="K11" s="38">
        <v>3853.0</v>
      </c>
      <c r="L11" s="48">
        <v>52515.0</v>
      </c>
      <c r="M11" s="18"/>
      <c r="N11" s="18"/>
      <c r="O11" s="18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" t="s">
        <v>12</v>
      </c>
      <c r="B13" s="33">
        <v>2.37E-4</v>
      </c>
      <c r="C13" s="2"/>
      <c r="D13" s="2"/>
      <c r="E13" s="2"/>
      <c r="F13" s="2"/>
      <c r="G13" s="2"/>
      <c r="H13" s="2"/>
      <c r="I13" s="2"/>
    </row>
    <row r="14">
      <c r="A14" s="3" t="s">
        <v>14</v>
      </c>
      <c r="B14" s="33">
        <v>0.0801</v>
      </c>
      <c r="C14" s="2"/>
      <c r="D14" s="2"/>
      <c r="E14" s="2"/>
      <c r="F14" s="2"/>
      <c r="G14" s="2"/>
      <c r="H14" s="2"/>
      <c r="I14" s="2"/>
    </row>
    <row r="15">
      <c r="A15" s="3" t="s">
        <v>15</v>
      </c>
      <c r="B15" s="8">
        <v>0.998</v>
      </c>
      <c r="C15" s="3" t="s">
        <v>16</v>
      </c>
      <c r="D15" s="2"/>
      <c r="E15" s="2"/>
      <c r="F15" s="2"/>
      <c r="G15" s="2"/>
      <c r="H15" s="2"/>
      <c r="I15" s="2"/>
    </row>
    <row r="18">
      <c r="A18" s="34" t="s">
        <v>3</v>
      </c>
      <c r="C18" s="3" t="s">
        <v>18</v>
      </c>
      <c r="D18" s="2"/>
      <c r="E18" s="2"/>
      <c r="F18" s="2"/>
      <c r="G18" s="2"/>
      <c r="H18" s="2"/>
      <c r="I18" s="2"/>
    </row>
    <row r="19">
      <c r="A19" s="2"/>
      <c r="C19" s="4"/>
      <c r="D19" s="4">
        <v>1.0</v>
      </c>
      <c r="E19" s="4">
        <v>2.0</v>
      </c>
      <c r="F19" s="4">
        <v>3.0</v>
      </c>
      <c r="G19" s="4">
        <v>4.0</v>
      </c>
      <c r="H19" s="4">
        <v>5.0</v>
      </c>
      <c r="I19" s="4">
        <v>6.0</v>
      </c>
      <c r="J19" s="4">
        <v>7.0</v>
      </c>
      <c r="K19" s="4">
        <v>8.0</v>
      </c>
      <c r="L19" s="4">
        <v>9.0</v>
      </c>
      <c r="M19" s="4">
        <v>10.0</v>
      </c>
      <c r="N19" s="4">
        <v>11.0</v>
      </c>
      <c r="O19" s="4">
        <v>12.0</v>
      </c>
    </row>
    <row r="20">
      <c r="B20" s="6"/>
      <c r="C20" s="4" t="s">
        <v>4</v>
      </c>
      <c r="D20" s="35">
        <f t="shared" ref="D20:E20" si="2">D4*$B$13+$B$14</f>
        <v>20.04498</v>
      </c>
      <c r="E20" s="35">
        <f t="shared" si="2"/>
        <v>0.116835</v>
      </c>
      <c r="F20" s="35">
        <f t="shared" ref="F20:N20" si="3">(F4*$B$13+$B$14)*100</f>
        <v>35.2413</v>
      </c>
      <c r="G20" s="35">
        <f t="shared" si="3"/>
        <v>134.6391</v>
      </c>
      <c r="H20" s="35">
        <f t="shared" si="3"/>
        <v>51.9261</v>
      </c>
      <c r="I20" s="35">
        <f t="shared" si="3"/>
        <v>65.6484</v>
      </c>
      <c r="J20" s="35">
        <f t="shared" si="3"/>
        <v>37.5876</v>
      </c>
      <c r="K20" s="35">
        <f t="shared" si="3"/>
        <v>18.1773</v>
      </c>
      <c r="L20" s="35">
        <f t="shared" si="3"/>
        <v>173.9337</v>
      </c>
      <c r="M20" s="35">
        <f t="shared" si="3"/>
        <v>359.5047</v>
      </c>
      <c r="N20" s="35">
        <f t="shared" si="3"/>
        <v>8.01</v>
      </c>
      <c r="O20" s="35">
        <f t="shared" ref="O20:O27" si="6">O4*$B$13+$B$14</f>
        <v>0.0801</v>
      </c>
    </row>
    <row r="21">
      <c r="B21" s="6"/>
      <c r="C21" s="4" t="s">
        <v>5</v>
      </c>
      <c r="D21" s="35">
        <f t="shared" ref="D21:E21" si="4">D5*$B$13+$B$14</f>
        <v>10.002342</v>
      </c>
      <c r="E21" s="35">
        <f t="shared" si="4"/>
        <v>0.202155</v>
      </c>
      <c r="F21" s="35">
        <f t="shared" ref="F21:N21" si="5">(F5*$B$13+$B$14)*100</f>
        <v>41.2848</v>
      </c>
      <c r="G21" s="35">
        <f t="shared" si="5"/>
        <v>286.5087</v>
      </c>
      <c r="H21" s="35">
        <f t="shared" si="5"/>
        <v>10.6881</v>
      </c>
      <c r="I21" s="35">
        <f t="shared" si="5"/>
        <v>53.3244</v>
      </c>
      <c r="J21" s="35">
        <f t="shared" si="5"/>
        <v>22.2063</v>
      </c>
      <c r="K21" s="35">
        <f t="shared" si="5"/>
        <v>17.3004</v>
      </c>
      <c r="L21" s="35">
        <f t="shared" si="5"/>
        <v>388.2054</v>
      </c>
      <c r="M21" s="35">
        <f t="shared" si="5"/>
        <v>316.2996</v>
      </c>
      <c r="N21" s="35">
        <f t="shared" si="5"/>
        <v>8.01</v>
      </c>
      <c r="O21" s="35">
        <f t="shared" si="6"/>
        <v>0.0801</v>
      </c>
    </row>
    <row r="22">
      <c r="B22" s="6"/>
      <c r="C22" s="4" t="s">
        <v>6</v>
      </c>
      <c r="D22" s="35">
        <f t="shared" ref="D22:E22" si="7">D6*$B$13+$B$14</f>
        <v>4.730751</v>
      </c>
      <c r="E22" s="35">
        <f t="shared" si="7"/>
        <v>0.184854</v>
      </c>
      <c r="F22" s="35">
        <f t="shared" ref="F22:N22" si="8">(F6*$B$13+$B$14)*100</f>
        <v>81.3141</v>
      </c>
      <c r="G22" s="35">
        <f t="shared" si="8"/>
        <v>241.3602</v>
      </c>
      <c r="H22" s="35">
        <f t="shared" si="8"/>
        <v>37.1373</v>
      </c>
      <c r="I22" s="35">
        <f t="shared" si="8"/>
        <v>17.964</v>
      </c>
      <c r="J22" s="35">
        <f t="shared" si="8"/>
        <v>30.5961</v>
      </c>
      <c r="K22" s="35">
        <f t="shared" si="8"/>
        <v>20.6895</v>
      </c>
      <c r="L22" s="35">
        <f t="shared" si="8"/>
        <v>89.8461</v>
      </c>
      <c r="M22" s="35">
        <f t="shared" si="8"/>
        <v>272.0754</v>
      </c>
      <c r="N22" s="35">
        <f t="shared" si="8"/>
        <v>8.01</v>
      </c>
      <c r="O22" s="35">
        <f t="shared" si="6"/>
        <v>0.0801</v>
      </c>
    </row>
    <row r="23">
      <c r="B23" s="6"/>
      <c r="C23" s="4" t="s">
        <v>7</v>
      </c>
      <c r="D23" s="35">
        <f t="shared" ref="D23:E23" si="9">D7*$B$13+$B$14</f>
        <v>2.478777</v>
      </c>
      <c r="E23" s="35">
        <f t="shared" si="9"/>
        <v>0.10617</v>
      </c>
      <c r="F23" s="35">
        <f t="shared" ref="F23:N23" si="10">(F7*$B$13+$B$14)*100</f>
        <v>69.393</v>
      </c>
      <c r="G23" s="35">
        <f t="shared" si="10"/>
        <v>291.8886</v>
      </c>
      <c r="H23" s="35">
        <f t="shared" si="10"/>
        <v>13.3188</v>
      </c>
      <c r="I23" s="35">
        <f t="shared" si="10"/>
        <v>36.0234</v>
      </c>
      <c r="J23" s="35">
        <f t="shared" si="10"/>
        <v>12.9633</v>
      </c>
      <c r="K23" s="35">
        <f t="shared" si="10"/>
        <v>21.6849</v>
      </c>
      <c r="L23" s="35">
        <f t="shared" si="10"/>
        <v>629.5899</v>
      </c>
      <c r="M23" s="35">
        <f t="shared" si="10"/>
        <v>29.34</v>
      </c>
      <c r="N23" s="35">
        <f t="shared" si="10"/>
        <v>8.01</v>
      </c>
      <c r="O23" s="35">
        <f t="shared" si="6"/>
        <v>0.0801</v>
      </c>
    </row>
    <row r="24">
      <c r="B24" s="6"/>
      <c r="C24" s="4" t="s">
        <v>8</v>
      </c>
      <c r="D24" s="35">
        <f t="shared" ref="D24:E24" si="11">D8*$B$13+$B$14</f>
        <v>1.240215</v>
      </c>
      <c r="E24" s="35">
        <f t="shared" si="11"/>
        <v>0.177033</v>
      </c>
      <c r="F24" s="35">
        <f t="shared" ref="F24:N24" si="12">(F8*$B$13+$B$14)*100</f>
        <v>144.2613</v>
      </c>
      <c r="G24" s="35">
        <f t="shared" si="12"/>
        <v>39.4125</v>
      </c>
      <c r="H24" s="35">
        <f t="shared" si="12"/>
        <v>22.7277</v>
      </c>
      <c r="I24" s="35">
        <f t="shared" si="12"/>
        <v>11.565</v>
      </c>
      <c r="J24" s="35">
        <f t="shared" si="12"/>
        <v>39.3177</v>
      </c>
      <c r="K24" s="35">
        <f t="shared" si="12"/>
        <v>9.0054</v>
      </c>
      <c r="L24" s="35">
        <f t="shared" si="12"/>
        <v>107.6922</v>
      </c>
      <c r="M24" s="35">
        <f t="shared" si="12"/>
        <v>8.01</v>
      </c>
      <c r="N24" s="35">
        <f t="shared" si="12"/>
        <v>8.01</v>
      </c>
      <c r="O24" s="35">
        <f t="shared" si="6"/>
        <v>0.0801</v>
      </c>
    </row>
    <row r="25">
      <c r="B25" s="6"/>
      <c r="C25" s="4" t="s">
        <v>9</v>
      </c>
      <c r="D25" s="35">
        <f t="shared" ref="D25:E25" si="13">D9*$B$13+$B$14</f>
        <v>0.693693</v>
      </c>
      <c r="E25" s="35">
        <f t="shared" si="13"/>
        <v>0.0801</v>
      </c>
      <c r="F25" s="35">
        <f t="shared" ref="F25:N25" si="14">(F9*$B$13+$B$14)*100</f>
        <v>117.9069</v>
      </c>
      <c r="G25" s="35">
        <f t="shared" si="14"/>
        <v>350.7357</v>
      </c>
      <c r="H25" s="35">
        <f t="shared" si="14"/>
        <v>38.6541</v>
      </c>
      <c r="I25" s="35">
        <f t="shared" si="14"/>
        <v>96.5532</v>
      </c>
      <c r="J25" s="35">
        <f t="shared" si="14"/>
        <v>56.5713</v>
      </c>
      <c r="K25" s="35">
        <f t="shared" si="14"/>
        <v>8.01</v>
      </c>
      <c r="L25" s="35">
        <f t="shared" si="14"/>
        <v>1022.0382</v>
      </c>
      <c r="M25" s="35">
        <f t="shared" si="14"/>
        <v>8.01</v>
      </c>
      <c r="N25" s="35">
        <f t="shared" si="14"/>
        <v>8.01</v>
      </c>
      <c r="O25" s="35">
        <f t="shared" si="6"/>
        <v>0.0801</v>
      </c>
    </row>
    <row r="26">
      <c r="B26" s="6"/>
      <c r="C26" s="4" t="s">
        <v>10</v>
      </c>
      <c r="D26" s="35">
        <f t="shared" ref="D26:E26" si="15">D10*$B$13+$B$14</f>
        <v>0.392466</v>
      </c>
      <c r="E26" s="35">
        <f t="shared" si="15"/>
        <v>0.0801</v>
      </c>
      <c r="F26" s="35">
        <f t="shared" ref="F26:N26" si="16">(F10*$B$13+$B$14)*100</f>
        <v>184.4565</v>
      </c>
      <c r="G26" s="35">
        <f t="shared" si="16"/>
        <v>114.6363</v>
      </c>
      <c r="H26" s="35">
        <f t="shared" si="16"/>
        <v>13.5084</v>
      </c>
      <c r="I26" s="35">
        <f t="shared" si="16"/>
        <v>19.7889</v>
      </c>
      <c r="J26" s="35">
        <f t="shared" si="16"/>
        <v>66.0276</v>
      </c>
      <c r="K26" s="35">
        <f t="shared" si="16"/>
        <v>26.022</v>
      </c>
      <c r="L26" s="35">
        <f t="shared" si="16"/>
        <v>786.7446</v>
      </c>
      <c r="M26" s="35">
        <f t="shared" si="16"/>
        <v>8.01</v>
      </c>
      <c r="N26" s="35">
        <f t="shared" si="16"/>
        <v>8.01</v>
      </c>
      <c r="O26" s="35">
        <f t="shared" si="6"/>
        <v>0.0801</v>
      </c>
    </row>
    <row r="27">
      <c r="B27" s="6"/>
      <c r="C27" s="4" t="s">
        <v>11</v>
      </c>
      <c r="D27" s="35">
        <f t="shared" ref="D27:E27" si="17">D11*$B$13+$B$14</f>
        <v>0.0801</v>
      </c>
      <c r="E27" s="35">
        <f t="shared" si="17"/>
        <v>0.0801</v>
      </c>
      <c r="F27" s="35">
        <f t="shared" ref="F27:N27" si="18">(F11*$B$13+$B$14)*100</f>
        <v>65.8617</v>
      </c>
      <c r="G27" s="35">
        <f t="shared" si="18"/>
        <v>186.9687</v>
      </c>
      <c r="H27" s="35">
        <f t="shared" si="18"/>
        <v>104.1609</v>
      </c>
      <c r="I27" s="35">
        <f t="shared" si="18"/>
        <v>24.6711</v>
      </c>
      <c r="J27" s="35">
        <f t="shared" si="18"/>
        <v>49.3902</v>
      </c>
      <c r="K27" s="35">
        <f t="shared" si="18"/>
        <v>99.3261</v>
      </c>
      <c r="L27" s="35">
        <f t="shared" si="18"/>
        <v>1252.6155</v>
      </c>
      <c r="M27" s="35">
        <f t="shared" si="18"/>
        <v>8.01</v>
      </c>
      <c r="N27" s="35">
        <f t="shared" si="18"/>
        <v>8.01</v>
      </c>
      <c r="O27" s="35">
        <f t="shared" si="6"/>
        <v>0.0801</v>
      </c>
    </row>
    <row r="33">
      <c r="H33" s="49" t="s">
        <v>19</v>
      </c>
      <c r="J33" s="49" t="s">
        <v>20</v>
      </c>
    </row>
  </sheetData>
  <mergeCells count="2">
    <mergeCell ref="A2:B2"/>
    <mergeCell ref="A18:B18"/>
  </mergeCells>
  <drawing r:id="rId1"/>
</worksheet>
</file>