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FFE2BE6A-D396-4D88-B120-38F94E49987A}" xr6:coauthVersionLast="44" xr6:coauthVersionMax="44" xr10:uidLastSave="{00000000-0000-0000-0000-000000000000}"/>
  <bookViews>
    <workbookView xWindow="-120" yWindow="-120" windowWidth="29040" windowHeight="15840" activeTab="6" xr2:uid="{00000000-000D-0000-FFFF-FFFF00000000}"/>
  </bookViews>
  <sheets>
    <sheet name="Julio" sheetId="1" r:id="rId1"/>
    <sheet name="Agosto" sheetId="2" r:id="rId2"/>
    <sheet name="Septiembre" sheetId="3" r:id="rId3"/>
    <sheet name="Octubre" sheetId="4" r:id="rId4"/>
    <sheet name="Noviembre" sheetId="5" r:id="rId5"/>
    <sheet name="Diciembre" sheetId="6" r:id="rId6"/>
    <sheet name="Analisi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4" l="1"/>
  <c r="C2" i="7" l="1"/>
  <c r="H4" i="7"/>
  <c r="H5" i="7"/>
  <c r="H6" i="7"/>
  <c r="H7" i="7"/>
  <c r="H8" i="7"/>
  <c r="H9" i="7"/>
  <c r="H10" i="7"/>
  <c r="H11" i="7"/>
  <c r="H12" i="7"/>
  <c r="H13" i="7"/>
  <c r="H14" i="7"/>
  <c r="H17" i="7"/>
  <c r="H18" i="7"/>
  <c r="H19" i="7"/>
  <c r="H20" i="7"/>
  <c r="H21" i="7"/>
  <c r="H22" i="7"/>
  <c r="H23" i="7"/>
  <c r="H24" i="7"/>
  <c r="H25" i="7"/>
  <c r="H26" i="7"/>
  <c r="H27" i="7"/>
  <c r="H28" i="7"/>
  <c r="H30" i="7"/>
  <c r="H31" i="7"/>
  <c r="H32" i="7"/>
  <c r="H33" i="7"/>
  <c r="H34" i="7"/>
  <c r="H35" i="7"/>
  <c r="H2" i="7"/>
  <c r="G4" i="7"/>
  <c r="G5" i="7"/>
  <c r="G6" i="7"/>
  <c r="G7" i="7"/>
  <c r="G8" i="7"/>
  <c r="G9" i="7"/>
  <c r="G10" i="7"/>
  <c r="G11" i="7"/>
  <c r="G12" i="7"/>
  <c r="G13" i="7"/>
  <c r="G14" i="7"/>
  <c r="G17" i="7"/>
  <c r="G18" i="7"/>
  <c r="G19" i="7"/>
  <c r="G20" i="7"/>
  <c r="G21" i="7"/>
  <c r="G22" i="7"/>
  <c r="G23" i="7"/>
  <c r="G24" i="7"/>
  <c r="G25" i="7"/>
  <c r="G26" i="7"/>
  <c r="G27" i="7"/>
  <c r="G28" i="7"/>
  <c r="G30" i="7"/>
  <c r="G31" i="7"/>
  <c r="G32" i="7"/>
  <c r="G33" i="7"/>
  <c r="G34" i="7"/>
  <c r="G35" i="7"/>
  <c r="G2" i="7"/>
  <c r="F4" i="7"/>
  <c r="F5" i="7"/>
  <c r="F6" i="7"/>
  <c r="F7" i="7"/>
  <c r="F8" i="7"/>
  <c r="F9" i="7"/>
  <c r="F10" i="7"/>
  <c r="F11" i="7"/>
  <c r="F12" i="7"/>
  <c r="F13" i="7"/>
  <c r="F14" i="7"/>
  <c r="F17" i="7"/>
  <c r="F18" i="7"/>
  <c r="F19" i="7"/>
  <c r="F20" i="7"/>
  <c r="F21" i="7"/>
  <c r="F22" i="7"/>
  <c r="F23" i="7"/>
  <c r="F24" i="7"/>
  <c r="F25" i="7"/>
  <c r="F26" i="7"/>
  <c r="F27" i="7"/>
  <c r="F28" i="7"/>
  <c r="F30" i="7"/>
  <c r="F31" i="7"/>
  <c r="F32" i="7"/>
  <c r="F33" i="7"/>
  <c r="F34" i="7"/>
  <c r="F35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2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" i="7"/>
  <c r="C4" i="7"/>
  <c r="C15" i="1" l="1"/>
  <c r="D6" i="1"/>
  <c r="D3" i="1"/>
  <c r="C2" i="1"/>
  <c r="D2" i="1" s="1"/>
  <c r="C14" i="1" l="1"/>
  <c r="D14" i="1" l="1"/>
  <c r="C28" i="1"/>
  <c r="C35" i="1" l="1"/>
  <c r="D35" i="1" s="1"/>
  <c r="D28" i="1"/>
  <c r="C15" i="6" l="1"/>
  <c r="H16" i="7" s="1"/>
  <c r="D6" i="6"/>
  <c r="D3" i="6"/>
  <c r="C2" i="6"/>
  <c r="C15" i="5"/>
  <c r="G16" i="7" s="1"/>
  <c r="D6" i="5"/>
  <c r="D3" i="5"/>
  <c r="C2" i="5"/>
  <c r="C15" i="4"/>
  <c r="F16" i="7" s="1"/>
  <c r="D3" i="4"/>
  <c r="C2" i="4"/>
  <c r="C15" i="3"/>
  <c r="D6" i="3"/>
  <c r="D3" i="3"/>
  <c r="C2" i="3"/>
  <c r="D2" i="3" s="1"/>
  <c r="D6" i="2"/>
  <c r="C15" i="2"/>
  <c r="D2" i="6" l="1"/>
  <c r="H3" i="7"/>
  <c r="D2" i="5"/>
  <c r="G3" i="7"/>
  <c r="D2" i="4"/>
  <c r="F3" i="7"/>
  <c r="C14" i="6"/>
  <c r="H15" i="7" s="1"/>
  <c r="C14" i="5"/>
  <c r="G15" i="7" s="1"/>
  <c r="C14" i="4"/>
  <c r="F15" i="7" s="1"/>
  <c r="C14" i="3"/>
  <c r="C2" i="2"/>
  <c r="D3" i="2"/>
  <c r="C28" i="6" l="1"/>
  <c r="H29" i="7" s="1"/>
  <c r="D14" i="6"/>
  <c r="D14" i="5"/>
  <c r="C28" i="5"/>
  <c r="G29" i="7" s="1"/>
  <c r="D14" i="4"/>
  <c r="C28" i="4"/>
  <c r="F29" i="7" s="1"/>
  <c r="D14" i="3"/>
  <c r="C28" i="3"/>
  <c r="D2" i="2"/>
  <c r="C14" i="2"/>
  <c r="C35" i="6" l="1"/>
  <c r="D28" i="6"/>
  <c r="C35" i="5"/>
  <c r="D28" i="5"/>
  <c r="C35" i="4"/>
  <c r="D28" i="4"/>
  <c r="C35" i="3"/>
  <c r="D35" i="3" s="1"/>
  <c r="D28" i="3"/>
  <c r="C28" i="2"/>
  <c r="D14" i="2"/>
  <c r="D35" i="6" l="1"/>
  <c r="H36" i="7"/>
  <c r="D35" i="5"/>
  <c r="G36" i="7"/>
  <c r="D35" i="4"/>
  <c r="F36" i="7"/>
  <c r="D28" i="2"/>
  <c r="C35" i="2"/>
  <c r="D35" i="2" s="1"/>
</calcChain>
</file>

<file path=xl/sharedStrings.xml><?xml version="1.0" encoding="utf-8"?>
<sst xmlns="http://schemas.openxmlformats.org/spreadsheetml/2006/main" count="238" uniqueCount="40">
  <si>
    <t>Ventas</t>
  </si>
  <si>
    <t>(-)Costo de productos vendidos</t>
  </si>
  <si>
    <t>Mano de obra directa</t>
  </si>
  <si>
    <t>(-) Gastos operacionales</t>
  </si>
  <si>
    <t>Gastos administrativos</t>
  </si>
  <si>
    <t>Gastos financieros</t>
  </si>
  <si>
    <t>Gastos Personal</t>
  </si>
  <si>
    <t>Gastos Ventas</t>
  </si>
  <si>
    <t>UTILIDAD BRUTA</t>
  </si>
  <si>
    <t>UTILIDAD OPERACIONAL</t>
  </si>
  <si>
    <t>UTILIDAD ANTES DE IMPUESTOS</t>
  </si>
  <si>
    <t>(+)Otros Ingresos</t>
  </si>
  <si>
    <t>(-)Otros Egresos</t>
  </si>
  <si>
    <t>(-)Materias primas</t>
  </si>
  <si>
    <t>Inventario Inicial</t>
  </si>
  <si>
    <t>Inventario Final</t>
  </si>
  <si>
    <t>Arriendo</t>
  </si>
  <si>
    <t>Servicios</t>
  </si>
  <si>
    <t>Otros gastos</t>
  </si>
  <si>
    <t>Bilardo</t>
  </si>
  <si>
    <t>Robinson</t>
  </si>
  <si>
    <t>Jaime</t>
  </si>
  <si>
    <t>Jhon</t>
  </si>
  <si>
    <t>Yeiner</t>
  </si>
  <si>
    <t>Victor</t>
  </si>
  <si>
    <t>Otro</t>
  </si>
  <si>
    <t>Ventas segunda</t>
  </si>
  <si>
    <t>Compras segunda</t>
  </si>
  <si>
    <t>Aseo</t>
  </si>
  <si>
    <t>Otros</t>
  </si>
  <si>
    <t>Yency</t>
  </si>
  <si>
    <t>Chepe</t>
  </si>
  <si>
    <t>José</t>
  </si>
  <si>
    <t>Julio</t>
  </si>
  <si>
    <t>Agosto</t>
  </si>
  <si>
    <t>Septiembre</t>
  </si>
  <si>
    <t>Octubre</t>
  </si>
  <si>
    <t>Noviembre</t>
  </si>
  <si>
    <t>Diciembre</t>
  </si>
  <si>
    <t xml:space="preserve">                                                     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</si>
</sst>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&quot;$&quot;* #,##0_-;\-&quot;$&quot;* #,##0_-;_-&quot;$&quot;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Font="1"/>
    <xf numFmtId="0" fontId="2" fillId="0" borderId="0" xfId="0" applyFont="1"/>
    <xf numFmtId="0" fontId="3" fillId="0" borderId="0" xfId="0" applyFont="1"/>
    <xf numFmtId="165" fontId="2" fillId="0" borderId="0" xfId="1" applyFont="1"/>
    <xf numFmtId="10" fontId="0" fillId="0" borderId="0" xfId="2" applyNumberFormat="1" applyFont="1"/>
    <xf numFmtId="164" fontId="0" fillId="0" borderId="0" xfId="3" applyFont="1"/>
    <xf numFmtId="164" fontId="0" fillId="0" borderId="0" xfId="0" applyNumberFormat="1"/>
    <xf numFmtId="164" fontId="0" fillId="0" borderId="2" xfId="3" applyFont="1" applyBorder="1"/>
    <xf numFmtId="164" fontId="2" fillId="0" borderId="0" xfId="3" applyFont="1"/>
    <xf numFmtId="164" fontId="2" fillId="0" borderId="1" xfId="3" applyFont="1" applyBorder="1"/>
    <xf numFmtId="164" fontId="0" fillId="0" borderId="0" xfId="2" applyNumberFormat="1" applyFont="1"/>
    <xf numFmtId="44" fontId="0" fillId="0" borderId="0" xfId="4" applyFont="1"/>
  </cellXfs>
  <cellStyles count="5">
    <cellStyle name="Millares" xfId="3" builtinId="3"/>
    <cellStyle name="Moneda" xfId="4" builtinId="4"/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Estado de resultados a Agosto</a:t>
            </a:r>
            <a:r>
              <a:rPr lang="es-ES" baseline="0"/>
              <a:t> de 2019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8"/>
          <c:order val="0"/>
          <c:tx>
            <c:strRef>
              <c:f>Agosto!$A$35</c:f>
              <c:strCache>
                <c:ptCount val="1"/>
                <c:pt idx="0">
                  <c:v>UTILIDAD ANTES DE IMPUESTOS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Agosto!$C$35</c:f>
              <c:numCache>
                <c:formatCode>_-* #,##0.00\ _€_-;\-* #,##0.00\ _€_-;_-* "-"??\ _€_-;_-@_-</c:formatCode>
                <c:ptCount val="1"/>
                <c:pt idx="0">
                  <c:v>-4378100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27-43D4-806C-244F9C67AF6E}"/>
            </c:ext>
          </c:extLst>
        </c:ser>
        <c:ser>
          <c:idx val="7"/>
          <c:order val="1"/>
          <c:tx>
            <c:strRef>
              <c:f>Agosto!$A$32</c:f>
              <c:strCache>
                <c:ptCount val="1"/>
                <c:pt idx="0">
                  <c:v>(-)Otros Egresos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Agosto!$C$33</c:f>
              <c:numCache>
                <c:formatCode>_-* #,##0.00\ _€_-;\-* #,##0.00\ _€_-;_-* "-"??\ _€_-;_-@_-</c:formatCode>
                <c:ptCount val="1"/>
                <c:pt idx="0">
                  <c:v>635000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27-43D4-806C-244F9C67AF6E}"/>
            </c:ext>
          </c:extLst>
        </c:ser>
        <c:ser>
          <c:idx val="6"/>
          <c:order val="2"/>
          <c:tx>
            <c:strRef>
              <c:f>Agosto!$A$29</c:f>
              <c:strCache>
                <c:ptCount val="1"/>
                <c:pt idx="0">
                  <c:v>(+)Otros Ingresos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Agosto!$C$30</c:f>
              <c:numCache>
                <c:formatCode>_-* #,##0.00\ _€_-;\-* #,##0.00\ _€_-;_-* "-"??\ _€_-;_-@_-</c:formatCode>
                <c:ptCount val="1"/>
                <c:pt idx="0">
                  <c:v>1003000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27-43D4-806C-244F9C67AF6E}"/>
            </c:ext>
          </c:extLst>
        </c:ser>
        <c:ser>
          <c:idx val="5"/>
          <c:order val="3"/>
          <c:tx>
            <c:strRef>
              <c:f>Agosto!$A$28</c:f>
              <c:strCache>
                <c:ptCount val="1"/>
                <c:pt idx="0">
                  <c:v>UTILIDAD OPERACIONAL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Agosto!$C$28</c:f>
              <c:numCache>
                <c:formatCode>_-* #,##0.00\ _€_-;\-* #,##0.00\ _€_-;_-* "-"??\ _€_-;_-@_-</c:formatCode>
                <c:ptCount val="1"/>
                <c:pt idx="0">
                  <c:v>-4746100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27-43D4-806C-244F9C67AF6E}"/>
            </c:ext>
          </c:extLst>
        </c:ser>
        <c:ser>
          <c:idx val="4"/>
          <c:order val="4"/>
          <c:tx>
            <c:strRef>
              <c:f>Agosto!$A$15</c:f>
              <c:strCache>
                <c:ptCount val="1"/>
                <c:pt idx="0">
                  <c:v>(-) Gastos operacionales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Agosto!$C$15</c:f>
              <c:numCache>
                <c:formatCode>_-* #,##0.00\ _€_-;\-* #,##0.00\ _€_-;_-* "-"??\ _€_-;_-@_-</c:formatCode>
                <c:ptCount val="1"/>
                <c:pt idx="0">
                  <c:v>6624750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27-43D4-806C-244F9C67AF6E}"/>
            </c:ext>
          </c:extLst>
        </c:ser>
        <c:ser>
          <c:idx val="3"/>
          <c:order val="5"/>
          <c:tx>
            <c:strRef>
              <c:f>Agosto!$A$14</c:f>
              <c:strCache>
                <c:ptCount val="1"/>
                <c:pt idx="0">
                  <c:v>UTILIDAD BRUTA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Agosto!$C$14</c:f>
              <c:numCache>
                <c:formatCode>_-* #,##0.00\ _€_-;\-* #,##0.00\ _€_-;_-* "-"??\ _€_-;_-@_-</c:formatCode>
                <c:ptCount val="1"/>
                <c:pt idx="0">
                  <c:v>1878650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27-43D4-806C-244F9C67AF6E}"/>
            </c:ext>
          </c:extLst>
        </c:ser>
        <c:ser>
          <c:idx val="2"/>
          <c:order val="6"/>
          <c:tx>
            <c:strRef>
              <c:f>Agosto!$A$6</c:f>
              <c:strCache>
                <c:ptCount val="1"/>
                <c:pt idx="0">
                  <c:v>Mano de obra directa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Agosto!$C$6</c:f>
              <c:numCache>
                <c:formatCode>_-* #,##0.00\ _€_-;\-* #,##0.00\ _€_-;_-* "-"??\ _€_-;_-@_-</c:formatCode>
                <c:ptCount val="1"/>
                <c:pt idx="0">
                  <c:v>9723900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7-43D4-806C-244F9C67AF6E}"/>
            </c:ext>
          </c:extLst>
        </c:ser>
        <c:ser>
          <c:idx val="1"/>
          <c:order val="7"/>
          <c:tx>
            <c:strRef>
              <c:f>Agosto!$A$3</c:f>
              <c:strCache>
                <c:ptCount val="1"/>
                <c:pt idx="0">
                  <c:v>(-)Materias primas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Agosto!$C$3</c:f>
              <c:numCache>
                <c:formatCode>_-* #,##0.00\ _€_-;\-* #,##0.00\ _€_-;_-* "-"??\ _€_-;_-@_-</c:formatCode>
                <c:ptCount val="1"/>
                <c:pt idx="0">
                  <c:v>18141300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7-43D4-806C-244F9C67AF6E}"/>
            </c:ext>
          </c:extLst>
        </c:ser>
        <c:ser>
          <c:idx val="0"/>
          <c:order val="8"/>
          <c:tx>
            <c:strRef>
              <c:f>Agosto!$A$1</c:f>
              <c:strCache>
                <c:ptCount val="1"/>
                <c:pt idx="0">
                  <c:v>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Agosto!$C$1</c:f>
              <c:numCache>
                <c:formatCode>_-* #,##0.00\ _€_-;\-* #,##0.00\ _€_-;_-* "-"??\ _€_-;_-@_-</c:formatCode>
                <c:ptCount val="1"/>
                <c:pt idx="0">
                  <c:v>29743850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7-43D4-806C-244F9C67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41321376"/>
        <c:axId val="541324328"/>
      </c:barChart>
      <c:catAx>
        <c:axId val="54132137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1324328"/>
        <c:crosses val="autoZero"/>
        <c:auto val="1"/>
        <c:lblAlgn val="ctr"/>
        <c:lblOffset val="100"/>
        <c:noMultiLvlLbl val="0"/>
      </c:catAx>
      <c:valAx>
        <c:axId val="54132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13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6</xdr:row>
      <xdr:rowOff>76200</xdr:rowOff>
    </xdr:from>
    <xdr:to>
      <xdr:col>16</xdr:col>
      <xdr:colOff>314325</xdr:colOff>
      <xdr:row>28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5371B9-1A65-4FDF-979B-B714F4FC1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36"/>
  <sheetViews>
    <sheetView zoomScale="93" zoomScaleNormal="93" workbookViewId="0">
      <selection activeCell="C33" sqref="C33"/>
    </sheetView>
  </sheetViews>
  <sheetFormatPr baseColWidth="10" defaultColWidth="9.140625" defaultRowHeight="15" x14ac:dyDescent="0.25"/>
  <cols>
    <col min="1" max="1" width="12.85546875" customWidth="1"/>
    <col min="2" max="2" width="20.42578125" customWidth="1"/>
    <col min="3" max="3" width="18.42578125" style="1" bestFit="1" customWidth="1"/>
    <col min="4" max="4" width="13.140625" bestFit="1" customWidth="1"/>
  </cols>
  <sheetData>
    <row r="1" spans="1:4" x14ac:dyDescent="0.25">
      <c r="A1" s="2" t="s">
        <v>0</v>
      </c>
      <c r="C1" s="9">
        <v>35318500</v>
      </c>
      <c r="D1" s="5"/>
    </row>
    <row r="2" spans="1:4" x14ac:dyDescent="0.25">
      <c r="A2" s="2" t="s">
        <v>1</v>
      </c>
      <c r="C2" s="9">
        <f>C3+C6</f>
        <v>29185400</v>
      </c>
      <c r="D2" s="5">
        <f>C2/C1</f>
        <v>0.82634879737248179</v>
      </c>
    </row>
    <row r="3" spans="1:4" x14ac:dyDescent="0.25">
      <c r="A3" s="2" t="s">
        <v>13</v>
      </c>
      <c r="C3" s="6">
        <v>21036400</v>
      </c>
      <c r="D3" s="5">
        <f>C3/C1</f>
        <v>0.59561985928054706</v>
      </c>
    </row>
    <row r="4" spans="1:4" x14ac:dyDescent="0.25">
      <c r="A4" s="2"/>
      <c r="B4" t="s">
        <v>14</v>
      </c>
      <c r="C4" s="6"/>
      <c r="D4" s="5"/>
    </row>
    <row r="5" spans="1:4" x14ac:dyDescent="0.25">
      <c r="A5" s="2"/>
      <c r="B5" t="s">
        <v>15</v>
      </c>
      <c r="C5" s="6"/>
      <c r="D5" s="5"/>
    </row>
    <row r="6" spans="1:4" x14ac:dyDescent="0.25">
      <c r="A6" s="2" t="s">
        <v>2</v>
      </c>
      <c r="C6" s="9">
        <v>8149000</v>
      </c>
      <c r="D6" s="5">
        <f>C6/C1</f>
        <v>0.23072893809193482</v>
      </c>
    </row>
    <row r="7" spans="1:4" x14ac:dyDescent="0.25">
      <c r="A7" s="2"/>
      <c r="B7" t="s">
        <v>19</v>
      </c>
      <c r="C7" s="6">
        <v>2156000</v>
      </c>
      <c r="D7" s="5"/>
    </row>
    <row r="8" spans="1:4" x14ac:dyDescent="0.25">
      <c r="A8" s="2"/>
      <c r="B8" t="s">
        <v>20</v>
      </c>
      <c r="C8" s="6">
        <v>1816000</v>
      </c>
      <c r="D8" s="5"/>
    </row>
    <row r="9" spans="1:4" x14ac:dyDescent="0.25">
      <c r="A9" s="2"/>
      <c r="B9" t="s">
        <v>21</v>
      </c>
      <c r="C9" s="6">
        <v>1039000</v>
      </c>
      <c r="D9" s="5"/>
    </row>
    <row r="10" spans="1:4" ht="13.5" customHeight="1" x14ac:dyDescent="0.25">
      <c r="A10" s="2"/>
      <c r="B10" t="s">
        <v>22</v>
      </c>
      <c r="C10" s="6">
        <v>1301000</v>
      </c>
      <c r="D10" s="5"/>
    </row>
    <row r="11" spans="1:4" x14ac:dyDescent="0.25">
      <c r="A11" s="2"/>
      <c r="B11" t="s">
        <v>23</v>
      </c>
      <c r="C11" s="6">
        <v>912000</v>
      </c>
      <c r="D11" s="5"/>
    </row>
    <row r="12" spans="1:4" x14ac:dyDescent="0.25">
      <c r="A12" s="2"/>
      <c r="B12" t="s">
        <v>24</v>
      </c>
      <c r="C12" s="6">
        <v>885000</v>
      </c>
      <c r="D12" s="5"/>
    </row>
    <row r="13" spans="1:4" x14ac:dyDescent="0.25">
      <c r="A13" s="2"/>
      <c r="B13" t="s">
        <v>25</v>
      </c>
      <c r="C13" s="8">
        <v>0</v>
      </c>
      <c r="D13" s="5"/>
    </row>
    <row r="14" spans="1:4" x14ac:dyDescent="0.25">
      <c r="A14" s="3" t="s">
        <v>8</v>
      </c>
      <c r="C14" s="9">
        <f>C1-C2</f>
        <v>6133100</v>
      </c>
      <c r="D14" s="5">
        <f>C14/C1</f>
        <v>0.17365120262751815</v>
      </c>
    </row>
    <row r="15" spans="1:4" x14ac:dyDescent="0.25">
      <c r="A15" s="2" t="s">
        <v>3</v>
      </c>
      <c r="C15" s="9">
        <f>C16+C21+C22+C23+C27</f>
        <v>5410850</v>
      </c>
      <c r="D15" s="5"/>
    </row>
    <row r="16" spans="1:4" x14ac:dyDescent="0.25">
      <c r="A16" s="2" t="s">
        <v>4</v>
      </c>
      <c r="C16" s="6">
        <v>2842550</v>
      </c>
      <c r="D16" s="5"/>
    </row>
    <row r="17" spans="1:4" x14ac:dyDescent="0.25">
      <c r="A17" s="2"/>
      <c r="B17" t="s">
        <v>16</v>
      </c>
      <c r="C17" s="6"/>
      <c r="D17" s="5"/>
    </row>
    <row r="18" spans="1:4" x14ac:dyDescent="0.25">
      <c r="A18" s="2"/>
      <c r="B18" t="s">
        <v>17</v>
      </c>
      <c r="C18" s="6"/>
      <c r="D18" s="5"/>
    </row>
    <row r="19" spans="1:4" x14ac:dyDescent="0.25">
      <c r="A19" s="2"/>
      <c r="B19" t="s">
        <v>28</v>
      </c>
      <c r="C19" s="6"/>
      <c r="D19" s="5"/>
    </row>
    <row r="20" spans="1:4" x14ac:dyDescent="0.25">
      <c r="A20" s="2"/>
      <c r="B20" t="s">
        <v>29</v>
      </c>
      <c r="C20" s="6"/>
      <c r="D20" s="5"/>
    </row>
    <row r="21" spans="1:4" x14ac:dyDescent="0.25">
      <c r="A21" s="2" t="s">
        <v>7</v>
      </c>
      <c r="C21" s="6">
        <v>298000</v>
      </c>
      <c r="D21" s="5"/>
    </row>
    <row r="22" spans="1:4" x14ac:dyDescent="0.25">
      <c r="A22" s="2" t="s">
        <v>5</v>
      </c>
      <c r="C22" s="6">
        <v>0</v>
      </c>
      <c r="D22" s="5"/>
    </row>
    <row r="23" spans="1:4" x14ac:dyDescent="0.25">
      <c r="A23" s="2" t="s">
        <v>6</v>
      </c>
      <c r="C23" s="6">
        <v>2270300</v>
      </c>
      <c r="D23" s="5"/>
    </row>
    <row r="24" spans="1:4" x14ac:dyDescent="0.25">
      <c r="A24" s="2"/>
      <c r="B24" t="s">
        <v>30</v>
      </c>
      <c r="C24" s="6">
        <v>692000</v>
      </c>
      <c r="D24" s="5"/>
    </row>
    <row r="25" spans="1:4" x14ac:dyDescent="0.25">
      <c r="A25" s="2"/>
      <c r="B25" t="s">
        <v>32</v>
      </c>
      <c r="C25" s="6">
        <v>370400</v>
      </c>
      <c r="D25" s="5"/>
    </row>
    <row r="26" spans="1:4" x14ac:dyDescent="0.25">
      <c r="A26" s="2"/>
      <c r="B26" t="s">
        <v>31</v>
      </c>
      <c r="C26" s="6">
        <v>1111800</v>
      </c>
      <c r="D26" s="5"/>
    </row>
    <row r="27" spans="1:4" x14ac:dyDescent="0.25">
      <c r="A27" s="2" t="s">
        <v>18</v>
      </c>
      <c r="C27" s="8">
        <v>0</v>
      </c>
      <c r="D27" s="5"/>
    </row>
    <row r="28" spans="1:4" x14ac:dyDescent="0.25">
      <c r="A28" s="3" t="s">
        <v>9</v>
      </c>
      <c r="C28" s="9">
        <f>C14-C15</f>
        <v>722250</v>
      </c>
      <c r="D28" s="5">
        <f>C28/C1</f>
        <v>2.0449622718971643E-2</v>
      </c>
    </row>
    <row r="29" spans="1:4" x14ac:dyDescent="0.25">
      <c r="A29" s="2" t="s">
        <v>11</v>
      </c>
      <c r="C29" s="6"/>
      <c r="D29" s="5"/>
    </row>
    <row r="30" spans="1:4" x14ac:dyDescent="0.25">
      <c r="A30" s="2"/>
      <c r="B30" t="s">
        <v>26</v>
      </c>
      <c r="C30" s="6">
        <v>4286000</v>
      </c>
      <c r="D30" s="5"/>
    </row>
    <row r="31" spans="1:4" x14ac:dyDescent="0.25">
      <c r="A31" s="2"/>
      <c r="C31" s="6"/>
      <c r="D31" s="5"/>
    </row>
    <row r="32" spans="1:4" x14ac:dyDescent="0.25">
      <c r="A32" s="2" t="s">
        <v>12</v>
      </c>
      <c r="C32" s="6"/>
      <c r="D32" s="5"/>
    </row>
    <row r="33" spans="1:4" x14ac:dyDescent="0.25">
      <c r="A33" s="2"/>
      <c r="B33" t="s">
        <v>27</v>
      </c>
      <c r="C33" s="6">
        <v>870500</v>
      </c>
      <c r="D33" s="5"/>
    </row>
    <row r="34" spans="1:4" x14ac:dyDescent="0.25">
      <c r="A34" s="2"/>
      <c r="C34" s="6"/>
      <c r="D34" s="5"/>
    </row>
    <row r="35" spans="1:4" ht="15.75" thickBot="1" x14ac:dyDescent="0.3">
      <c r="A35" s="3" t="s">
        <v>10</v>
      </c>
      <c r="C35" s="10">
        <f>C28+C30-C33</f>
        <v>4137750</v>
      </c>
      <c r="D35" s="5">
        <f>C35/C1</f>
        <v>0.11715531520308053</v>
      </c>
    </row>
    <row r="36" spans="1:4" ht="15.75" thickTop="1" x14ac:dyDescent="0.25">
      <c r="A36" s="3"/>
      <c r="B36" s="3"/>
      <c r="C36" s="4"/>
      <c r="D36" s="5"/>
    </row>
  </sheetData>
  <conditionalFormatting sqref="C28 C14 C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{129A5F12-41DA-4079-9DB9-5307CCB9945D}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9A5F12-41DA-4079-9DB9-5307CCB994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 C14 C35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80F2-813B-47C6-86C0-7CFF9B804077}">
  <sheetPr codeName="Hoja2"/>
  <dimension ref="A1:E36"/>
  <sheetViews>
    <sheetView showGridLines="0" workbookViewId="0">
      <selection activeCell="C1" sqref="C1"/>
    </sheetView>
  </sheetViews>
  <sheetFormatPr baseColWidth="10" defaultRowHeight="15" x14ac:dyDescent="0.25"/>
  <cols>
    <col min="1" max="1" width="6.140625" style="2" customWidth="1"/>
    <col min="2" max="2" width="23.42578125" customWidth="1"/>
    <col min="3" max="3" width="15.5703125" style="6" bestFit="1" customWidth="1"/>
    <col min="4" max="4" width="8" style="5" customWidth="1"/>
    <col min="5" max="5" width="14.5703125" bestFit="1" customWidth="1"/>
  </cols>
  <sheetData>
    <row r="1" spans="1:5" x14ac:dyDescent="0.25">
      <c r="A1" s="2" t="s">
        <v>0</v>
      </c>
      <c r="C1" s="9">
        <v>29743850</v>
      </c>
    </row>
    <row r="2" spans="1:5" x14ac:dyDescent="0.25">
      <c r="A2" s="2" t="s">
        <v>1</v>
      </c>
      <c r="C2" s="9">
        <f>C3+C6</f>
        <v>27865200</v>
      </c>
      <c r="D2" s="5">
        <f>C2/C1</f>
        <v>0.93683904403767504</v>
      </c>
    </row>
    <row r="3" spans="1:5" x14ac:dyDescent="0.25">
      <c r="A3" s="2" t="s">
        <v>13</v>
      </c>
      <c r="C3" s="6">
        <v>18141300</v>
      </c>
      <c r="D3" s="5">
        <f>C3/C1</f>
        <v>0.60991768046167527</v>
      </c>
    </row>
    <row r="4" spans="1:5" x14ac:dyDescent="0.25">
      <c r="B4" t="s">
        <v>14</v>
      </c>
    </row>
    <row r="5" spans="1:5" x14ac:dyDescent="0.25">
      <c r="B5" t="s">
        <v>15</v>
      </c>
    </row>
    <row r="6" spans="1:5" x14ac:dyDescent="0.25">
      <c r="A6" s="2" t="s">
        <v>2</v>
      </c>
      <c r="C6" s="9">
        <v>9723900</v>
      </c>
      <c r="D6" s="5">
        <f>C6/C1</f>
        <v>0.32692136357599977</v>
      </c>
      <c r="E6" s="7"/>
    </row>
    <row r="7" spans="1:5" x14ac:dyDescent="0.25">
      <c r="B7" t="s">
        <v>19</v>
      </c>
      <c r="C7" s="6">
        <v>2007000</v>
      </c>
    </row>
    <row r="8" spans="1:5" x14ac:dyDescent="0.25">
      <c r="B8" t="s">
        <v>20</v>
      </c>
      <c r="C8" s="6">
        <v>1174000</v>
      </c>
    </row>
    <row r="9" spans="1:5" x14ac:dyDescent="0.25">
      <c r="B9" t="s">
        <v>21</v>
      </c>
      <c r="C9" s="6">
        <v>1681000</v>
      </c>
    </row>
    <row r="10" spans="1:5" x14ac:dyDescent="0.25">
      <c r="B10" t="s">
        <v>22</v>
      </c>
      <c r="C10" s="6">
        <v>1290000</v>
      </c>
    </row>
    <row r="11" spans="1:5" x14ac:dyDescent="0.25">
      <c r="B11" t="s">
        <v>23</v>
      </c>
      <c r="C11" s="6">
        <v>970000</v>
      </c>
    </row>
    <row r="12" spans="1:5" x14ac:dyDescent="0.25">
      <c r="B12" t="s">
        <v>24</v>
      </c>
      <c r="C12" s="6">
        <v>870000</v>
      </c>
    </row>
    <row r="13" spans="1:5" x14ac:dyDescent="0.25">
      <c r="B13" t="s">
        <v>25</v>
      </c>
      <c r="C13" s="8">
        <v>160000</v>
      </c>
    </row>
    <row r="14" spans="1:5" x14ac:dyDescent="0.25">
      <c r="A14" s="3" t="s">
        <v>8</v>
      </c>
      <c r="C14" s="9">
        <f>C1-C2</f>
        <v>1878650</v>
      </c>
      <c r="D14" s="5">
        <f>C14/C1</f>
        <v>6.3160955962324988E-2</v>
      </c>
    </row>
    <row r="15" spans="1:5" x14ac:dyDescent="0.25">
      <c r="A15" s="2" t="s">
        <v>3</v>
      </c>
      <c r="C15" s="9">
        <f>C16+C21+C22+C23+C27</f>
        <v>6624750</v>
      </c>
    </row>
    <row r="16" spans="1:5" x14ac:dyDescent="0.25">
      <c r="A16" s="2" t="s">
        <v>4</v>
      </c>
      <c r="C16" s="6">
        <v>2390250</v>
      </c>
    </row>
    <row r="17" spans="1:4" x14ac:dyDescent="0.25">
      <c r="B17" t="s">
        <v>16</v>
      </c>
    </row>
    <row r="18" spans="1:4" x14ac:dyDescent="0.25">
      <c r="B18" t="s">
        <v>17</v>
      </c>
    </row>
    <row r="19" spans="1:4" x14ac:dyDescent="0.25">
      <c r="B19" t="s">
        <v>28</v>
      </c>
    </row>
    <row r="20" spans="1:4" x14ac:dyDescent="0.25">
      <c r="B20" t="s">
        <v>29</v>
      </c>
    </row>
    <row r="21" spans="1:4" x14ac:dyDescent="0.25">
      <c r="A21" s="2" t="s">
        <v>7</v>
      </c>
      <c r="C21" s="6">
        <v>582000</v>
      </c>
    </row>
    <row r="22" spans="1:4" x14ac:dyDescent="0.25">
      <c r="A22" s="2" t="s">
        <v>5</v>
      </c>
      <c r="C22" s="6">
        <v>0</v>
      </c>
    </row>
    <row r="23" spans="1:4" x14ac:dyDescent="0.25">
      <c r="A23" s="2" t="s">
        <v>6</v>
      </c>
      <c r="C23" s="6">
        <v>3642500</v>
      </c>
    </row>
    <row r="24" spans="1:4" x14ac:dyDescent="0.25">
      <c r="B24" t="s">
        <v>30</v>
      </c>
      <c r="C24" s="6">
        <v>960600</v>
      </c>
    </row>
    <row r="25" spans="1:4" x14ac:dyDescent="0.25">
      <c r="B25" t="s">
        <v>32</v>
      </c>
      <c r="C25" s="6">
        <v>537700</v>
      </c>
    </row>
    <row r="26" spans="1:4" x14ac:dyDescent="0.25">
      <c r="B26" t="s">
        <v>31</v>
      </c>
      <c r="C26" s="6">
        <v>1975200</v>
      </c>
    </row>
    <row r="27" spans="1:4" x14ac:dyDescent="0.25">
      <c r="A27" s="2" t="s">
        <v>18</v>
      </c>
      <c r="C27" s="8">
        <v>10000</v>
      </c>
    </row>
    <row r="28" spans="1:4" x14ac:dyDescent="0.25">
      <c r="A28" s="3" t="s">
        <v>9</v>
      </c>
      <c r="C28" s="9">
        <f>C14-C15</f>
        <v>-4746100</v>
      </c>
      <c r="D28" s="5">
        <f>C28/C1</f>
        <v>-0.1595657589720228</v>
      </c>
    </row>
    <row r="29" spans="1:4" x14ac:dyDescent="0.25">
      <c r="A29" s="2" t="s">
        <v>11</v>
      </c>
    </row>
    <row r="30" spans="1:4" x14ac:dyDescent="0.25">
      <c r="B30" t="s">
        <v>26</v>
      </c>
      <c r="C30" s="6">
        <v>1003000</v>
      </c>
    </row>
    <row r="32" spans="1:4" x14ac:dyDescent="0.25">
      <c r="A32" s="2" t="s">
        <v>12</v>
      </c>
    </row>
    <row r="33" spans="1:4" x14ac:dyDescent="0.25">
      <c r="B33" t="s">
        <v>27</v>
      </c>
      <c r="C33" s="6">
        <v>635000</v>
      </c>
    </row>
    <row r="35" spans="1:4" ht="15.75" thickBot="1" x14ac:dyDescent="0.3">
      <c r="A35" s="3" t="s">
        <v>10</v>
      </c>
      <c r="C35" s="10">
        <f>C28+C30-C33</f>
        <v>-4378100</v>
      </c>
      <c r="D35" s="5">
        <f>C35/C1</f>
        <v>-0.14719345343659276</v>
      </c>
    </row>
    <row r="36" spans="1:4" ht="15.75" thickTop="1" x14ac:dyDescent="0.25"/>
  </sheetData>
  <conditionalFormatting sqref="C28 C14 C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{717B382A-AE6B-4227-B62C-7A977A2A4958}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7B382A-AE6B-4227-B62C-7A977A2A49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 C14 C35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9330-3A9E-4CE6-A6E6-EF0522DECE92}">
  <sheetPr codeName="Hoja3"/>
  <dimension ref="A1:E36"/>
  <sheetViews>
    <sheetView workbookViewId="0">
      <selection activeCell="C3" sqref="C3"/>
    </sheetView>
  </sheetViews>
  <sheetFormatPr baseColWidth="10" defaultRowHeight="15" x14ac:dyDescent="0.25"/>
  <cols>
    <col min="1" max="1" width="5.7109375" customWidth="1"/>
    <col min="2" max="2" width="26.28515625" customWidth="1"/>
    <col min="3" max="3" width="15.5703125" bestFit="1" customWidth="1"/>
    <col min="4" max="5" width="14.5703125" bestFit="1" customWidth="1"/>
  </cols>
  <sheetData>
    <row r="1" spans="1:4" x14ac:dyDescent="0.25">
      <c r="A1" s="2" t="s">
        <v>0</v>
      </c>
      <c r="C1" s="9">
        <v>39001900</v>
      </c>
      <c r="D1" s="12"/>
    </row>
    <row r="2" spans="1:4" x14ac:dyDescent="0.25">
      <c r="A2" s="2" t="s">
        <v>1</v>
      </c>
      <c r="C2" s="9">
        <f>C3+C6</f>
        <v>23630600</v>
      </c>
      <c r="D2" s="5">
        <f>C2/C1</f>
        <v>0.60588330312113003</v>
      </c>
    </row>
    <row r="3" spans="1:4" x14ac:dyDescent="0.25">
      <c r="A3" s="2" t="s">
        <v>13</v>
      </c>
      <c r="C3" s="6">
        <v>15690600</v>
      </c>
      <c r="D3" s="5">
        <f>C3/C1</f>
        <v>0.40230347752288992</v>
      </c>
    </row>
    <row r="4" spans="1:4" x14ac:dyDescent="0.25">
      <c r="A4" s="2"/>
      <c r="B4" t="s">
        <v>14</v>
      </c>
      <c r="C4" s="6"/>
      <c r="D4" s="5"/>
    </row>
    <row r="5" spans="1:4" x14ac:dyDescent="0.25">
      <c r="A5" s="2"/>
      <c r="B5" t="s">
        <v>15</v>
      </c>
      <c r="C5" s="6"/>
      <c r="D5" s="5"/>
    </row>
    <row r="6" spans="1:4" x14ac:dyDescent="0.25">
      <c r="A6" s="2" t="s">
        <v>2</v>
      </c>
      <c r="C6" s="9">
        <v>7940000</v>
      </c>
      <c r="D6" s="5">
        <f>C6/C1</f>
        <v>0.20357982559824009</v>
      </c>
    </row>
    <row r="7" spans="1:4" x14ac:dyDescent="0.25">
      <c r="A7" s="2"/>
      <c r="B7" t="s">
        <v>19</v>
      </c>
      <c r="C7" s="6">
        <v>2106000</v>
      </c>
      <c r="D7" s="5"/>
    </row>
    <row r="8" spans="1:4" x14ac:dyDescent="0.25">
      <c r="A8" s="2"/>
      <c r="B8" t="s">
        <v>20</v>
      </c>
      <c r="C8" s="6">
        <v>1673000</v>
      </c>
      <c r="D8" s="5"/>
    </row>
    <row r="9" spans="1:4" x14ac:dyDescent="0.25">
      <c r="A9" s="2"/>
      <c r="B9" t="s">
        <v>21</v>
      </c>
      <c r="C9" s="6">
        <v>1481000</v>
      </c>
      <c r="D9" s="5"/>
    </row>
    <row r="10" spans="1:4" x14ac:dyDescent="0.25">
      <c r="A10" s="2"/>
      <c r="B10" t="s">
        <v>22</v>
      </c>
      <c r="C10" s="6">
        <v>1145000</v>
      </c>
      <c r="D10" s="5"/>
    </row>
    <row r="11" spans="1:4" x14ac:dyDescent="0.25">
      <c r="A11" s="2"/>
      <c r="B11" t="s">
        <v>23</v>
      </c>
      <c r="C11" s="6">
        <v>740000</v>
      </c>
      <c r="D11" s="5"/>
    </row>
    <row r="12" spans="1:4" x14ac:dyDescent="0.25">
      <c r="A12" s="2"/>
      <c r="B12" t="s">
        <v>24</v>
      </c>
      <c r="C12" s="6">
        <v>755000</v>
      </c>
      <c r="D12" s="5"/>
    </row>
    <row r="13" spans="1:4" x14ac:dyDescent="0.25">
      <c r="A13" s="2"/>
      <c r="B13" t="s">
        <v>25</v>
      </c>
      <c r="C13" s="8">
        <v>0</v>
      </c>
      <c r="D13" s="5"/>
    </row>
    <row r="14" spans="1:4" x14ac:dyDescent="0.25">
      <c r="A14" s="3" t="s">
        <v>8</v>
      </c>
      <c r="C14" s="9">
        <f>C1-C2</f>
        <v>15371300</v>
      </c>
      <c r="D14" s="5">
        <f>C14/C1</f>
        <v>0.39411669687887002</v>
      </c>
    </row>
    <row r="15" spans="1:4" x14ac:dyDescent="0.25">
      <c r="A15" s="2" t="s">
        <v>3</v>
      </c>
      <c r="C15" s="9">
        <f>C16+C21+C22+C23+C27</f>
        <v>10293600</v>
      </c>
      <c r="D15" s="11"/>
    </row>
    <row r="16" spans="1:4" x14ac:dyDescent="0.25">
      <c r="A16" s="2" t="s">
        <v>4</v>
      </c>
      <c r="C16" s="6">
        <v>3795200</v>
      </c>
      <c r="D16" s="5"/>
    </row>
    <row r="17" spans="1:5" x14ac:dyDescent="0.25">
      <c r="A17" s="2"/>
      <c r="B17" t="s">
        <v>16</v>
      </c>
      <c r="C17" s="6"/>
      <c r="D17" s="5"/>
    </row>
    <row r="18" spans="1:5" x14ac:dyDescent="0.25">
      <c r="A18" s="2"/>
      <c r="B18" t="s">
        <v>17</v>
      </c>
      <c r="C18" s="6"/>
      <c r="D18" s="5"/>
    </row>
    <row r="19" spans="1:5" x14ac:dyDescent="0.25">
      <c r="A19" s="2"/>
      <c r="B19" t="s">
        <v>28</v>
      </c>
      <c r="C19" s="6"/>
      <c r="D19" s="5"/>
    </row>
    <row r="20" spans="1:5" x14ac:dyDescent="0.25">
      <c r="A20" s="2"/>
      <c r="B20" t="s">
        <v>29</v>
      </c>
      <c r="C20" s="6"/>
      <c r="D20" s="5"/>
    </row>
    <row r="21" spans="1:5" x14ac:dyDescent="0.25">
      <c r="A21" s="2" t="s">
        <v>7</v>
      </c>
      <c r="C21" s="6">
        <v>500500</v>
      </c>
      <c r="D21" s="5"/>
    </row>
    <row r="22" spans="1:5" x14ac:dyDescent="0.25">
      <c r="A22" s="2" t="s">
        <v>5</v>
      </c>
      <c r="C22" s="6">
        <v>0</v>
      </c>
      <c r="D22" s="5"/>
    </row>
    <row r="23" spans="1:5" x14ac:dyDescent="0.25">
      <c r="A23" s="2" t="s">
        <v>6</v>
      </c>
      <c r="C23" s="6">
        <v>4765500</v>
      </c>
      <c r="D23" s="11"/>
      <c r="E23" s="7"/>
    </row>
    <row r="24" spans="1:5" x14ac:dyDescent="0.25">
      <c r="A24" s="2"/>
      <c r="B24" t="s">
        <v>30</v>
      </c>
      <c r="C24" s="6">
        <v>1017500</v>
      </c>
      <c r="D24" s="11"/>
    </row>
    <row r="25" spans="1:5" x14ac:dyDescent="0.25">
      <c r="A25" s="2"/>
      <c r="B25" t="s">
        <v>32</v>
      </c>
      <c r="C25" s="6">
        <v>226800</v>
      </c>
      <c r="D25" s="5"/>
    </row>
    <row r="26" spans="1:5" x14ac:dyDescent="0.25">
      <c r="A26" s="2"/>
      <c r="B26" t="s">
        <v>31</v>
      </c>
      <c r="C26" s="6">
        <v>2842200</v>
      </c>
      <c r="D26" s="5"/>
    </row>
    <row r="27" spans="1:5" x14ac:dyDescent="0.25">
      <c r="A27" s="2" t="s">
        <v>18</v>
      </c>
      <c r="C27" s="8">
        <v>1232400</v>
      </c>
      <c r="D27" s="5"/>
    </row>
    <row r="28" spans="1:5" x14ac:dyDescent="0.25">
      <c r="A28" s="3" t="s">
        <v>9</v>
      </c>
      <c r="C28" s="9">
        <f>C14-C15</f>
        <v>5077700</v>
      </c>
      <c r="D28" s="5">
        <f>C28/C1</f>
        <v>0.13019109325443121</v>
      </c>
    </row>
    <row r="29" spans="1:5" x14ac:dyDescent="0.25">
      <c r="A29" s="2" t="s">
        <v>11</v>
      </c>
      <c r="C29" s="6"/>
      <c r="D29" s="5"/>
    </row>
    <row r="30" spans="1:5" x14ac:dyDescent="0.25">
      <c r="A30" s="2"/>
      <c r="B30" t="s">
        <v>26</v>
      </c>
      <c r="C30" s="6">
        <v>2064000</v>
      </c>
      <c r="D30" s="5"/>
    </row>
    <row r="31" spans="1:5" x14ac:dyDescent="0.25">
      <c r="A31" s="2"/>
      <c r="C31" s="6"/>
      <c r="D31" s="5"/>
    </row>
    <row r="32" spans="1:5" x14ac:dyDescent="0.25">
      <c r="A32" s="2" t="s">
        <v>12</v>
      </c>
      <c r="C32" s="6"/>
      <c r="D32" s="5"/>
    </row>
    <row r="33" spans="1:4" x14ac:dyDescent="0.25">
      <c r="A33" s="2"/>
      <c r="B33" t="s">
        <v>27</v>
      </c>
      <c r="C33" s="6">
        <v>814000</v>
      </c>
      <c r="D33" s="5"/>
    </row>
    <row r="34" spans="1:4" x14ac:dyDescent="0.25">
      <c r="A34" s="2"/>
      <c r="C34" s="6"/>
      <c r="D34" s="5"/>
    </row>
    <row r="35" spans="1:4" ht="15.75" thickBot="1" x14ac:dyDescent="0.3">
      <c r="A35" s="3" t="s">
        <v>10</v>
      </c>
      <c r="C35" s="10">
        <f>C28+C30-C33</f>
        <v>6327700</v>
      </c>
      <c r="D35" s="5">
        <f>C35/C1</f>
        <v>0.16224081390906597</v>
      </c>
    </row>
    <row r="36" spans="1:4" ht="15.75" thickTop="1" x14ac:dyDescent="0.25"/>
  </sheetData>
  <conditionalFormatting sqref="C28 C14 C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{5FDB3474-7969-4FBB-A113-DF4FFCDC1CE3}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B3474-7969-4FBB-A113-DF4FFCDC1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 C14 C35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8BE0-1C91-4ED9-AB4C-FB6A78D4A84D}">
  <sheetPr codeName="Hoja4"/>
  <dimension ref="A1:D36"/>
  <sheetViews>
    <sheetView workbookViewId="0">
      <selection activeCell="C35" sqref="C35"/>
    </sheetView>
  </sheetViews>
  <sheetFormatPr baseColWidth="10" defaultRowHeight="15" x14ac:dyDescent="0.25"/>
  <cols>
    <col min="1" max="1" width="4.140625" customWidth="1"/>
    <col min="2" max="2" width="31.7109375" customWidth="1"/>
    <col min="3" max="3" width="15.5703125" bestFit="1" customWidth="1"/>
  </cols>
  <sheetData>
    <row r="1" spans="1:4" x14ac:dyDescent="0.25">
      <c r="A1" s="2" t="s">
        <v>0</v>
      </c>
      <c r="C1" s="9">
        <v>38369950</v>
      </c>
      <c r="D1" s="5"/>
    </row>
    <row r="2" spans="1:4" x14ac:dyDescent="0.25">
      <c r="A2" s="2" t="s">
        <v>1</v>
      </c>
      <c r="C2" s="9">
        <f>C3+C6</f>
        <v>35543750</v>
      </c>
      <c r="D2" s="5">
        <f>C2/C1</f>
        <v>0.92634340154209216</v>
      </c>
    </row>
    <row r="3" spans="1:4" x14ac:dyDescent="0.25">
      <c r="A3" s="2" t="s">
        <v>13</v>
      </c>
      <c r="C3" s="6">
        <v>25300750</v>
      </c>
      <c r="D3" s="5">
        <f>C3/C1</f>
        <v>0.6593897047038112</v>
      </c>
    </row>
    <row r="4" spans="1:4" x14ac:dyDescent="0.25">
      <c r="A4" s="2"/>
      <c r="B4" t="s">
        <v>14</v>
      </c>
      <c r="C4" s="6"/>
      <c r="D4" s="5"/>
    </row>
    <row r="5" spans="1:4" x14ac:dyDescent="0.25">
      <c r="A5" s="2"/>
      <c r="B5" t="s">
        <v>15</v>
      </c>
      <c r="C5" s="6"/>
      <c r="D5" s="5"/>
    </row>
    <row r="6" spans="1:4" x14ac:dyDescent="0.25">
      <c r="A6" s="2" t="s">
        <v>2</v>
      </c>
      <c r="C6" s="9">
        <v>10243000</v>
      </c>
      <c r="D6" s="5">
        <f>C6/C1</f>
        <v>0.26695369683828102</v>
      </c>
    </row>
    <row r="7" spans="1:4" x14ac:dyDescent="0.25">
      <c r="A7" s="2"/>
      <c r="B7" t="s">
        <v>19</v>
      </c>
      <c r="C7" s="6">
        <v>2207000</v>
      </c>
      <c r="D7" s="5"/>
    </row>
    <row r="8" spans="1:4" x14ac:dyDescent="0.25">
      <c r="A8" s="2"/>
      <c r="B8" t="s">
        <v>20</v>
      </c>
      <c r="C8" s="6">
        <v>2100000</v>
      </c>
      <c r="D8" s="5"/>
    </row>
    <row r="9" spans="1:4" x14ac:dyDescent="0.25">
      <c r="A9" s="2"/>
      <c r="B9" t="s">
        <v>21</v>
      </c>
      <c r="C9" s="6">
        <v>2175000</v>
      </c>
      <c r="D9" s="5"/>
    </row>
    <row r="10" spans="1:4" x14ac:dyDescent="0.25">
      <c r="A10" s="2"/>
      <c r="B10" t="s">
        <v>22</v>
      </c>
      <c r="C10" s="6">
        <v>1300000</v>
      </c>
      <c r="D10" s="5"/>
    </row>
    <row r="11" spans="1:4" x14ac:dyDescent="0.25">
      <c r="A11" s="2"/>
      <c r="B11" t="s">
        <v>23</v>
      </c>
      <c r="C11" s="6">
        <v>890000</v>
      </c>
      <c r="D11" s="5"/>
    </row>
    <row r="12" spans="1:4" x14ac:dyDescent="0.25">
      <c r="A12" s="2"/>
      <c r="B12" t="s">
        <v>24</v>
      </c>
      <c r="C12" s="6">
        <v>975000</v>
      </c>
      <c r="D12" s="5"/>
    </row>
    <row r="13" spans="1:4" x14ac:dyDescent="0.25">
      <c r="A13" s="2"/>
      <c r="B13" t="s">
        <v>25</v>
      </c>
      <c r="C13" s="8">
        <v>576000</v>
      </c>
      <c r="D13" s="5"/>
    </row>
    <row r="14" spans="1:4" x14ac:dyDescent="0.25">
      <c r="A14" s="3" t="s">
        <v>8</v>
      </c>
      <c r="C14" s="9">
        <f>C1-C2</f>
        <v>2826200</v>
      </c>
      <c r="D14" s="5">
        <f>C14/C1</f>
        <v>7.3656598457907813E-2</v>
      </c>
    </row>
    <row r="15" spans="1:4" x14ac:dyDescent="0.25">
      <c r="A15" s="2" t="s">
        <v>3</v>
      </c>
      <c r="C15" s="9">
        <f>C16+C21+C22+C23+C27</f>
        <v>8641800</v>
      </c>
      <c r="D15" s="5"/>
    </row>
    <row r="16" spans="1:4" x14ac:dyDescent="0.25">
      <c r="A16" s="2" t="s">
        <v>4</v>
      </c>
      <c r="C16" s="6">
        <v>3002100</v>
      </c>
      <c r="D16" s="5"/>
    </row>
    <row r="17" spans="1:4" x14ac:dyDescent="0.25">
      <c r="A17" s="2"/>
      <c r="B17" t="s">
        <v>16</v>
      </c>
      <c r="C17" s="6"/>
      <c r="D17" s="5"/>
    </row>
    <row r="18" spans="1:4" x14ac:dyDescent="0.25">
      <c r="A18" s="2"/>
      <c r="B18" t="s">
        <v>17</v>
      </c>
      <c r="C18" s="6"/>
      <c r="D18" s="5"/>
    </row>
    <row r="19" spans="1:4" x14ac:dyDescent="0.25">
      <c r="A19" s="2"/>
      <c r="B19" t="s">
        <v>28</v>
      </c>
      <c r="C19" s="6"/>
      <c r="D19" s="5"/>
    </row>
    <row r="20" spans="1:4" x14ac:dyDescent="0.25">
      <c r="A20" s="2"/>
      <c r="B20" t="s">
        <v>29</v>
      </c>
      <c r="C20" s="6"/>
      <c r="D20" s="5"/>
    </row>
    <row r="21" spans="1:4" x14ac:dyDescent="0.25">
      <c r="A21" s="2" t="s">
        <v>7</v>
      </c>
      <c r="C21" s="6">
        <v>1368600</v>
      </c>
      <c r="D21" s="5"/>
    </row>
    <row r="22" spans="1:4" x14ac:dyDescent="0.25">
      <c r="A22" s="2" t="s">
        <v>5</v>
      </c>
      <c r="C22" s="6">
        <v>0</v>
      </c>
      <c r="D22" s="5"/>
    </row>
    <row r="23" spans="1:4" x14ac:dyDescent="0.25">
      <c r="A23" s="2" t="s">
        <v>6</v>
      </c>
      <c r="C23" s="6">
        <v>4271100</v>
      </c>
      <c r="D23" s="5"/>
    </row>
    <row r="24" spans="1:4" x14ac:dyDescent="0.25">
      <c r="A24" s="2"/>
      <c r="B24" t="s">
        <v>30</v>
      </c>
      <c r="C24" s="6">
        <v>1120600</v>
      </c>
      <c r="D24" s="5"/>
    </row>
    <row r="25" spans="1:4" x14ac:dyDescent="0.25">
      <c r="A25" s="2"/>
      <c r="B25" t="s">
        <v>32</v>
      </c>
      <c r="C25" s="6">
        <v>221400</v>
      </c>
      <c r="D25" s="5"/>
    </row>
    <row r="26" spans="1:4" x14ac:dyDescent="0.25">
      <c r="A26" s="2"/>
      <c r="B26" t="s">
        <v>31</v>
      </c>
      <c r="C26" s="6">
        <v>2638200</v>
      </c>
      <c r="D26" s="5"/>
    </row>
    <row r="27" spans="1:4" x14ac:dyDescent="0.25">
      <c r="A27" s="2" t="s">
        <v>18</v>
      </c>
      <c r="C27" s="8">
        <v>0</v>
      </c>
      <c r="D27" s="5"/>
    </row>
    <row r="28" spans="1:4" x14ac:dyDescent="0.25">
      <c r="A28" s="3" t="s">
        <v>9</v>
      </c>
      <c r="C28" s="9">
        <f>C14-C15</f>
        <v>-5815600</v>
      </c>
      <c r="D28" s="5">
        <f>C28/C1</f>
        <v>-0.15156652536685608</v>
      </c>
    </row>
    <row r="29" spans="1:4" x14ac:dyDescent="0.25">
      <c r="A29" s="2" t="s">
        <v>11</v>
      </c>
      <c r="C29" s="6"/>
      <c r="D29" s="5"/>
    </row>
    <row r="30" spans="1:4" x14ac:dyDescent="0.25">
      <c r="A30" s="2"/>
      <c r="B30" t="s">
        <v>26</v>
      </c>
      <c r="C30" s="6">
        <v>2916000</v>
      </c>
      <c r="D30" s="5"/>
    </row>
    <row r="31" spans="1:4" x14ac:dyDescent="0.25">
      <c r="A31" s="2"/>
      <c r="C31" s="6"/>
      <c r="D31" s="5"/>
    </row>
    <row r="32" spans="1:4" x14ac:dyDescent="0.25">
      <c r="A32" s="2" t="s">
        <v>12</v>
      </c>
      <c r="C32" s="6"/>
      <c r="D32" s="5"/>
    </row>
    <row r="33" spans="1:4" x14ac:dyDescent="0.25">
      <c r="A33" s="2"/>
      <c r="B33" t="s">
        <v>27</v>
      </c>
      <c r="C33" s="6">
        <v>1181000</v>
      </c>
      <c r="D33" s="5"/>
    </row>
    <row r="34" spans="1:4" x14ac:dyDescent="0.25">
      <c r="A34" s="2"/>
      <c r="C34" s="6"/>
      <c r="D34" s="5"/>
    </row>
    <row r="35" spans="1:4" ht="15.75" thickBot="1" x14ac:dyDescent="0.3">
      <c r="A35" s="3" t="s">
        <v>10</v>
      </c>
      <c r="C35" s="10">
        <f>C28+C30-C33</f>
        <v>-4080600</v>
      </c>
      <c r="D35" s="5">
        <f>C35/C1</f>
        <v>-0.10634884851296392</v>
      </c>
    </row>
    <row r="36" spans="1:4" ht="15.75" thickTop="1" x14ac:dyDescent="0.25"/>
  </sheetData>
  <conditionalFormatting sqref="C28 C14 C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{19BCCE14-4694-48AF-B1FB-F58BE3FB5B96}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BCCE14-4694-48AF-B1FB-F58BE3FB5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 C14 C35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8677-645F-4FF9-8FBD-8C4B44568ECE}">
  <sheetPr codeName="Hoja5"/>
  <dimension ref="A1:D36"/>
  <sheetViews>
    <sheetView workbookViewId="0">
      <selection activeCell="C35" sqref="C35"/>
    </sheetView>
  </sheetViews>
  <sheetFormatPr baseColWidth="10" defaultRowHeight="15" x14ac:dyDescent="0.25"/>
  <cols>
    <col min="3" max="3" width="18.42578125" customWidth="1"/>
  </cols>
  <sheetData>
    <row r="1" spans="1:4" x14ac:dyDescent="0.25">
      <c r="A1" s="2" t="s">
        <v>0</v>
      </c>
      <c r="C1" s="9">
        <v>33965350</v>
      </c>
      <c r="D1" s="5"/>
    </row>
    <row r="2" spans="1:4" x14ac:dyDescent="0.25">
      <c r="A2" s="2" t="s">
        <v>1</v>
      </c>
      <c r="C2" s="9">
        <f>C3+C6</f>
        <v>31042000</v>
      </c>
      <c r="D2" s="5">
        <f>C2/C1</f>
        <v>0.91393140362163205</v>
      </c>
    </row>
    <row r="3" spans="1:4" x14ac:dyDescent="0.25">
      <c r="A3" s="2" t="s">
        <v>13</v>
      </c>
      <c r="C3" s="6">
        <v>19183000</v>
      </c>
      <c r="D3" s="5">
        <f>C3/C1</f>
        <v>0.5647814611066867</v>
      </c>
    </row>
    <row r="4" spans="1:4" x14ac:dyDescent="0.25">
      <c r="A4" s="2"/>
      <c r="B4" t="s">
        <v>14</v>
      </c>
      <c r="C4" s="6"/>
      <c r="D4" s="5"/>
    </row>
    <row r="5" spans="1:4" x14ac:dyDescent="0.25">
      <c r="A5" s="2"/>
      <c r="B5" t="s">
        <v>15</v>
      </c>
      <c r="C5" s="6"/>
      <c r="D5" s="5"/>
    </row>
    <row r="6" spans="1:4" x14ac:dyDescent="0.25">
      <c r="A6" s="2" t="s">
        <v>2</v>
      </c>
      <c r="C6" s="9">
        <v>11859000</v>
      </c>
      <c r="D6" s="5">
        <f>C6/C1</f>
        <v>0.34914994251494536</v>
      </c>
    </row>
    <row r="7" spans="1:4" x14ac:dyDescent="0.25">
      <c r="A7" s="2"/>
      <c r="B7" t="s">
        <v>19</v>
      </c>
      <c r="C7" s="6">
        <v>2638000</v>
      </c>
      <c r="D7" s="5"/>
    </row>
    <row r="8" spans="1:4" x14ac:dyDescent="0.25">
      <c r="A8" s="2"/>
      <c r="B8" t="s">
        <v>20</v>
      </c>
      <c r="C8" s="6">
        <v>1971000</v>
      </c>
      <c r="D8" s="5"/>
    </row>
    <row r="9" spans="1:4" x14ac:dyDescent="0.25">
      <c r="A9" s="2"/>
      <c r="B9" t="s">
        <v>21</v>
      </c>
      <c r="C9" s="6">
        <v>2735000</v>
      </c>
      <c r="D9" s="5"/>
    </row>
    <row r="10" spans="1:4" x14ac:dyDescent="0.25">
      <c r="A10" s="2"/>
      <c r="B10" t="s">
        <v>22</v>
      </c>
      <c r="C10" s="6">
        <v>1920000</v>
      </c>
      <c r="D10" s="5"/>
    </row>
    <row r="11" spans="1:4" x14ac:dyDescent="0.25">
      <c r="A11" s="2"/>
      <c r="B11" t="s">
        <v>23</v>
      </c>
      <c r="C11" s="6">
        <v>1240000</v>
      </c>
      <c r="D11" s="5"/>
    </row>
    <row r="12" spans="1:4" x14ac:dyDescent="0.25">
      <c r="A12" s="2"/>
      <c r="B12" t="s">
        <v>24</v>
      </c>
      <c r="C12" s="6">
        <v>1177000</v>
      </c>
      <c r="D12" s="5"/>
    </row>
    <row r="13" spans="1:4" x14ac:dyDescent="0.25">
      <c r="A13" s="2"/>
      <c r="B13" t="s">
        <v>25</v>
      </c>
      <c r="C13" s="8">
        <v>483000</v>
      </c>
      <c r="D13" s="5"/>
    </row>
    <row r="14" spans="1:4" x14ac:dyDescent="0.25">
      <c r="A14" s="3" t="s">
        <v>8</v>
      </c>
      <c r="C14" s="9">
        <f>C1-C2</f>
        <v>2923350</v>
      </c>
      <c r="D14" s="5">
        <f>C14/C1</f>
        <v>8.6068596378367959E-2</v>
      </c>
    </row>
    <row r="15" spans="1:4" x14ac:dyDescent="0.25">
      <c r="A15" s="2" t="s">
        <v>3</v>
      </c>
      <c r="C15" s="9">
        <f>C16+C21+C22+C23+C27</f>
        <v>7447950</v>
      </c>
      <c r="D15" s="5"/>
    </row>
    <row r="16" spans="1:4" x14ac:dyDescent="0.25">
      <c r="A16" s="2" t="s">
        <v>4</v>
      </c>
      <c r="C16" s="6">
        <v>3935750</v>
      </c>
      <c r="D16" s="5"/>
    </row>
    <row r="17" spans="1:4" x14ac:dyDescent="0.25">
      <c r="A17" s="2"/>
      <c r="B17" t="s">
        <v>16</v>
      </c>
      <c r="C17" s="6"/>
      <c r="D17" s="5"/>
    </row>
    <row r="18" spans="1:4" x14ac:dyDescent="0.25">
      <c r="A18" s="2"/>
      <c r="B18" t="s">
        <v>17</v>
      </c>
      <c r="C18" s="6"/>
      <c r="D18" s="5"/>
    </row>
    <row r="19" spans="1:4" x14ac:dyDescent="0.25">
      <c r="A19" s="2"/>
      <c r="B19" t="s">
        <v>28</v>
      </c>
      <c r="C19" s="6"/>
      <c r="D19" s="5"/>
    </row>
    <row r="20" spans="1:4" x14ac:dyDescent="0.25">
      <c r="A20" s="2"/>
      <c r="B20" t="s">
        <v>29</v>
      </c>
      <c r="C20" s="6"/>
      <c r="D20" s="5"/>
    </row>
    <row r="21" spans="1:4" x14ac:dyDescent="0.25">
      <c r="A21" s="2" t="s">
        <v>7</v>
      </c>
      <c r="C21" s="6">
        <v>436000</v>
      </c>
      <c r="D21" s="5"/>
    </row>
    <row r="22" spans="1:4" x14ac:dyDescent="0.25">
      <c r="A22" s="2" t="s">
        <v>5</v>
      </c>
      <c r="C22" s="6">
        <v>0</v>
      </c>
      <c r="D22" s="5"/>
    </row>
    <row r="23" spans="1:4" x14ac:dyDescent="0.25">
      <c r="A23" s="2" t="s">
        <v>6</v>
      </c>
      <c r="C23" s="6">
        <v>3076200</v>
      </c>
      <c r="D23" s="5"/>
    </row>
    <row r="24" spans="1:4" x14ac:dyDescent="0.25">
      <c r="A24" s="2"/>
      <c r="B24" t="s">
        <v>30</v>
      </c>
      <c r="C24" s="6">
        <v>1099500</v>
      </c>
      <c r="D24" s="5"/>
    </row>
    <row r="25" spans="1:4" x14ac:dyDescent="0.25">
      <c r="A25" s="2"/>
      <c r="B25" t="s">
        <v>32</v>
      </c>
      <c r="C25" s="6">
        <v>151000</v>
      </c>
      <c r="D25" s="5"/>
    </row>
    <row r="26" spans="1:4" x14ac:dyDescent="0.25">
      <c r="A26" s="2"/>
      <c r="B26" t="s">
        <v>31</v>
      </c>
      <c r="C26" s="6">
        <v>1486700</v>
      </c>
      <c r="D26" s="5"/>
    </row>
    <row r="27" spans="1:4" x14ac:dyDescent="0.25">
      <c r="A27" s="2" t="s">
        <v>18</v>
      </c>
      <c r="C27" s="8">
        <v>0</v>
      </c>
      <c r="D27" s="5"/>
    </row>
    <row r="28" spans="1:4" x14ac:dyDescent="0.25">
      <c r="A28" s="3" t="s">
        <v>9</v>
      </c>
      <c r="C28" s="9">
        <f>C14-C15</f>
        <v>-4524600</v>
      </c>
      <c r="D28" s="5">
        <f>C28/C1</f>
        <v>-0.13321222952214537</v>
      </c>
    </row>
    <row r="29" spans="1:4" x14ac:dyDescent="0.25">
      <c r="A29" s="2" t="s">
        <v>11</v>
      </c>
      <c r="C29" s="6"/>
      <c r="D29" s="5"/>
    </row>
    <row r="30" spans="1:4" x14ac:dyDescent="0.25">
      <c r="A30" s="2"/>
      <c r="B30" t="s">
        <v>26</v>
      </c>
      <c r="C30" s="6">
        <v>3304700</v>
      </c>
      <c r="D30" s="5"/>
    </row>
    <row r="31" spans="1:4" x14ac:dyDescent="0.25">
      <c r="A31" s="2"/>
      <c r="C31" s="6"/>
      <c r="D31" s="5"/>
    </row>
    <row r="32" spans="1:4" x14ac:dyDescent="0.25">
      <c r="A32" s="2" t="s">
        <v>12</v>
      </c>
      <c r="C32" s="6"/>
      <c r="D32" s="5"/>
    </row>
    <row r="33" spans="1:4" x14ac:dyDescent="0.25">
      <c r="A33" s="2"/>
      <c r="B33" t="s">
        <v>27</v>
      </c>
      <c r="C33" s="6">
        <v>1005000</v>
      </c>
      <c r="D33" s="5"/>
    </row>
    <row r="34" spans="1:4" x14ac:dyDescent="0.25">
      <c r="A34" s="2"/>
      <c r="C34" s="6"/>
      <c r="D34" s="5"/>
    </row>
    <row r="35" spans="1:4" ht="15.75" thickBot="1" x14ac:dyDescent="0.3">
      <c r="A35" s="3" t="s">
        <v>10</v>
      </c>
      <c r="C35" s="10">
        <f>C28+C30-C33</f>
        <v>-2224900</v>
      </c>
      <c r="D35" s="5">
        <f>C35/C1</f>
        <v>-6.5504992588034577E-2</v>
      </c>
    </row>
    <row r="36" spans="1:4" ht="15.75" thickTop="1" x14ac:dyDescent="0.25"/>
  </sheetData>
  <conditionalFormatting sqref="C28 C14 C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{BD719331-20BD-4305-BE15-A6AB76BBA311}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719331-20BD-4305-BE15-A6AB76BBA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 C14 C35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FA269-47F5-4652-91E4-696D8A9D2309}">
  <sheetPr codeName="Hoja6"/>
  <dimension ref="A1:G36"/>
  <sheetViews>
    <sheetView workbookViewId="0">
      <selection activeCell="C35" sqref="C35"/>
    </sheetView>
  </sheetViews>
  <sheetFormatPr baseColWidth="10" defaultRowHeight="15" x14ac:dyDescent="0.25"/>
  <cols>
    <col min="3" max="3" width="17.28515625" customWidth="1"/>
  </cols>
  <sheetData>
    <row r="1" spans="1:7" x14ac:dyDescent="0.25">
      <c r="A1" s="2" t="s">
        <v>0</v>
      </c>
      <c r="C1" s="9">
        <v>32793350</v>
      </c>
      <c r="D1" s="5"/>
    </row>
    <row r="2" spans="1:7" x14ac:dyDescent="0.25">
      <c r="A2" s="2" t="s">
        <v>1</v>
      </c>
      <c r="C2" s="9">
        <f>C3+C6</f>
        <v>26869050</v>
      </c>
      <c r="D2" s="5">
        <f>C2/C1</f>
        <v>0.81934447075397909</v>
      </c>
    </row>
    <row r="3" spans="1:7" x14ac:dyDescent="0.25">
      <c r="A3" s="2" t="s">
        <v>13</v>
      </c>
      <c r="C3" s="6">
        <v>19189050</v>
      </c>
      <c r="D3" s="5">
        <f>C3/C1</f>
        <v>0.58515064792099614</v>
      </c>
    </row>
    <row r="4" spans="1:7" x14ac:dyDescent="0.25">
      <c r="A4" s="2"/>
      <c r="B4" t="s">
        <v>14</v>
      </c>
      <c r="C4" s="6"/>
      <c r="D4" s="5"/>
    </row>
    <row r="5" spans="1:7" x14ac:dyDescent="0.25">
      <c r="A5" s="2"/>
      <c r="B5" t="s">
        <v>15</v>
      </c>
      <c r="C5" s="6"/>
      <c r="D5" s="5"/>
    </row>
    <row r="6" spans="1:7" x14ac:dyDescent="0.25">
      <c r="A6" s="2" t="s">
        <v>2</v>
      </c>
      <c r="C6" s="9">
        <v>7680000</v>
      </c>
      <c r="D6" s="5">
        <f>C6/C1</f>
        <v>0.2341938228329829</v>
      </c>
      <c r="G6" t="s">
        <v>39</v>
      </c>
    </row>
    <row r="7" spans="1:7" x14ac:dyDescent="0.25">
      <c r="A7" s="2"/>
      <c r="B7" t="s">
        <v>19</v>
      </c>
      <c r="C7" s="6">
        <v>1796000</v>
      </c>
      <c r="D7" s="5"/>
    </row>
    <row r="8" spans="1:7" x14ac:dyDescent="0.25">
      <c r="A8" s="2"/>
      <c r="B8" t="s">
        <v>20</v>
      </c>
      <c r="C8" s="6">
        <v>1456000</v>
      </c>
      <c r="D8" s="5"/>
    </row>
    <row r="9" spans="1:7" x14ac:dyDescent="0.25">
      <c r="A9" s="2"/>
      <c r="B9" t="s">
        <v>21</v>
      </c>
      <c r="C9" s="6">
        <v>1922000</v>
      </c>
      <c r="D9" s="5"/>
    </row>
    <row r="10" spans="1:7" x14ac:dyDescent="0.25">
      <c r="A10" s="2"/>
      <c r="B10" t="s">
        <v>22</v>
      </c>
      <c r="C10" s="6">
        <v>1050000</v>
      </c>
      <c r="D10" s="5"/>
    </row>
    <row r="11" spans="1:7" x14ac:dyDescent="0.25">
      <c r="A11" s="2"/>
      <c r="B11" t="s">
        <v>23</v>
      </c>
      <c r="C11" s="6">
        <v>765000</v>
      </c>
      <c r="D11" s="5"/>
    </row>
    <row r="12" spans="1:7" x14ac:dyDescent="0.25">
      <c r="A12" s="2"/>
      <c r="B12" t="s">
        <v>24</v>
      </c>
      <c r="C12" s="6">
        <v>525000</v>
      </c>
      <c r="D12" s="5"/>
    </row>
    <row r="13" spans="1:7" x14ac:dyDescent="0.25">
      <c r="A13" s="2"/>
      <c r="B13" t="s">
        <v>25</v>
      </c>
      <c r="C13" s="8">
        <v>166000</v>
      </c>
      <c r="D13" s="5"/>
    </row>
    <row r="14" spans="1:7" x14ac:dyDescent="0.25">
      <c r="A14" s="3" t="s">
        <v>8</v>
      </c>
      <c r="C14" s="9">
        <f>C1-C2</f>
        <v>5924300</v>
      </c>
      <c r="D14" s="5">
        <f>C14/C1</f>
        <v>0.18065552924602091</v>
      </c>
    </row>
    <row r="15" spans="1:7" x14ac:dyDescent="0.25">
      <c r="A15" s="2" t="s">
        <v>3</v>
      </c>
      <c r="C15" s="9">
        <f>C16+C21+C22+C23+C27</f>
        <v>8905200</v>
      </c>
      <c r="D15" s="5"/>
    </row>
    <row r="16" spans="1:7" x14ac:dyDescent="0.25">
      <c r="A16" s="2" t="s">
        <v>4</v>
      </c>
      <c r="C16" s="6">
        <v>5212400</v>
      </c>
      <c r="D16" s="5"/>
    </row>
    <row r="17" spans="1:4" x14ac:dyDescent="0.25">
      <c r="A17" s="2"/>
      <c r="B17" t="s">
        <v>16</v>
      </c>
      <c r="C17" s="6"/>
      <c r="D17" s="5"/>
    </row>
    <row r="18" spans="1:4" x14ac:dyDescent="0.25">
      <c r="A18" s="2"/>
      <c r="B18" t="s">
        <v>17</v>
      </c>
      <c r="C18" s="6"/>
      <c r="D18" s="5"/>
    </row>
    <row r="19" spans="1:4" x14ac:dyDescent="0.25">
      <c r="A19" s="2"/>
      <c r="B19" t="s">
        <v>28</v>
      </c>
      <c r="C19" s="6"/>
      <c r="D19" s="5"/>
    </row>
    <row r="20" spans="1:4" x14ac:dyDescent="0.25">
      <c r="A20" s="2"/>
      <c r="B20" t="s">
        <v>29</v>
      </c>
      <c r="C20" s="6"/>
      <c r="D20" s="5"/>
    </row>
    <row r="21" spans="1:4" x14ac:dyDescent="0.25">
      <c r="A21" s="2" t="s">
        <v>7</v>
      </c>
      <c r="C21" s="6">
        <v>110500</v>
      </c>
      <c r="D21" s="5"/>
    </row>
    <row r="22" spans="1:4" x14ac:dyDescent="0.25">
      <c r="A22" s="2" t="s">
        <v>5</v>
      </c>
      <c r="C22" s="6">
        <v>0</v>
      </c>
      <c r="D22" s="5"/>
    </row>
    <row r="23" spans="1:4" x14ac:dyDescent="0.25">
      <c r="A23" s="2" t="s">
        <v>6</v>
      </c>
      <c r="C23" s="6">
        <v>3582300</v>
      </c>
      <c r="D23" s="5"/>
    </row>
    <row r="24" spans="1:4" x14ac:dyDescent="0.25">
      <c r="A24" s="2"/>
      <c r="B24" t="s">
        <v>30</v>
      </c>
      <c r="C24" s="6">
        <v>685300</v>
      </c>
      <c r="D24" s="5"/>
    </row>
    <row r="25" spans="1:4" x14ac:dyDescent="0.25">
      <c r="A25" s="2"/>
      <c r="B25" t="s">
        <v>32</v>
      </c>
      <c r="C25" s="6">
        <v>204400</v>
      </c>
      <c r="D25" s="5"/>
    </row>
    <row r="26" spans="1:4" x14ac:dyDescent="0.25">
      <c r="A26" s="2"/>
      <c r="B26" t="s">
        <v>31</v>
      </c>
      <c r="C26" s="6">
        <v>2538400</v>
      </c>
      <c r="D26" s="5"/>
    </row>
    <row r="27" spans="1:4" x14ac:dyDescent="0.25">
      <c r="A27" s="2" t="s">
        <v>18</v>
      </c>
      <c r="C27" s="8">
        <v>0</v>
      </c>
      <c r="D27" s="5"/>
    </row>
    <row r="28" spans="1:4" x14ac:dyDescent="0.25">
      <c r="A28" s="3" t="s">
        <v>9</v>
      </c>
      <c r="C28" s="9">
        <f>C14-C15</f>
        <v>-2980900</v>
      </c>
      <c r="D28" s="5">
        <f>C28/C1</f>
        <v>-9.08995268857863E-2</v>
      </c>
    </row>
    <row r="29" spans="1:4" x14ac:dyDescent="0.25">
      <c r="A29" s="2" t="s">
        <v>11</v>
      </c>
      <c r="C29" s="6"/>
      <c r="D29" s="5"/>
    </row>
    <row r="30" spans="1:4" x14ac:dyDescent="0.25">
      <c r="A30" s="2"/>
      <c r="B30" t="s">
        <v>26</v>
      </c>
      <c r="C30" s="6">
        <v>1620000</v>
      </c>
      <c r="D30" s="5"/>
    </row>
    <row r="31" spans="1:4" x14ac:dyDescent="0.25">
      <c r="A31" s="2"/>
      <c r="C31" s="6"/>
      <c r="D31" s="5"/>
    </row>
    <row r="32" spans="1:4" x14ac:dyDescent="0.25">
      <c r="A32" s="2" t="s">
        <v>12</v>
      </c>
      <c r="C32" s="6"/>
      <c r="D32" s="5"/>
    </row>
    <row r="33" spans="1:4" x14ac:dyDescent="0.25">
      <c r="A33" s="2"/>
      <c r="B33" t="s">
        <v>27</v>
      </c>
      <c r="C33" s="6">
        <v>737000</v>
      </c>
      <c r="D33" s="5"/>
    </row>
    <row r="34" spans="1:4" x14ac:dyDescent="0.25">
      <c r="A34" s="2"/>
      <c r="C34" s="6"/>
      <c r="D34" s="5"/>
    </row>
    <row r="35" spans="1:4" ht="15.75" thickBot="1" x14ac:dyDescent="0.3">
      <c r="A35" s="3" t="s">
        <v>10</v>
      </c>
      <c r="C35" s="10">
        <f>C28+C30-C33</f>
        <v>-2097900</v>
      </c>
      <c r="D35" s="5">
        <f>C35/C1</f>
        <v>-6.3973336057462873E-2</v>
      </c>
    </row>
    <row r="36" spans="1:4" ht="15.75" thickTop="1" x14ac:dyDescent="0.25"/>
  </sheetData>
  <conditionalFormatting sqref="C28 C14 C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{387933F1-AC70-4C0B-86BD-F36592B08672}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7933F1-AC70-4C0B-86BD-F36592B08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 C14 C35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9D60-D114-4514-9438-89BCCE321729}">
  <sheetPr codeName="Hoja7"/>
  <dimension ref="A1:M36"/>
  <sheetViews>
    <sheetView tabSelected="1" zoomScale="120" zoomScaleNormal="120" workbookViewId="0">
      <selection activeCell="I25" sqref="I25"/>
    </sheetView>
  </sheetViews>
  <sheetFormatPr baseColWidth="10" defaultRowHeight="15" x14ac:dyDescent="0.25"/>
  <cols>
    <col min="1" max="1" width="5.42578125" customWidth="1"/>
    <col min="2" max="2" width="31.7109375" customWidth="1"/>
    <col min="3" max="8" width="16.42578125" bestFit="1" customWidth="1"/>
    <col min="9" max="9" width="16.7109375" bestFit="1" customWidth="1"/>
    <col min="10" max="13" width="16.42578125" bestFit="1" customWidth="1"/>
  </cols>
  <sheetData>
    <row r="1" spans="1:13" x14ac:dyDescent="0.25"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13" x14ac:dyDescent="0.25">
      <c r="A2" s="2" t="s">
        <v>0</v>
      </c>
      <c r="C2" s="7">
        <f>Julio!C1</f>
        <v>35318500</v>
      </c>
      <c r="D2" s="7">
        <f>Agosto!C1</f>
        <v>29743850</v>
      </c>
      <c r="E2" s="7">
        <f>Septiembre!C1</f>
        <v>39001900</v>
      </c>
      <c r="F2" s="7">
        <f>Octubre!C1</f>
        <v>38369950</v>
      </c>
      <c r="G2" s="7">
        <f>Noviembre!C1</f>
        <v>33965350</v>
      </c>
      <c r="H2" s="7">
        <f>Diciembre!C1</f>
        <v>32793350</v>
      </c>
      <c r="I2" s="7"/>
    </row>
    <row r="3" spans="1:13" x14ac:dyDescent="0.25">
      <c r="A3" s="2" t="s">
        <v>1</v>
      </c>
      <c r="C3" s="7">
        <f>Julio!C2</f>
        <v>29185400</v>
      </c>
      <c r="D3" s="7">
        <f>Agosto!C2</f>
        <v>27865200</v>
      </c>
      <c r="E3" s="7">
        <f>Septiembre!C2</f>
        <v>23630600</v>
      </c>
      <c r="F3" s="7">
        <f>Octubre!C2</f>
        <v>35543750</v>
      </c>
      <c r="G3" s="7">
        <f>Noviembre!C2</f>
        <v>31042000</v>
      </c>
      <c r="H3" s="7">
        <f>Diciembre!C2</f>
        <v>26869050</v>
      </c>
    </row>
    <row r="4" spans="1:13" x14ac:dyDescent="0.25">
      <c r="A4" s="2" t="s">
        <v>13</v>
      </c>
      <c r="C4" s="7">
        <f>Julio!C3</f>
        <v>21036400</v>
      </c>
      <c r="D4" s="7">
        <f>Agosto!C3</f>
        <v>18141300</v>
      </c>
      <c r="E4" s="7">
        <f>Septiembre!C3</f>
        <v>15690600</v>
      </c>
      <c r="F4" s="7">
        <f>Octubre!C3</f>
        <v>25300750</v>
      </c>
      <c r="G4" s="7">
        <f>Noviembre!C3</f>
        <v>19183000</v>
      </c>
      <c r="H4" s="7">
        <f>Diciembre!C3</f>
        <v>19189050</v>
      </c>
      <c r="I4" s="7"/>
      <c r="J4" s="7"/>
      <c r="K4" s="7"/>
      <c r="L4" s="7"/>
      <c r="M4" s="7"/>
    </row>
    <row r="5" spans="1:13" x14ac:dyDescent="0.25">
      <c r="A5" s="2"/>
      <c r="B5" t="s">
        <v>14</v>
      </c>
      <c r="C5" s="7">
        <f>Julio!C4</f>
        <v>0</v>
      </c>
      <c r="D5" s="7">
        <f>Agosto!C4</f>
        <v>0</v>
      </c>
      <c r="E5" s="7">
        <f>Septiembre!C4</f>
        <v>0</v>
      </c>
      <c r="F5" s="7">
        <f>Octubre!C4</f>
        <v>0</v>
      </c>
      <c r="G5" s="7">
        <f>Noviembre!C4</f>
        <v>0</v>
      </c>
      <c r="H5" s="7">
        <f>Diciembre!C4</f>
        <v>0</v>
      </c>
    </row>
    <row r="6" spans="1:13" x14ac:dyDescent="0.25">
      <c r="A6" s="2"/>
      <c r="B6" t="s">
        <v>15</v>
      </c>
      <c r="C6" s="7">
        <f>Julio!C5</f>
        <v>0</v>
      </c>
      <c r="D6" s="7">
        <f>Agosto!C5</f>
        <v>0</v>
      </c>
      <c r="E6" s="7">
        <f>Septiembre!C5</f>
        <v>0</v>
      </c>
      <c r="F6" s="7">
        <f>Octubre!C5</f>
        <v>0</v>
      </c>
      <c r="G6" s="7">
        <f>Noviembre!C5</f>
        <v>0</v>
      </c>
      <c r="H6" s="7">
        <f>Diciembre!C5</f>
        <v>0</v>
      </c>
    </row>
    <row r="7" spans="1:13" x14ac:dyDescent="0.25">
      <c r="A7" s="2" t="s">
        <v>2</v>
      </c>
      <c r="C7" s="7">
        <f>Julio!C6</f>
        <v>8149000</v>
      </c>
      <c r="D7" s="7">
        <f>Agosto!C6</f>
        <v>9723900</v>
      </c>
      <c r="E7" s="7">
        <f>Septiembre!C6</f>
        <v>7940000</v>
      </c>
      <c r="F7" s="7">
        <f>Octubre!C6</f>
        <v>10243000</v>
      </c>
      <c r="G7" s="7">
        <f>Noviembre!C6</f>
        <v>11859000</v>
      </c>
      <c r="H7" s="7">
        <f>Diciembre!C6</f>
        <v>7680000</v>
      </c>
    </row>
    <row r="8" spans="1:13" x14ac:dyDescent="0.25">
      <c r="A8" s="2"/>
      <c r="B8" t="s">
        <v>19</v>
      </c>
      <c r="C8" s="7">
        <f>Julio!C7</f>
        <v>2156000</v>
      </c>
      <c r="D8" s="7">
        <f>Agosto!C7</f>
        <v>2007000</v>
      </c>
      <c r="E8" s="7">
        <f>Septiembre!C7</f>
        <v>2106000</v>
      </c>
      <c r="F8" s="7">
        <f>Octubre!C7</f>
        <v>2207000</v>
      </c>
      <c r="G8" s="7">
        <f>Noviembre!C7</f>
        <v>2638000</v>
      </c>
      <c r="H8" s="7">
        <f>Diciembre!C7</f>
        <v>1796000</v>
      </c>
    </row>
    <row r="9" spans="1:13" x14ac:dyDescent="0.25">
      <c r="A9" s="2"/>
      <c r="B9" t="s">
        <v>20</v>
      </c>
      <c r="C9" s="7">
        <f>Julio!C8</f>
        <v>1816000</v>
      </c>
      <c r="D9" s="7">
        <f>Agosto!C8</f>
        <v>1174000</v>
      </c>
      <c r="E9" s="7">
        <f>Septiembre!C8</f>
        <v>1673000</v>
      </c>
      <c r="F9" s="7">
        <f>Octubre!C8</f>
        <v>2100000</v>
      </c>
      <c r="G9" s="7">
        <f>Noviembre!C8</f>
        <v>1971000</v>
      </c>
      <c r="H9" s="7">
        <f>Diciembre!C8</f>
        <v>1456000</v>
      </c>
    </row>
    <row r="10" spans="1:13" x14ac:dyDescent="0.25">
      <c r="A10" s="2"/>
      <c r="B10" t="s">
        <v>21</v>
      </c>
      <c r="C10" s="7">
        <f>Julio!C9</f>
        <v>1039000</v>
      </c>
      <c r="D10" s="7">
        <f>Agosto!C9</f>
        <v>1681000</v>
      </c>
      <c r="E10" s="7">
        <f>Septiembre!C9</f>
        <v>1481000</v>
      </c>
      <c r="F10" s="7">
        <f>Octubre!C9</f>
        <v>2175000</v>
      </c>
      <c r="G10" s="7">
        <f>Noviembre!C9</f>
        <v>2735000</v>
      </c>
      <c r="H10" s="7">
        <f>Diciembre!C9</f>
        <v>1922000</v>
      </c>
    </row>
    <row r="11" spans="1:13" x14ac:dyDescent="0.25">
      <c r="A11" s="2"/>
      <c r="B11" t="s">
        <v>22</v>
      </c>
      <c r="C11" s="7">
        <f>Julio!C10</f>
        <v>1301000</v>
      </c>
      <c r="D11" s="7">
        <f>Agosto!C10</f>
        <v>1290000</v>
      </c>
      <c r="E11" s="7">
        <f>Septiembre!C10</f>
        <v>1145000</v>
      </c>
      <c r="F11" s="7">
        <f>Octubre!C10</f>
        <v>1300000</v>
      </c>
      <c r="G11" s="7">
        <f>Noviembre!C10</f>
        <v>1920000</v>
      </c>
      <c r="H11" s="7">
        <f>Diciembre!C10</f>
        <v>1050000</v>
      </c>
    </row>
    <row r="12" spans="1:13" x14ac:dyDescent="0.25">
      <c r="A12" s="2"/>
      <c r="B12" t="s">
        <v>23</v>
      </c>
      <c r="C12" s="7">
        <f>Julio!C11</f>
        <v>912000</v>
      </c>
      <c r="D12" s="7">
        <f>Agosto!C11</f>
        <v>970000</v>
      </c>
      <c r="E12" s="7">
        <f>Septiembre!C11</f>
        <v>740000</v>
      </c>
      <c r="F12" s="7">
        <f>Octubre!C11</f>
        <v>890000</v>
      </c>
      <c r="G12" s="7">
        <f>Noviembre!C11</f>
        <v>1240000</v>
      </c>
      <c r="H12" s="7">
        <f>Diciembre!C11</f>
        <v>765000</v>
      </c>
    </row>
    <row r="13" spans="1:13" x14ac:dyDescent="0.25">
      <c r="A13" s="2"/>
      <c r="B13" t="s">
        <v>24</v>
      </c>
      <c r="C13" s="7">
        <f>Julio!C12</f>
        <v>885000</v>
      </c>
      <c r="D13" s="7">
        <f>Agosto!C12</f>
        <v>870000</v>
      </c>
      <c r="E13" s="7">
        <f>Septiembre!C12</f>
        <v>755000</v>
      </c>
      <c r="F13" s="7">
        <f>Octubre!C12</f>
        <v>975000</v>
      </c>
      <c r="G13" s="7">
        <f>Noviembre!C12</f>
        <v>1177000</v>
      </c>
      <c r="H13" s="7">
        <f>Diciembre!C12</f>
        <v>525000</v>
      </c>
    </row>
    <row r="14" spans="1:13" x14ac:dyDescent="0.25">
      <c r="A14" s="2"/>
      <c r="B14" t="s">
        <v>25</v>
      </c>
      <c r="C14" s="7">
        <f>Julio!C13</f>
        <v>0</v>
      </c>
      <c r="D14" s="7">
        <f>Agosto!C13</f>
        <v>160000</v>
      </c>
      <c r="E14" s="7">
        <f>Septiembre!C13</f>
        <v>0</v>
      </c>
      <c r="F14" s="7">
        <f>Octubre!C13</f>
        <v>576000</v>
      </c>
      <c r="G14" s="7">
        <f>Noviembre!C13</f>
        <v>483000</v>
      </c>
      <c r="H14" s="7">
        <f>Diciembre!C13</f>
        <v>166000</v>
      </c>
    </row>
    <row r="15" spans="1:13" x14ac:dyDescent="0.25">
      <c r="A15" s="3" t="s">
        <v>8</v>
      </c>
      <c r="C15" s="7">
        <f>Julio!C14</f>
        <v>6133100</v>
      </c>
      <c r="D15" s="7">
        <f>Agosto!C14</f>
        <v>1878650</v>
      </c>
      <c r="E15" s="7">
        <f>Septiembre!C14</f>
        <v>15371300</v>
      </c>
      <c r="F15" s="7">
        <f>Octubre!C14</f>
        <v>2826200</v>
      </c>
      <c r="G15" s="7">
        <f>Noviembre!C14</f>
        <v>2923350</v>
      </c>
      <c r="H15" s="7">
        <f>Diciembre!C14</f>
        <v>5924300</v>
      </c>
    </row>
    <row r="16" spans="1:13" x14ac:dyDescent="0.25">
      <c r="A16" s="2" t="s">
        <v>3</v>
      </c>
      <c r="C16" s="7">
        <f>Julio!C15</f>
        <v>5410850</v>
      </c>
      <c r="D16" s="7">
        <f>Agosto!C15</f>
        <v>6624750</v>
      </c>
      <c r="E16" s="7">
        <f>Septiembre!C15</f>
        <v>10293600</v>
      </c>
      <c r="F16" s="7">
        <f>Octubre!C15</f>
        <v>8641800</v>
      </c>
      <c r="G16" s="7">
        <f>Noviembre!C15</f>
        <v>7447950</v>
      </c>
      <c r="H16" s="7">
        <f>Diciembre!C15</f>
        <v>8905200</v>
      </c>
    </row>
    <row r="17" spans="1:9" x14ac:dyDescent="0.25">
      <c r="A17" s="2" t="s">
        <v>4</v>
      </c>
      <c r="C17" s="7">
        <f>Julio!C16</f>
        <v>2842550</v>
      </c>
      <c r="D17" s="7">
        <f>Agosto!C16</f>
        <v>2390250</v>
      </c>
      <c r="E17" s="7">
        <f>Septiembre!C16</f>
        <v>3795200</v>
      </c>
      <c r="F17" s="7">
        <f>Octubre!C16</f>
        <v>3002100</v>
      </c>
      <c r="G17" s="7">
        <f>Noviembre!C16</f>
        <v>3935750</v>
      </c>
      <c r="H17" s="7">
        <f>Diciembre!C16</f>
        <v>5212400</v>
      </c>
    </row>
    <row r="18" spans="1:9" x14ac:dyDescent="0.25">
      <c r="A18" s="2"/>
      <c r="B18" t="s">
        <v>16</v>
      </c>
      <c r="C18" s="7">
        <f>Julio!C17</f>
        <v>0</v>
      </c>
      <c r="D18" s="7">
        <f>Agosto!C17</f>
        <v>0</v>
      </c>
      <c r="E18" s="7">
        <f>Septiembre!C17</f>
        <v>0</v>
      </c>
      <c r="F18" s="7">
        <f>Octubre!C17</f>
        <v>0</v>
      </c>
      <c r="G18" s="7">
        <f>Noviembre!C17</f>
        <v>0</v>
      </c>
      <c r="H18" s="7">
        <f>Diciembre!C17</f>
        <v>0</v>
      </c>
    </row>
    <row r="19" spans="1:9" x14ac:dyDescent="0.25">
      <c r="A19" s="2"/>
      <c r="B19" t="s">
        <v>17</v>
      </c>
      <c r="C19" s="7">
        <f>Julio!C18</f>
        <v>0</v>
      </c>
      <c r="D19" s="7">
        <f>Agosto!C18</f>
        <v>0</v>
      </c>
      <c r="E19" s="7">
        <f>Septiembre!C18</f>
        <v>0</v>
      </c>
      <c r="F19" s="7">
        <f>Octubre!C18</f>
        <v>0</v>
      </c>
      <c r="G19" s="7">
        <f>Noviembre!C18</f>
        <v>0</v>
      </c>
      <c r="H19" s="7">
        <f>Diciembre!C18</f>
        <v>0</v>
      </c>
    </row>
    <row r="20" spans="1:9" x14ac:dyDescent="0.25">
      <c r="A20" s="2"/>
      <c r="B20" t="s">
        <v>28</v>
      </c>
      <c r="C20" s="7">
        <f>Julio!C19</f>
        <v>0</v>
      </c>
      <c r="D20" s="7">
        <f>Agosto!C19</f>
        <v>0</v>
      </c>
      <c r="E20" s="7">
        <f>Septiembre!C19</f>
        <v>0</v>
      </c>
      <c r="F20" s="7">
        <f>Octubre!C19</f>
        <v>0</v>
      </c>
      <c r="G20" s="7">
        <f>Noviembre!C19</f>
        <v>0</v>
      </c>
      <c r="H20" s="7">
        <f>Diciembre!C19</f>
        <v>0</v>
      </c>
    </row>
    <row r="21" spans="1:9" x14ac:dyDescent="0.25">
      <c r="A21" s="2"/>
      <c r="B21" t="s">
        <v>29</v>
      </c>
      <c r="C21" s="7">
        <f>Julio!C20</f>
        <v>0</v>
      </c>
      <c r="D21" s="7">
        <f>Agosto!C20</f>
        <v>0</v>
      </c>
      <c r="E21" s="7">
        <f>Septiembre!C20</f>
        <v>0</v>
      </c>
      <c r="F21" s="7">
        <f>Octubre!C20</f>
        <v>0</v>
      </c>
      <c r="G21" s="7">
        <f>Noviembre!C20</f>
        <v>0</v>
      </c>
      <c r="H21" s="7">
        <f>Diciembre!C20</f>
        <v>0</v>
      </c>
    </row>
    <row r="22" spans="1:9" x14ac:dyDescent="0.25">
      <c r="A22" s="2" t="s">
        <v>7</v>
      </c>
      <c r="C22" s="7">
        <f>Julio!C21</f>
        <v>298000</v>
      </c>
      <c r="D22" s="7">
        <f>Agosto!C21</f>
        <v>582000</v>
      </c>
      <c r="E22" s="7">
        <f>Septiembre!C21</f>
        <v>500500</v>
      </c>
      <c r="F22" s="7">
        <f>Octubre!C21</f>
        <v>1368600</v>
      </c>
      <c r="G22" s="7">
        <f>Noviembre!C21</f>
        <v>436000</v>
      </c>
      <c r="H22" s="7">
        <f>Diciembre!C21</f>
        <v>110500</v>
      </c>
    </row>
    <row r="23" spans="1:9" x14ac:dyDescent="0.25">
      <c r="A23" s="2" t="s">
        <v>5</v>
      </c>
      <c r="C23" s="7">
        <f>Julio!C22</f>
        <v>0</v>
      </c>
      <c r="D23" s="7">
        <f>Agosto!C22</f>
        <v>0</v>
      </c>
      <c r="E23" s="7">
        <f>Septiembre!C22</f>
        <v>0</v>
      </c>
      <c r="F23" s="7">
        <f>Octubre!C22</f>
        <v>0</v>
      </c>
      <c r="G23" s="7">
        <f>Noviembre!C22</f>
        <v>0</v>
      </c>
      <c r="H23" s="7">
        <f>Diciembre!C22</f>
        <v>0</v>
      </c>
    </row>
    <row r="24" spans="1:9" x14ac:dyDescent="0.25">
      <c r="A24" s="2" t="s">
        <v>6</v>
      </c>
      <c r="C24" s="7">
        <f>Julio!C23</f>
        <v>2270300</v>
      </c>
      <c r="D24" s="7">
        <f>Agosto!C23</f>
        <v>3642500</v>
      </c>
      <c r="E24" s="7">
        <f>Septiembre!C23</f>
        <v>4765500</v>
      </c>
      <c r="F24" s="7">
        <f>Octubre!C23</f>
        <v>4271100</v>
      </c>
      <c r="G24" s="7">
        <f>Noviembre!C23</f>
        <v>3076200</v>
      </c>
      <c r="H24" s="7">
        <f>Diciembre!C23</f>
        <v>3582300</v>
      </c>
      <c r="I24" s="7"/>
    </row>
    <row r="25" spans="1:9" x14ac:dyDescent="0.25">
      <c r="A25" s="2"/>
      <c r="B25" t="s">
        <v>30</v>
      </c>
      <c r="C25" s="7">
        <f>Julio!C24</f>
        <v>692000</v>
      </c>
      <c r="D25" s="7">
        <f>Agosto!C24</f>
        <v>960600</v>
      </c>
      <c r="E25" s="7">
        <f>Septiembre!C24</f>
        <v>1017500</v>
      </c>
      <c r="F25" s="7">
        <f>Octubre!C24</f>
        <v>1120600</v>
      </c>
      <c r="G25" s="7">
        <f>Noviembre!C24</f>
        <v>1099500</v>
      </c>
      <c r="H25" s="7">
        <f>Diciembre!C24</f>
        <v>685300</v>
      </c>
      <c r="I25" s="7"/>
    </row>
    <row r="26" spans="1:9" x14ac:dyDescent="0.25">
      <c r="A26" s="2"/>
      <c r="B26" t="s">
        <v>32</v>
      </c>
      <c r="C26" s="7">
        <f>Julio!C25</f>
        <v>370400</v>
      </c>
      <c r="D26" s="7">
        <f>Agosto!C25</f>
        <v>537700</v>
      </c>
      <c r="E26" s="7">
        <f>Septiembre!C25</f>
        <v>226800</v>
      </c>
      <c r="F26" s="7">
        <f>Octubre!C25</f>
        <v>221400</v>
      </c>
      <c r="G26" s="7">
        <f>Noviembre!C25</f>
        <v>151000</v>
      </c>
      <c r="H26" s="7">
        <f>Diciembre!C25</f>
        <v>204400</v>
      </c>
    </row>
    <row r="27" spans="1:9" x14ac:dyDescent="0.25">
      <c r="A27" s="2"/>
      <c r="B27" t="s">
        <v>31</v>
      </c>
      <c r="C27" s="7">
        <f>Julio!C26</f>
        <v>1111800</v>
      </c>
      <c r="D27" s="7">
        <f>Agosto!C26</f>
        <v>1975200</v>
      </c>
      <c r="E27" s="7">
        <f>Septiembre!C26</f>
        <v>2842200</v>
      </c>
      <c r="F27" s="7">
        <f>Octubre!C26</f>
        <v>2638200</v>
      </c>
      <c r="G27" s="7">
        <f>Noviembre!C26</f>
        <v>1486700</v>
      </c>
      <c r="H27" s="7">
        <f>Diciembre!C26</f>
        <v>2538400</v>
      </c>
    </row>
    <row r="28" spans="1:9" x14ac:dyDescent="0.25">
      <c r="A28" s="2" t="s">
        <v>18</v>
      </c>
      <c r="C28" s="7">
        <f>Julio!C27</f>
        <v>0</v>
      </c>
      <c r="D28" s="7">
        <f>Agosto!C27</f>
        <v>10000</v>
      </c>
      <c r="E28" s="7">
        <f>Septiembre!C27</f>
        <v>1232400</v>
      </c>
      <c r="F28" s="7">
        <f>Octubre!C27</f>
        <v>0</v>
      </c>
      <c r="G28" s="7">
        <f>Noviembre!C27</f>
        <v>0</v>
      </c>
      <c r="H28" s="7">
        <f>Diciembre!C27</f>
        <v>0</v>
      </c>
    </row>
    <row r="29" spans="1:9" x14ac:dyDescent="0.25">
      <c r="A29" s="3" t="s">
        <v>9</v>
      </c>
      <c r="C29" s="7">
        <f>Julio!C28</f>
        <v>722250</v>
      </c>
      <c r="D29" s="7">
        <f>Agosto!C28</f>
        <v>-4746100</v>
      </c>
      <c r="E29" s="7">
        <f>Septiembre!C28</f>
        <v>5077700</v>
      </c>
      <c r="F29" s="7">
        <f>Octubre!C28</f>
        <v>-5815600</v>
      </c>
      <c r="G29" s="7">
        <f>Noviembre!C28</f>
        <v>-4524600</v>
      </c>
      <c r="H29" s="7">
        <f>Diciembre!C28</f>
        <v>-2980900</v>
      </c>
    </row>
    <row r="30" spans="1:9" x14ac:dyDescent="0.25">
      <c r="A30" s="2" t="s">
        <v>11</v>
      </c>
      <c r="C30" s="7">
        <f>Julio!C29</f>
        <v>0</v>
      </c>
      <c r="D30" s="7">
        <f>Agosto!C29</f>
        <v>0</v>
      </c>
      <c r="E30" s="7">
        <f>Septiembre!C29</f>
        <v>0</v>
      </c>
      <c r="F30" s="7">
        <f>Octubre!C29</f>
        <v>0</v>
      </c>
      <c r="G30" s="7">
        <f>Noviembre!C29</f>
        <v>0</v>
      </c>
      <c r="H30" s="7">
        <f>Diciembre!C29</f>
        <v>0</v>
      </c>
    </row>
    <row r="31" spans="1:9" x14ac:dyDescent="0.25">
      <c r="A31" s="2"/>
      <c r="B31" t="s">
        <v>26</v>
      </c>
      <c r="C31" s="7">
        <f>Julio!C30</f>
        <v>4286000</v>
      </c>
      <c r="D31" s="7">
        <f>Agosto!C30</f>
        <v>1003000</v>
      </c>
      <c r="E31" s="7">
        <f>Septiembre!C30</f>
        <v>2064000</v>
      </c>
      <c r="F31" s="7">
        <f>Octubre!C30</f>
        <v>2916000</v>
      </c>
      <c r="G31" s="7">
        <f>Noviembre!C30</f>
        <v>3304700</v>
      </c>
      <c r="H31" s="7">
        <f>Diciembre!C30</f>
        <v>1620000</v>
      </c>
    </row>
    <row r="32" spans="1:9" x14ac:dyDescent="0.25">
      <c r="A32" s="2"/>
      <c r="C32" s="7">
        <f>Julio!C31</f>
        <v>0</v>
      </c>
      <c r="D32" s="7">
        <f>Agosto!C31</f>
        <v>0</v>
      </c>
      <c r="E32" s="7">
        <f>Septiembre!C31</f>
        <v>0</v>
      </c>
      <c r="F32" s="7">
        <f>Octubre!C31</f>
        <v>0</v>
      </c>
      <c r="G32" s="7">
        <f>Noviembre!C31</f>
        <v>0</v>
      </c>
      <c r="H32" s="7">
        <f>Diciembre!C31</f>
        <v>0</v>
      </c>
    </row>
    <row r="33" spans="1:8" x14ac:dyDescent="0.25">
      <c r="A33" s="2" t="s">
        <v>12</v>
      </c>
      <c r="C33" s="7">
        <f>Julio!C32</f>
        <v>0</v>
      </c>
      <c r="D33" s="7">
        <f>Agosto!C32</f>
        <v>0</v>
      </c>
      <c r="E33" s="7">
        <f>Septiembre!C32</f>
        <v>0</v>
      </c>
      <c r="F33" s="7">
        <f>Octubre!C32</f>
        <v>0</v>
      </c>
      <c r="G33" s="7">
        <f>Noviembre!C32</f>
        <v>0</v>
      </c>
      <c r="H33" s="7">
        <f>Diciembre!C32</f>
        <v>0</v>
      </c>
    </row>
    <row r="34" spans="1:8" x14ac:dyDescent="0.25">
      <c r="A34" s="2"/>
      <c r="B34" t="s">
        <v>27</v>
      </c>
      <c r="C34" s="7">
        <f>Julio!C33</f>
        <v>870500</v>
      </c>
      <c r="D34" s="7">
        <f>Agosto!C33</f>
        <v>635000</v>
      </c>
      <c r="E34" s="7">
        <f>Septiembre!C33</f>
        <v>814000</v>
      </c>
      <c r="F34" s="7">
        <f>Octubre!C33</f>
        <v>1181000</v>
      </c>
      <c r="G34" s="7">
        <f>Noviembre!C33</f>
        <v>1005000</v>
      </c>
      <c r="H34" s="7">
        <f>Diciembre!C33</f>
        <v>737000</v>
      </c>
    </row>
    <row r="35" spans="1:8" x14ac:dyDescent="0.25">
      <c r="A35" s="2"/>
      <c r="C35" s="7">
        <f>Julio!C34</f>
        <v>0</v>
      </c>
      <c r="D35" s="7">
        <f>Agosto!C34</f>
        <v>0</v>
      </c>
      <c r="E35" s="7">
        <f>Septiembre!C34</f>
        <v>0</v>
      </c>
      <c r="F35" s="7">
        <f>Octubre!C34</f>
        <v>0</v>
      </c>
      <c r="G35" s="7">
        <f>Noviembre!C34</f>
        <v>0</v>
      </c>
      <c r="H35" s="7">
        <f>Diciembre!C34</f>
        <v>0</v>
      </c>
    </row>
    <row r="36" spans="1:8" x14ac:dyDescent="0.25">
      <c r="A36" s="3" t="s">
        <v>10</v>
      </c>
      <c r="C36" s="7">
        <f>Julio!C35</f>
        <v>4137750</v>
      </c>
      <c r="D36" s="7">
        <f>Agosto!C35</f>
        <v>-4378100</v>
      </c>
      <c r="E36" s="7">
        <f>Septiembre!C35</f>
        <v>6327700</v>
      </c>
      <c r="F36" s="7">
        <f>Octubre!C35</f>
        <v>-4080600</v>
      </c>
      <c r="G36" s="7">
        <f>Noviembre!C35</f>
        <v>-2224900</v>
      </c>
      <c r="H36" s="7">
        <f>Diciembre!C35</f>
        <v>-2097900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Julio</vt:lpstr>
      <vt:lpstr>Agosto</vt:lpstr>
      <vt:lpstr>Septiembre</vt:lpstr>
      <vt:lpstr>Octubre</vt:lpstr>
      <vt:lpstr>Noviembre</vt:lpstr>
      <vt:lpstr>Diciembre</vt:lpstr>
      <vt:lpstr>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2020-02-07T22:46:37Z</dcterms:modified>
</cp:coreProperties>
</file>