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ootcamp\Week 1 Homework\Starter_Code\Starter_Code\"/>
    </mc:Choice>
  </mc:AlternateContent>
  <xr:revisionPtr revIDLastSave="0" documentId="13_ncr:1_{A7D696CD-71F4-4BB9-8ECF-92C2E3A8C83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Parent_Category" sheetId="2" r:id="rId2"/>
    <sheet name="Sub-category" sheetId="3" r:id="rId3"/>
    <sheet name="Date Conversions" sheetId="4" r:id="rId4"/>
    <sheet name="Goal Analysis" sheetId="5" r:id="rId5"/>
    <sheet name="Summary" sheetId="6" r:id="rId6"/>
  </sheets>
  <definedNames>
    <definedName name="_xlnm._FilterDatabase" localSheetId="0" hidden="1">Crowdfunding!$F$1:$F$1001</definedName>
    <definedName name="_xlnm._FilterDatabase" localSheetId="5" hidden="1">Summary!$F$1:$F$1001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6" l="1"/>
  <c r="D13" i="6"/>
  <c r="I11" i="6"/>
  <c r="D11" i="6"/>
  <c r="I9" i="6"/>
  <c r="D9" i="6"/>
  <c r="I7" i="6"/>
  <c r="D7" i="6"/>
  <c r="I5" i="6"/>
  <c r="D5" i="6"/>
  <c r="I3" i="6"/>
  <c r="D3" i="6"/>
  <c r="C10" i="5"/>
  <c r="D13" i="5"/>
  <c r="D12" i="5"/>
  <c r="D11" i="5"/>
  <c r="D10" i="5"/>
  <c r="D9" i="5"/>
  <c r="D8" i="5"/>
  <c r="D7" i="5"/>
  <c r="D6" i="5"/>
  <c r="D5" i="5"/>
  <c r="D4" i="5"/>
  <c r="D3" i="5"/>
  <c r="D2" i="5"/>
  <c r="C3" i="5"/>
  <c r="C2" i="5"/>
  <c r="C13" i="5"/>
  <c r="C12" i="5"/>
  <c r="C11" i="5"/>
  <c r="C9" i="5"/>
  <c r="C8" i="5"/>
  <c r="C7" i="5"/>
  <c r="C6" i="5"/>
  <c r="B13" i="5"/>
  <c r="B12" i="5"/>
  <c r="B11" i="5"/>
  <c r="B10" i="5"/>
  <c r="B9" i="5"/>
  <c r="B8" i="5"/>
  <c r="B7" i="5"/>
  <c r="B6" i="5"/>
  <c r="C5" i="5"/>
  <c r="B5" i="5"/>
  <c r="C4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F2" i="5" s="1"/>
  <c r="E13" i="5"/>
  <c r="F13" i="5" s="1"/>
  <c r="E12" i="5"/>
  <c r="F12" i="5" s="1"/>
  <c r="E11" i="5"/>
  <c r="G11" i="5" s="1"/>
  <c r="E9" i="5"/>
  <c r="H9" i="5" s="1"/>
  <c r="E8" i="5"/>
  <c r="H8" i="5" s="1"/>
  <c r="E7" i="5"/>
  <c r="F7" i="5" s="1"/>
  <c r="E6" i="5"/>
  <c r="F6" i="5" s="1"/>
  <c r="E5" i="5"/>
  <c r="G5" i="5" s="1"/>
  <c r="E4" i="5"/>
  <c r="G4" i="5" s="1"/>
  <c r="E3" i="5"/>
  <c r="H3" i="5" s="1"/>
  <c r="E10" i="5"/>
  <c r="F10" i="5" s="1"/>
  <c r="G9" i="5" l="1"/>
  <c r="H13" i="5"/>
  <c r="F9" i="5"/>
  <c r="G8" i="5"/>
  <c r="H11" i="5"/>
  <c r="G7" i="5"/>
  <c r="G13" i="5"/>
  <c r="F8" i="5"/>
  <c r="G12" i="5"/>
  <c r="H2" i="5"/>
  <c r="H7" i="5"/>
  <c r="F11" i="5"/>
  <c r="G10" i="5"/>
  <c r="H5" i="5"/>
  <c r="F4" i="5"/>
  <c r="F3" i="5"/>
  <c r="F5" i="5"/>
  <c r="H4" i="5"/>
  <c r="G3" i="5"/>
  <c r="H12" i="5"/>
  <c r="H6" i="5"/>
  <c r="G6" i="5"/>
  <c r="H10" i="5"/>
  <c r="G2" i="5"/>
</calcChain>
</file>

<file path=xl/sharedStrings.xml><?xml version="1.0" encoding="utf-8"?>
<sst xmlns="http://schemas.openxmlformats.org/spreadsheetml/2006/main" count="7066" uniqueCount="2115">
  <si>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</si>
  <si>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</si>
  <si>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</si>
  <si>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</si>
  <si>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</si>
  <si>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</si>
  <si>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</si>
  <si>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</si>
  <si>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</si>
  <si>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</si>
  <si>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</si>
  <si>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</si>
  <si>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</si>
  <si>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</si>
  <si>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</si>
  <si>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</si>
  <si>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</si>
  <si>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</si>
  <si>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</si>
  <si>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</si>
  <si>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</si>
  <si>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</si>
  <si>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</si>
  <si>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</si>
  <si>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</si>
  <si>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</si>
  <si>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</si>
  <si>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</si>
  <si>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</si>
  <si>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</si>
  <si>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</si>
  <si>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</si>
  <si>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</si>
  <si>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</si>
  <si>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</si>
  <si>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</si>
  <si>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</si>
  <si>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</si>
  <si>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</si>
  <si>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</si>
  <si>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</si>
  <si>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</si>
  <si>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</si>
  <si>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</si>
  <si>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</si>
  <si>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</si>
  <si>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</si>
  <si>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</si>
  <si>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</si>
  <si>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</si>
  <si>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</si>
  <si>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</si>
  <si>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</si>
  <si>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</si>
  <si>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</si>
  <si>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</si>
  <si>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</si>
  <si>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</si>
  <si>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</si>
  <si>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</si>
  <si>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</si>
  <si>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</si>
  <si>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</si>
  <si>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</si>
  <si>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</si>
  <si>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</si>
  <si>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</si>
  <si>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</si>
  <si>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</si>
  <si>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</si>
  <si>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</si>
  <si>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</si>
  <si>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</si>
  <si>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</si>
  <si>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</si>
  <si>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</si>
  <si>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</si>
  <si>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</si>
  <si>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</si>
  <si>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</si>
  <si>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</si>
  <si>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</si>
  <si>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</si>
  <si>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</si>
  <si>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</si>
  <si>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</si>
  <si>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</si>
  <si>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</si>
  <si>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</si>
  <si>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</si>
  <si>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</si>
  <si>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</si>
  <si>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</si>
  <si>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</si>
  <si>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</si>
  <si>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</si>
  <si>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</si>
  <si>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</si>
  <si>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</si>
  <si>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</si>
  <si>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</si>
  <si>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</si>
  <si>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</si>
  <si>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</si>
  <si>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</si>
  <si>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</si>
  <si>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</si>
  <si>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</si>
  <si>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</si>
  <si>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</si>
  <si>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</si>
  <si>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</si>
  <si>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</si>
  <si>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</si>
  <si>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</si>
  <si>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</si>
  <si>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</si>
  <si>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</si>
  <si>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</si>
  <si>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</si>
  <si>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</si>
  <si>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</si>
  <si>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</si>
  <si>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</si>
  <si>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</si>
  <si>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</si>
  <si>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</si>
  <si>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</si>
  <si>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</si>
  <si>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</si>
  <si>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</si>
  <si>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</si>
  <si>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</si>
  <si>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</si>
  <si>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</si>
  <si>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</si>
  <si>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</si>
  <si>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</si>
  <si>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</si>
  <si>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</si>
  <si>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</si>
  <si>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</si>
  <si>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</si>
  <si>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</si>
  <si>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</si>
  <si>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</si>
  <si>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</si>
  <si>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</si>
  <si>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</si>
  <si>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</si>
  <si>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</si>
  <si>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</si>
  <si>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</si>
  <si>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</si>
  <si>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</si>
  <si>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</si>
  <si>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</si>
  <si>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</si>
  <si>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</si>
  <si>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</si>
  <si>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</si>
  <si>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</si>
  <si>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</si>
  <si>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</si>
  <si>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</si>
  <si>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</si>
  <si>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</si>
  <si>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</si>
  <si>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</si>
  <si>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</si>
  <si>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</si>
  <si>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</si>
  <si>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</si>
  <si>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</si>
  <si>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</si>
  <si>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</si>
  <si>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</si>
  <si>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</si>
  <si>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</si>
  <si>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</si>
  <si>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</si>
  <si>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</si>
  <si>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</si>
  <si>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</si>
  <si>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</si>
  <si>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</si>
  <si>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</si>
  <si>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</si>
  <si>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</si>
  <si>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</si>
  <si>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</si>
  <si>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</si>
  <si>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</si>
  <si>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</si>
  <si>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</si>
  <si>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</si>
  <si>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</si>
  <si>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</si>
  <si>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</si>
  <si>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</si>
  <si>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</si>
  <si>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</si>
  <si>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</si>
  <si>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</si>
  <si>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</si>
  <si>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</si>
  <si>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</si>
  <si>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</si>
  <si>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</si>
  <si>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</si>
  <si>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</si>
  <si>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</si>
  <si>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</si>
  <si>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</si>
  <si>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</si>
  <si>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</si>
  <si>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</si>
  <si>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</si>
  <si>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</si>
  <si>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</si>
  <si>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</si>
  <si>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</si>
  <si>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</si>
  <si>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</si>
  <si>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</si>
  <si>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</si>
  <si>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</si>
  <si>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</si>
  <si>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</si>
  <si>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</si>
  <si>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</si>
  <si>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</si>
  <si>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</si>
  <si>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</si>
  <si>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</si>
  <si>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</si>
  <si>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</si>
  <si>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</si>
  <si>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</si>
  <si>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</si>
  <si>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</si>
  <si>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</si>
  <si>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</si>
  <si>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</si>
  <si>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</si>
  <si>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</si>
  <si>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</si>
  <si>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</si>
  <si>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</si>
  <si>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</si>
  <si>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</si>
  <si>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</si>
  <si>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</si>
  <si>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</si>
  <si>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</si>
  <si>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</si>
  <si>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</si>
  <si>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</si>
  <si>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</si>
  <si>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</si>
  <si>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</si>
  <si>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</si>
  <si>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</si>
  <si>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</si>
  <si>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</si>
  <si>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</si>
  <si>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</si>
  <si>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</si>
  <si>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</si>
  <si>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</si>
  <si>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</si>
  <si>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</si>
  <si>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</si>
  <si>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</si>
  <si>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</si>
  <si>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</si>
  <si>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</si>
  <si>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</si>
  <si>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</si>
  <si>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</si>
  <si>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</si>
  <si>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</si>
  <si>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</si>
  <si>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</si>
  <si>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</si>
  <si>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</si>
  <si>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</si>
  <si>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</si>
  <si>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</si>
  <si>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</si>
  <si>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</si>
  <si>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</si>
  <si>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</si>
  <si>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</si>
  <si>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</si>
  <si>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</si>
  <si>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</si>
  <si>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</si>
  <si>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</si>
  <si>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</si>
  <si>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</si>
  <si>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</si>
  <si>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</si>
  <si>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</si>
  <si>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</si>
  <si>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</si>
  <si>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</si>
  <si>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</si>
  <si>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</si>
  <si>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</si>
  <si>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</si>
  <si>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</si>
  <si>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</si>
  <si>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</si>
  <si>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</si>
  <si>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</si>
  <si>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</si>
  <si>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</si>
  <si>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</si>
  <si>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</si>
  <si>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</si>
  <si>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</si>
  <si>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</si>
  <si>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</si>
  <si>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</si>
  <si>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</si>
  <si>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</si>
  <si>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</si>
  <si>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</si>
  <si>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</si>
  <si>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</si>
  <si>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</si>
  <si>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</si>
  <si>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</si>
  <si>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</si>
  <si>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</si>
  <si>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</si>
  <si>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</si>
  <si>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</si>
  <si>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</si>
  <si>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</si>
  <si>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</si>
  <si>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</si>
  <si>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</si>
  <si>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</si>
  <si>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</si>
  <si>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</si>
  <si>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</si>
  <si>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</si>
  <si>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</si>
  <si>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</si>
  <si>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</si>
  <si>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</si>
  <si>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</si>
  <si>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</si>
  <si>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</si>
  <si>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</si>
  <si>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</si>
  <si>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</si>
  <si>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</si>
  <si>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</si>
  <si>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</si>
  <si>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</si>
  <si>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</si>
  <si>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</si>
  <si>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</si>
  <si>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</si>
  <si>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</si>
  <si>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</si>
  <si>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</si>
  <si>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</si>
  <si>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</si>
  <si>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</si>
  <si>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</si>
  <si>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</si>
  <si>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</si>
  <si>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</si>
  <si>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</si>
  <si>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</si>
  <si>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</si>
  <si>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</si>
  <si>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</si>
  <si>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</si>
  <si>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</si>
  <si>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</si>
  <si>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</si>
  <si>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</si>
  <si>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</si>
  <si>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</si>
  <si>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</si>
  <si>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</si>
  <si>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</si>
  <si>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</si>
  <si>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</si>
  <si>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</si>
  <si>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</si>
  <si>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</si>
  <si>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</si>
  <si>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</si>
  <si>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</si>
  <si>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</si>
  <si>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</si>
  <si>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</si>
  <si>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</si>
  <si>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</si>
  <si>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</si>
  <si>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</si>
  <si>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</si>
  <si>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</si>
  <si>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</si>
  <si>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</si>
  <si>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</si>
  <si>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</si>
  <si>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</si>
  <si>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</si>
  <si>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</si>
  <si>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</si>
  <si>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</si>
  <si>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</si>
  <si>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</si>
  <si>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</si>
  <si>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</si>
  <si>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</si>
  <si>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</si>
  <si>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</si>
  <si>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</si>
  <si>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</si>
  <si>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</si>
  <si>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</si>
  <si>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</si>
  <si>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</si>
  <si>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</si>
  <si>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</si>
  <si>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</si>
  <si>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</si>
  <si>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</si>
  <si>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</si>
  <si>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</si>
  <si>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</si>
  <si>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</si>
  <si>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</si>
  <si>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</si>
  <si>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</si>
  <si>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</si>
  <si>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</si>
  <si>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</si>
  <si>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</si>
  <si>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</si>
  <si>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</si>
  <si>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</si>
  <si>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</si>
  <si>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</si>
  <si>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</si>
  <si>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</si>
  <si>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</si>
  <si>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</si>
  <si>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</si>
  <si>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</si>
  <si>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</si>
  <si>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</si>
  <si>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</si>
  <si>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</si>
  <si>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</si>
  <si>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</si>
  <si>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</si>
  <si>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</si>
  <si>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</si>
  <si>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</si>
  <si>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</si>
  <si>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</si>
  <si>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</si>
  <si>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</si>
  <si>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</si>
  <si>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</si>
  <si>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</si>
  <si>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</si>
  <si>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</si>
  <si>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</si>
  <si>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</si>
  <si>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</si>
  <si>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</si>
  <si>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</si>
  <si>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</si>
  <si>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</si>
  <si>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</si>
  <si>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</si>
  <si>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</si>
  <si>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</si>
  <si>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</si>
  <si>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</si>
  <si>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</si>
  <si>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</si>
  <si>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</si>
  <si>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</si>
  <si>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</si>
  <si>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</si>
  <si>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</si>
  <si>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</si>
  <si>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</si>
  <si>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</si>
  <si>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</si>
  <si>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</si>
  <si>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</si>
  <si>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</si>
  <si>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</si>
  <si>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</si>
  <si>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</si>
  <si>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</si>
  <si>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</si>
  <si>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</si>
  <si>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</si>
  <si>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</si>
  <si>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</si>
  <si>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</si>
  <si>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</si>
  <si>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</si>
  <si>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</si>
  <si>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</si>
  <si>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</si>
  <si>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</si>
  <si>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</si>
  <si>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</si>
  <si>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</si>
  <si>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</si>
  <si>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</si>
  <si>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</si>
  <si>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</si>
  <si>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</si>
  <si>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</si>
  <si>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</si>
  <si>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</si>
  <si>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</si>
  <si>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</si>
  <si>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</si>
  <si>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</si>
  <si>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</si>
  <si>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</si>
  <si>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</si>
  <si>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</si>
  <si>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</si>
  <si>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</si>
  <si>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</si>
  <si>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</si>
  <si>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</si>
  <si>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</si>
  <si>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</si>
  <si>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</si>
  <si>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</si>
  <si>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</si>
  <si>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</si>
  <si>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</si>
  <si>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</si>
  <si>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</si>
  <si>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</si>
  <si>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</si>
  <si>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</si>
  <si>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</si>
  <si>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</si>
  <si>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</si>
  <si>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</si>
  <si>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</si>
  <si>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</si>
  <si>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</si>
  <si>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</si>
  <si>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</si>
  <si>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</si>
  <si>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</si>
  <si>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</si>
  <si>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</si>
  <si>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</si>
  <si>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</si>
  <si>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</si>
  <si>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</si>
  <si>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</si>
  <si>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</si>
  <si>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</si>
  <si>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</si>
  <si>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</si>
  <si>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</si>
  <si>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</si>
  <si>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</si>
  <si>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</si>
  <si>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</si>
  <si>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</si>
  <si>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</si>
  <si>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</si>
  <si>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</si>
  <si>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</si>
  <si>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</si>
  <si>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</si>
  <si>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</si>
  <si>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</si>
  <si>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</si>
  <si>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</si>
  <si>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</si>
  <si>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</si>
  <si>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</si>
  <si>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</si>
  <si>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</si>
  <si>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</si>
  <si>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</si>
  <si>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</si>
  <si>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</si>
  <si>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</si>
  <si>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</si>
  <si>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</si>
  <si>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</si>
  <si>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</si>
  <si>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</si>
  <si>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</si>
  <si>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</si>
  <si>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</si>
  <si>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</si>
  <si>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</si>
  <si>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</si>
  <si>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</si>
  <si>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</si>
  <si>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</si>
  <si>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</si>
  <si>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</si>
  <si>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</si>
  <si>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</si>
  <si>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</si>
  <si>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</si>
  <si>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</si>
  <si>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</si>
  <si>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</si>
  <si>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</si>
  <si>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</si>
  <si>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</si>
  <si>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</si>
  <si>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</si>
  <si>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</si>
  <si>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</si>
  <si>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</si>
  <si>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</si>
  <si>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</si>
  <si>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</si>
  <si>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</si>
  <si>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</si>
  <si>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</si>
  <si>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</si>
  <si>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</si>
  <si>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</si>
  <si>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</si>
  <si>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</si>
  <si>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</si>
  <si>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</si>
  <si>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</si>
  <si>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</si>
  <si>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</si>
  <si>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</si>
  <si>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</si>
  <si>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</si>
  <si>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</si>
  <si>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</si>
  <si>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</si>
  <si>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</si>
  <si>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</si>
  <si>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</si>
  <si>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</si>
  <si>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</si>
  <si>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</si>
  <si>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</si>
  <si>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</si>
  <si>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</si>
  <si>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</si>
  <si>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</si>
  <si>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</si>
  <si>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</si>
  <si>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</si>
  <si>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</si>
  <si>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</si>
  <si>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</si>
  <si>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</si>
  <si>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</si>
  <si>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</si>
  <si>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</si>
  <si>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</si>
  <si>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</si>
  <si>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</si>
  <si>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</si>
  <si>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</si>
  <si>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</si>
  <si>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</si>
  <si>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</si>
  <si>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</si>
  <si>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</si>
  <si>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</si>
  <si>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</si>
  <si>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</si>
  <si>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</si>
  <si>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</si>
  <si>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</si>
  <si>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</si>
  <si>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</si>
  <si>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</si>
  <si>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</si>
  <si>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</si>
  <si>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</si>
  <si>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</si>
  <si>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</si>
  <si>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</si>
  <si>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</si>
  <si>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</si>
  <si>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</si>
  <si>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</si>
  <si>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</si>
  <si>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</si>
  <si>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</si>
  <si>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</si>
  <si>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</si>
  <si>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</si>
  <si>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</si>
  <si>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</si>
  <si>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</si>
  <si>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</si>
  <si>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</si>
  <si>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</si>
  <si>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</si>
  <si>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</si>
  <si>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</si>
  <si>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</si>
  <si>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</si>
  <si>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</si>
  <si>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</si>
  <si>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</si>
  <si>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</si>
  <si>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</si>
  <si>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</si>
  <si>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</si>
  <si>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</si>
  <si>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</si>
  <si>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</si>
  <si>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</si>
  <si>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</si>
  <si>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</si>
  <si>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</si>
  <si>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</si>
  <si>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</si>
  <si>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</si>
  <si>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</si>
  <si>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</si>
  <si>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</si>
  <si>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</si>
  <si>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</si>
  <si>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</si>
  <si>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</si>
  <si>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</si>
  <si>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</si>
  <si>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</si>
  <si>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</si>
  <si>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</si>
  <si>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</si>
  <si>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</si>
  <si>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</si>
  <si>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</si>
  <si>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</si>
  <si>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</si>
  <si>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</si>
  <si>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</si>
  <si>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</si>
  <si>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</si>
  <si>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</si>
  <si>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</si>
  <si>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</si>
  <si>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</si>
  <si>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</si>
  <si>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</si>
  <si>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</si>
  <si>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</si>
  <si>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</si>
  <si>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</si>
  <si>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</si>
  <si>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</si>
  <si>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</si>
  <si>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</si>
  <si>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</si>
  <si>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</si>
  <si>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</si>
  <si>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</si>
  <si>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</si>
  <si>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</si>
  <si>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</si>
  <si>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</si>
  <si>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</si>
  <si>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</si>
  <si>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</si>
  <si>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</si>
  <si>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</si>
  <si>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</si>
  <si>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</si>
  <si>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</si>
  <si>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</si>
  <si>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</si>
  <si>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</si>
  <si>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</si>
  <si>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</si>
  <si>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</si>
  <si>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</si>
  <si>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</si>
  <si>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</si>
  <si>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</si>
  <si>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</si>
  <si>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</si>
  <si>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</si>
  <si>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</si>
  <si>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</si>
  <si>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</si>
  <si>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</si>
  <si>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</si>
  <si>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</si>
  <si>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</si>
  <si>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</si>
  <si>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</si>
  <si>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</si>
  <si>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</si>
  <si>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</si>
  <si>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</si>
  <si>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</si>
  <si>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</si>
  <si>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</si>
  <si>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</si>
  <si>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</si>
  <si>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</si>
  <si>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</si>
  <si>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</si>
  <si>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</si>
  <si>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</si>
  <si>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</si>
  <si>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</si>
  <si>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</si>
  <si>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</si>
  <si>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</si>
  <si>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</si>
  <si>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</si>
  <si>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</si>
  <si>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</si>
  <si>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</si>
  <si>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</si>
  <si>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</si>
  <si>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</si>
  <si>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</si>
  <si>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</si>
  <si>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</si>
  <si>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</si>
  <si>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</si>
  <si>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</si>
  <si>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</si>
  <si>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</si>
  <si>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</si>
  <si>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</si>
  <si>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</si>
  <si>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</si>
  <si>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</si>
  <si>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</si>
  <si>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</si>
  <si>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</si>
  <si>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</si>
  <si>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</si>
  <si>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</si>
  <si>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</si>
  <si>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</si>
  <si>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</si>
  <si>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</si>
  <si>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</si>
  <si>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</si>
  <si>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</si>
  <si>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</si>
  <si>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</si>
  <si>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</si>
  <si>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</si>
  <si>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</si>
  <si>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</si>
  <si>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</si>
  <si>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</si>
  <si>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</si>
  <si>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</si>
  <si>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</si>
  <si>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</si>
  <si>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</si>
  <si>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</si>
  <si>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</si>
  <si>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</si>
  <si>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</si>
  <si>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</si>
  <si>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</si>
  <si>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</si>
  <si>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</si>
  <si>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</si>
  <si>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</si>
  <si>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</si>
  <si>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</si>
  <si>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</si>
  <si>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</si>
  <si>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</si>
  <si>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</si>
  <si>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</si>
  <si>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</si>
  <si>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</si>
  <si>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</si>
  <si>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</si>
  <si>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</si>
  <si>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</si>
  <si>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</si>
  <si>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</si>
  <si>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</si>
  <si>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</si>
  <si>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</si>
  <si>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</si>
  <si>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</si>
  <si>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</si>
  <si>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</si>
  <si>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</si>
  <si>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</si>
  <si>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</si>
  <si>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</si>
  <si>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</si>
  <si>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</si>
  <si>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</si>
  <si>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</si>
  <si>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</si>
  <si>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</si>
  <si>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</si>
  <si>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</si>
  <si>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</si>
  <si>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</si>
  <si>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</si>
  <si>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</si>
  <si>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</si>
  <si>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</si>
  <si>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</si>
  <si>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</si>
  <si>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</si>
  <si>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</si>
  <si>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</si>
  <si>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</si>
  <si>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</si>
  <si>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</si>
  <si>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</si>
  <si>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</si>
  <si>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</si>
  <si>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</si>
  <si>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</si>
  <si>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</si>
  <si>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</si>
  <si>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</si>
  <si>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</si>
  <si>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</si>
  <si>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</si>
  <si>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</si>
  <si>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</si>
  <si>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</si>
  <si>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</si>
  <si>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</si>
  <si>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</si>
  <si>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</si>
  <si>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</si>
  <si>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</si>
  <si>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</si>
  <si>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</si>
  <si>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</si>
  <si>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</si>
  <si>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</si>
  <si>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</si>
  <si>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</si>
  <si>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</si>
  <si>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</si>
  <si>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</si>
  <si>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</si>
  <si>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</si>
  <si>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</si>
  <si>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</si>
  <si>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</si>
  <si>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</si>
  <si>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</si>
  <si>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</si>
  <si>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</si>
  <si>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</si>
  <si>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</si>
  <si>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</si>
  <si>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</si>
  <si>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</si>
  <si>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</si>
  <si>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</si>
  <si>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</si>
  <si>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</si>
  <si>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</si>
  <si>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</si>
  <si>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</si>
  <si>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</si>
  <si>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</si>
  <si>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</si>
  <si>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</si>
  <si>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</si>
  <si>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</si>
  <si>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</si>
  <si>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</si>
  <si>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</si>
  <si>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</si>
  <si>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</si>
  <si>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</si>
  <si>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</si>
  <si>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</si>
  <si>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</si>
  <si>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</si>
  <si>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</si>
  <si>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</si>
  <si>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</si>
  <si>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</si>
  <si>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</si>
  <si>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</si>
  <si>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</si>
  <si>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</si>
  <si>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</si>
  <si>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</si>
  <si>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</si>
  <si>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</si>
  <si>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</si>
  <si>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</si>
  <si>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</si>
  <si>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</si>
  <si>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</si>
  <si>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</si>
  <si>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</si>
  <si>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</si>
  <si>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</si>
  <si>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</si>
  <si>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</si>
  <si>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</si>
  <si>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</si>
  <si>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</si>
  <si>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</si>
  <si>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</si>
  <si>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</si>
  <si>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</si>
  <si>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</si>
  <si>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</si>
  <si>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</si>
  <si>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</si>
  <si>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</si>
  <si>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</si>
  <si>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</si>
  <si>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</si>
  <si>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</si>
  <si>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</si>
  <si>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</si>
  <si>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</si>
  <si>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</si>
  <si>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</si>
  <si>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</si>
  <si>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</si>
  <si>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</si>
  <si>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</si>
  <si>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</si>
  <si>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</si>
  <si>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</si>
  <si>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</si>
  <si>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</si>
  <si>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</si>
  <si>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</si>
  <si>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</si>
  <si>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</si>
  <si>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</si>
  <si>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</si>
  <si>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</si>
  <si>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</si>
  <si>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</si>
  <si>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</si>
  <si>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</si>
  <si>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</si>
  <si>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</si>
  <si>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</si>
  <si>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</si>
  <si>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</si>
  <si>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</si>
  <si>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</si>
  <si>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</si>
  <si>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</si>
  <si>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</si>
  <si>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</si>
  <si>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</si>
  <si>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</si>
  <si>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</si>
  <si>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</si>
  <si>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</si>
  <si>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</si>
  <si>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</si>
  <si>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</si>
  <si>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</si>
  <si>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</si>
  <si>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</si>
  <si>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</si>
  <si>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</si>
  <si>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</si>
  <si>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</si>
  <si>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</si>
  <si>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</si>
  <si>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</si>
  <si>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</si>
  <si>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</si>
  <si>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</si>
  <si>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</si>
  <si>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</si>
  <si>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</si>
  <si>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</si>
  <si>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</si>
  <si>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</si>
  <si>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</si>
  <si>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</si>
  <si>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</si>
  <si>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</si>
  <si>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</si>
  <si>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</si>
  <si>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</si>
  <si>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</si>
  <si>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</si>
  <si>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</si>
  <si>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</si>
  <si>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</si>
  <si>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</si>
  <si>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</si>
  <si>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</si>
  <si>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</si>
  <si>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</si>
  <si>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</si>
  <si>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</si>
  <si>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</si>
  <si>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</si>
  <si>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</si>
  <si>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</si>
  <si>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</si>
  <si>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</si>
  <si>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</si>
  <si>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</si>
  <si>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</si>
  <si>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</si>
  <si>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</si>
  <si>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</si>
  <si>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</si>
  <si>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</si>
  <si>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</si>
  <si>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</si>
  <si>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</si>
  <si>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</si>
  <si>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</si>
  <si>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</si>
  <si>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</si>
  <si>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</si>
  <si>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</si>
  <si>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</si>
  <si>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</si>
  <si>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</si>
  <si>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</si>
  <si>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</si>
  <si>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</si>
  <si>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</si>
  <si>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</si>
  <si>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</si>
  <si>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</si>
  <si>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</si>
  <si>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</si>
  <si>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</si>
  <si>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</si>
  <si>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</si>
  <si>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</si>
  <si>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</si>
  <si>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</si>
  <si>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</si>
  <si>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</si>
  <si>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</si>
  <si>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</si>
  <si>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</si>
  <si>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</si>
  <si>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</si>
  <si>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</si>
  <si>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</si>
  <si>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</si>
  <si>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</si>
  <si>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</si>
  <si>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</si>
  <si>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</si>
  <si>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</si>
  <si>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</si>
  <si>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</si>
  <si>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</si>
  <si>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</si>
  <si>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</si>
  <si>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</si>
  <si>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</si>
  <si>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</si>
  <si>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</si>
  <si>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</si>
  <si>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</si>
  <si>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</si>
  <si>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</si>
  <si>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</si>
  <si>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</si>
  <si>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</si>
  <si>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</si>
  <si>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</si>
  <si>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</si>
  <si>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</si>
  <si>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</si>
  <si>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</si>
  <si>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</si>
  <si>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</si>
  <si>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</si>
  <si>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</si>
  <si>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</si>
  <si>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</si>
  <si>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</si>
  <si>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</si>
  <si>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</si>
  <si>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</si>
  <si>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</si>
  <si>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</si>
  <si>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</si>
  <si>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</si>
  <si>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</si>
  <si>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</si>
  <si>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</si>
  <si>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</si>
  <si>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</si>
  <si>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</si>
  <si>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</si>
  <si>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</si>
  <si>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</si>
  <si>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</si>
  <si>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</si>
  <si>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</si>
  <si>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</si>
  <si>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</si>
  <si>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</si>
  <si>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</si>
  <si>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</si>
  <si>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</si>
  <si>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</si>
  <si>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</si>
  <si>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</si>
  <si>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</si>
  <si>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</si>
  <si>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</si>
  <si>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</si>
  <si>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</si>
  <si>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</si>
  <si>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</si>
  <si>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</si>
  <si>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</si>
  <si>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</si>
  <si>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</si>
  <si>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</si>
  <si>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</si>
  <si>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</si>
  <si>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</si>
  <si>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</si>
  <si>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</si>
  <si>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</si>
  <si>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</si>
  <si>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</si>
  <si>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</si>
  <si>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</si>
  <si>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</si>
  <si>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</si>
  <si>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</si>
  <si>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</si>
  <si>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</si>
  <si>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</si>
  <si>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</si>
  <si>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</si>
  <si>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</si>
  <si>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</si>
  <si>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</si>
  <si>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</si>
  <si>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</si>
  <si>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</si>
  <si>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</si>
  <si>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</si>
  <si>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</si>
  <si>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</si>
  <si>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</si>
  <si>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</si>
  <si>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</si>
  <si>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</si>
  <si>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</si>
  <si>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</si>
  <si>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</si>
  <si>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</si>
  <si>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</si>
  <si>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</si>
  <si>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</si>
  <si>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</si>
  <si>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</si>
  <si>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</si>
  <si>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</si>
  <si>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</si>
  <si>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</si>
  <si>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</si>
  <si>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</si>
  <si>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</si>
  <si>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</si>
  <si>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</si>
  <si>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</si>
  <si>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</si>
  <si>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</si>
  <si>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</si>
  <si>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</si>
  <si>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</si>
  <si>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</si>
  <si>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</si>
  <si>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</si>
  <si>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</si>
  <si>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</si>
  <si>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</si>
  <si>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</si>
  <si>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</si>
  <si>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</si>
  <si>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</si>
  <si>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</si>
  <si>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</si>
  <si>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</si>
  <si>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</si>
  <si>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</si>
  <si>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</si>
  <si>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</si>
  <si>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</si>
  <si>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</si>
  <si>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</si>
  <si>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</si>
  <si>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</si>
  <si>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</si>
  <si>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</si>
  <si>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</si>
  <si>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</si>
  <si>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</si>
  <si>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</si>
  <si>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</si>
  <si>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</si>
  <si>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</si>
  <si>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</si>
  <si>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</si>
  <si>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</si>
  <si>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</si>
  <si>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</si>
  <si>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</si>
  <si>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</si>
  <si>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</si>
  <si>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</si>
  <si>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</si>
  <si>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</si>
  <si>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</si>
  <si>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</si>
  <si>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</si>
  <si>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</si>
  <si>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</si>
  <si>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</si>
  <si>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</si>
  <si>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</si>
  <si>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</si>
  <si>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</si>
  <si>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</si>
  <si>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</si>
  <si>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</si>
  <si>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</si>
  <si>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</si>
  <si>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</si>
  <si>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</si>
  <si>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</si>
  <si>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</si>
  <si>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</si>
  <si>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</si>
  <si>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</si>
  <si>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</si>
  <si>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</si>
  <si>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</si>
  <si>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</si>
  <si>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</si>
  <si>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</si>
  <si>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</si>
  <si>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</si>
  <si>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</si>
  <si>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</si>
  <si>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</si>
  <si>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</si>
  <si>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</si>
  <si>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</si>
  <si>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</si>
  <si>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</si>
  <si>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</si>
  <si>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</si>
  <si>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</si>
  <si>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</si>
  <si>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</si>
  <si>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</si>
  <si>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</si>
  <si>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</si>
  <si>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</si>
  <si>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</si>
  <si>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</si>
  <si>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</si>
  <si>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</si>
  <si>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</si>
  <si>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</si>
  <si>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</si>
  <si>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</si>
  <si>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</si>
  <si>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</si>
  <si>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</si>
  <si>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</si>
  <si>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</si>
  <si>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</si>
  <si>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</si>
  <si>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</si>
  <si>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</si>
  <si>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</si>
  <si>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</si>
  <si>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</si>
  <si>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</si>
  <si>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</si>
  <si>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</si>
  <si>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</si>
  <si>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</si>
  <si>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</si>
  <si>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</si>
  <si>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</si>
  <si>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</si>
  <si>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</si>
  <si>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</si>
  <si>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</si>
  <si>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</si>
  <si>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</si>
  <si>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</si>
  <si>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</si>
  <si>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</si>
  <si>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</si>
  <si>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</si>
  <si>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</si>
  <si>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</si>
  <si>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</si>
  <si>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</si>
  <si>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</si>
  <si>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</si>
  <si>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</si>
  <si>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</si>
  <si>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</si>
  <si>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</si>
  <si>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</si>
  <si>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</si>
  <si>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</si>
  <si>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</si>
  <si>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</si>
  <si>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</si>
  <si>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</si>
  <si>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</si>
  <si>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</si>
  <si>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</si>
  <si>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</si>
  <si>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</si>
  <si>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</si>
  <si>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</si>
  <si>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</si>
  <si>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</si>
  <si>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</si>
  <si>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</si>
  <si>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</si>
  <si>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</si>
  <si>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</si>
  <si>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</si>
  <si>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</si>
  <si>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</si>
  <si>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</si>
  <si>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</si>
  <si>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</si>
  <si>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</si>
  <si>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</si>
  <si>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</si>
  <si>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</si>
  <si>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</si>
  <si>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</si>
  <si>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</si>
  <si>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</si>
  <si>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</si>
  <si>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</si>
  <si>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</si>
  <si>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</si>
  <si>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</si>
  <si>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</si>
  <si>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</si>
  <si>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</si>
  <si>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</si>
  <si>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</si>
  <si>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</si>
  <si>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</si>
  <si>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</si>
  <si>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</si>
  <si>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</si>
  <si>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</si>
  <si>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</si>
  <si>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</si>
  <si>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</si>
  <si>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</si>
  <si>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</si>
  <si>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</si>
  <si>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</si>
  <si>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</si>
  <si>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</si>
  <si>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</si>
  <si>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</si>
  <si>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</si>
  <si>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</si>
  <si>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</si>
  <si>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</si>
  <si>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</si>
  <si>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</si>
  <si>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</si>
  <si>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</si>
  <si>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</si>
  <si>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</si>
  <si>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</si>
  <si>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</si>
  <si>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</si>
  <si>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</si>
  <si>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</si>
  <si>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</si>
  <si>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</si>
  <si>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</si>
  <si>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</si>
  <si>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</si>
  <si>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</si>
  <si>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</si>
  <si>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</si>
  <si>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</si>
  <si>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</si>
  <si>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</si>
  <si>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</si>
  <si>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</si>
  <si>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</si>
  <si>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</si>
  <si>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</si>
  <si>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</si>
  <si>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</si>
  <si>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</si>
  <si>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</si>
  <si>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</si>
  <si>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</si>
  <si>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</si>
  <si>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</si>
  <si>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</si>
  <si>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</si>
  <si>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</si>
  <si>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</si>
  <si>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</si>
  <si>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</si>
  <si>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</si>
  <si>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</si>
  <si>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</si>
  <si>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</si>
  <si>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</si>
  <si>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</si>
  <si>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</si>
  <si>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</si>
  <si>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</si>
  <si>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</si>
  <si>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</si>
  <si>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</si>
  <si>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</si>
  <si>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</si>
  <si>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</si>
  <si>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</si>
  <si>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</si>
  <si>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</si>
  <si>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</si>
  <si>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</si>
  <si>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</si>
  <si>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</si>
  <si>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</si>
  <si>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</si>
  <si>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</si>
  <si>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</si>
  <si>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</si>
  <si>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</si>
  <si>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</si>
  <si>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</si>
  <si>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</si>
  <si>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</si>
  <si>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</si>
  <si>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</si>
  <si>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</si>
  <si>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</si>
  <si>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</si>
  <si>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</si>
  <si>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</si>
  <si>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</si>
  <si>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</si>
  <si>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</si>
  <si>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</si>
  <si>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</si>
  <si>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</si>
  <si>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</si>
  <si>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</si>
  <si>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</si>
  <si>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</si>
  <si>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</si>
  <si>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</si>
  <si>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</si>
  <si>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</si>
  <si>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</si>
  <si>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</si>
  <si>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</si>
  <si>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</si>
  <si>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</si>
  <si>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</si>
  <si>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</si>
  <si>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</si>
  <si>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</si>
  <si>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</si>
  <si>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</si>
  <si>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</si>
  <si>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</si>
  <si>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</si>
  <si>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</si>
  <si>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</si>
  <si>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</si>
  <si>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</si>
  <si>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</si>
  <si>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</si>
  <si>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</si>
  <si>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</si>
  <si>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</si>
  <si>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</si>
  <si>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</si>
  <si>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</si>
  <si>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</si>
  <si>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</si>
  <si>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</si>
  <si>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</si>
  <si>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</si>
  <si>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</si>
  <si>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</si>
  <si>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</si>
  <si>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</si>
  <si>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</si>
  <si>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</si>
  <si>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</si>
  <si>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</si>
  <si>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</si>
  <si>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</si>
  <si>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</si>
  <si>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</si>
  <si>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</si>
  <si>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</si>
  <si>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</si>
  <si>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</si>
  <si>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</si>
  <si>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</si>
  <si>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</si>
  <si>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</si>
  <si>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</si>
  <si>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</si>
  <si>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</si>
  <si>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</si>
  <si>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</si>
  <si>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</si>
  <si>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</si>
  <si>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</si>
  <si>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</si>
  <si>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</si>
  <si>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</si>
  <si>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</si>
  <si>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</si>
  <si>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</si>
  <si>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</si>
  <si>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</si>
  <si>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</si>
  <si>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</si>
  <si>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</si>
  <si>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</si>
  <si>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</si>
  <si>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</si>
  <si>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</si>
  <si>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</si>
  <si>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</si>
  <si>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</si>
  <si>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</si>
  <si>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</si>
  <si>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</si>
  <si>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</si>
  <si>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</si>
  <si>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</si>
  <si>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</si>
  <si>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</si>
  <si>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</si>
  <si>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</si>
  <si>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</si>
  <si>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</si>
  <si>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</si>
  <si>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</si>
  <si>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</si>
  <si>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</si>
  <si>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</si>
  <si>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</si>
  <si>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</si>
  <si>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</si>
  <si>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</si>
  <si>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</si>
  <si>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</si>
  <si>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</si>
  <si>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</si>
  <si>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</si>
  <si>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</si>
  <si>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</si>
  <si>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</si>
  <si>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</si>
  <si>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</si>
  <si>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</si>
  <si>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</si>
  <si>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</si>
  <si>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</si>
  <si>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</si>
  <si>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</si>
  <si>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</si>
  <si>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</si>
  <si>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</si>
  <si>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</si>
  <si>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</si>
  <si>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</si>
  <si>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</si>
  <si>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</si>
  <si>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</si>
  <si>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</si>
  <si>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</si>
  <si>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</si>
  <si>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</si>
  <si>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</si>
  <si>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</si>
  <si>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</si>
  <si>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</si>
  <si>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</si>
  <si>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</si>
  <si>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</si>
  <si>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</si>
  <si>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</si>
  <si>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</si>
  <si>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</si>
  <si>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</si>
  <si>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</si>
  <si>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</si>
  <si>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</si>
  <si>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</si>
  <si>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</si>
  <si>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</si>
  <si>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</si>
  <si>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</si>
  <si>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</si>
  <si>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</si>
  <si>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</si>
  <si>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</si>
  <si>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</si>
  <si>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</si>
  <si>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</si>
  <si>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</si>
  <si>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</si>
  <si>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</si>
  <si>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</si>
  <si>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</si>
  <si>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</si>
  <si>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</si>
  <si>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</si>
  <si>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</si>
  <si>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</si>
  <si>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</si>
  <si>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</si>
  <si>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</si>
  <si>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</si>
  <si>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</si>
  <si>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</si>
  <si>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</si>
  <si>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</si>
  <si>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</si>
  <si>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</si>
  <si>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</si>
  <si>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</si>
  <si>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</si>
  <si>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</si>
  <si>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</si>
  <si>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</si>
  <si>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</si>
  <si>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</si>
  <si>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</si>
  <si>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</si>
  <si>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</si>
  <si>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</si>
  <si>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</si>
  <si>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</si>
  <si>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</si>
  <si>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</si>
  <si>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</si>
  <si>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</si>
  <si>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</si>
  <si>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</si>
  <si>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</si>
  <si>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</si>
  <si>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</si>
  <si>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</si>
  <si>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</si>
  <si>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</si>
  <si>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</si>
  <si>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</si>
  <si>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</si>
  <si>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</si>
  <si>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</si>
  <si>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</si>
  <si>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</si>
  <si>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</si>
  <si>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</si>
  <si>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</si>
  <si>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</si>
  <si>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</si>
  <si>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</si>
  <si>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</si>
  <si>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</si>
  <si>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</si>
  <si>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</si>
  <si>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</si>
  <si>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</si>
  <si>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</si>
  <si>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</si>
  <si>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</si>
  <si>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</si>
  <si>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</si>
  <si>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</si>
  <si>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</si>
  <si>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</si>
  <si>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</si>
  <si>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</si>
  <si>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</si>
  <si>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</si>
  <si>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</si>
  <si>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</si>
  <si>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</si>
  <si>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</si>
  <si>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</si>
  <si>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</si>
  <si>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</si>
  <si>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</si>
  <si>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</si>
  <si>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</si>
  <si>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</si>
  <si>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</si>
  <si>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</si>
  <si>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</si>
  <si>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</si>
  <si>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</si>
  <si>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</si>
  <si>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</si>
  <si>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</si>
  <si>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</si>
  <si>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</si>
  <si>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</si>
  <si>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</si>
  <si>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</si>
  <si>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</si>
  <si>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</si>
  <si>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</si>
  <si>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</si>
  <si>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</si>
  <si>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</si>
  <si>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</si>
  <si>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</si>
  <si>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</si>
  <si>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</si>
  <si>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</si>
  <si>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</si>
  <si>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</si>
  <si>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</si>
  <si>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</si>
  <si>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</si>
  <si>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</si>
  <si>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</si>
  <si>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</si>
  <si>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</si>
  <si>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</si>
  <si>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</si>
  <si>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</si>
  <si>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</si>
  <si>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</si>
  <si>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</si>
  <si>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</si>
  <si>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</si>
  <si>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</si>
  <si>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</si>
  <si>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</si>
  <si>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</si>
  <si>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</si>
  <si>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</si>
  <si>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</si>
  <si>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</si>
  <si>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</si>
  <si>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</si>
  <si>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</si>
  <si>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</si>
  <si>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</si>
  <si>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</si>
  <si>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</si>
  <si>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</si>
  <si>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</si>
  <si>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</si>
  <si>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</si>
  <si>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</si>
  <si>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</si>
  <si>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</si>
  <si>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</si>
  <si>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</si>
  <si>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</si>
  <si>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</si>
  <si>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</si>
  <si>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</si>
  <si>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</si>
  <si>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</si>
  <si>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</si>
  <si>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</si>
  <si>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</si>
  <si>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</si>
  <si>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</si>
  <si>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</si>
  <si>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</si>
  <si>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</si>
  <si>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</si>
  <si>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</si>
  <si>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</si>
  <si>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</si>
  <si>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</si>
  <si>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</si>
  <si>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</si>
  <si>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</si>
  <si>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</si>
  <si>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</si>
  <si>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</si>
  <si>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</si>
  <si>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</si>
  <si>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</si>
  <si>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</si>
  <si>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</si>
  <si>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</si>
  <si>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</si>
  <si>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</si>
  <si>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</si>
  <si>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</si>
  <si>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</si>
  <si>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</si>
  <si>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</si>
  <si>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</si>
  <si>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</si>
  <si>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</si>
  <si>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</si>
  <si>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</si>
  <si>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</si>
  <si>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</si>
  <si>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</si>
  <si>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</si>
  <si>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</si>
  <si>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</si>
  <si>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</si>
  <si>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</si>
  <si>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</si>
  <si>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</si>
  <si>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</si>
  <si>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</si>
  <si>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</si>
  <si>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</si>
  <si>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</si>
  <si>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</si>
  <si>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</si>
  <si>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</si>
  <si>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</si>
  <si>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</si>
  <si>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</si>
  <si>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</si>
  <si>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</si>
  <si>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</si>
  <si>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</si>
  <si>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</si>
  <si>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</si>
  <si>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</si>
  <si>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</si>
  <si>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</si>
  <si>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</si>
  <si>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</si>
  <si>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</si>
  <si>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</si>
  <si>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</si>
  <si>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</si>
  <si>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</si>
  <si>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</si>
  <si>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</si>
  <si>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</si>
  <si>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</si>
  <si>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</si>
  <si>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</si>
  <si>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</si>
  <si>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</si>
  <si>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</si>
  <si>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</si>
  <si>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</si>
  <si>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</si>
  <si>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</si>
  <si>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</si>
  <si>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</si>
  <si>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</si>
  <si>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</si>
  <si>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</si>
  <si>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</si>
  <si>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</si>
  <si>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</si>
  <si>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</si>
  <si>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</si>
  <si>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</si>
  <si>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</si>
  <si>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</si>
  <si>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</si>
  <si>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</si>
  <si>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</si>
  <si>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</si>
  <si>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</si>
  <si>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</si>
  <si>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</si>
  <si>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</si>
  <si>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</si>
  <si>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</si>
  <si>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</si>
  <si>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Average-donation</t>
  </si>
  <si>
    <t>Parent-category</t>
  </si>
  <si>
    <t>Sub-category</t>
  </si>
  <si>
    <t>(All)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</si>
  <si>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</si>
  <si>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</si>
  <si>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</si>
  <si>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</si>
  <si>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</si>
  <si>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</si>
  <si>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</si>
  <si>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</si>
  <si>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</si>
  <si>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</si>
  <si>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</si>
  <si>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</si>
  <si>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Parent-category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</si>
  <si>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</si>
  <si>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</si>
  <si>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</si>
  <si>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</si>
  <si>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</si>
  <si>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</si>
  <si>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</si>
  <si>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</si>
  <si>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</si>
  <si>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</si>
  <si>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</si>
  <si>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</si>
  <si>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</si>
  <si>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</si>
  <si>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</si>
  <si>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</si>
  <si>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</si>
  <si>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</si>
  <si>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</si>
  <si>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</si>
  <si>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</si>
  <si>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</si>
  <si>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</si>
  <si>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</si>
  <si>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</si>
  <si>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</si>
  <si>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</si>
  <si>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</si>
  <si>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</si>
  <si>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</si>
  <si>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</si>
  <si>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</si>
  <si>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</si>
  <si>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</si>
  <si>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</si>
  <si>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</si>
  <si>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</si>
  <si>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</si>
  <si>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</si>
  <si>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</si>
  <si>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Goal</t>
  </si>
  <si>
    <t>Number Successful</t>
  </si>
  <si>
    <t>Number Failed</t>
  </si>
  <si>
    <t>Number Canceled</t>
  </si>
  <si>
    <t>Total Projetcs</t>
  </si>
  <si>
    <t>Percentage Successful</t>
  </si>
  <si>
    <t>Percentaje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</si>
  <si>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</si>
  <si>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</si>
  <si>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</si>
  <si>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</si>
  <si>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</si>
  <si>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</si>
  <si>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</si>
  <si>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</si>
  <si>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</si>
  <si>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</si>
  <si>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</si>
  <si>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</si>
  <si>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Grater than or equal to 50000</t>
  </si>
  <si>
    <t>Outcome</t>
  </si>
  <si>
    <t>Backer count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</si>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</sst>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1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7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/>
    <xf numFmtId="0" fontId="20" fillId="0" borderId="0" xfId="0" applyFont="1"/>
    <xf numFmtId="0" fontId="1" fillId="0" borderId="0" xfId="0" applyFont="1"/>
    <xf numFmtId="9" fontId="0" fillId="0" borderId="0" xfId="42" applyFon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theme="1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theme="1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theme="1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[CrowdfundingBook-solved.xlsx]Parent_Category!PivotTable1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Parent_Category!$A$6:$A$15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451B-B1DF-4B711149002A}"/>
            </c:ext>
          </c:extLst>
        </c:ser>
        <c:ser>
          <c:idx val="1"/>
          <c:order val="1"/>
          <c:tx>
            <c:strRef>
              <c:f>Parent_Category!$C$4:$C$5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Parent_Category!$A$6:$A$15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F-451B-B1DF-4B711149002A}"/>
            </c:ext>
          </c:extLst>
        </c:ser>
        <c:ser>
          <c:idx val="2"/>
          <c:order val="2"/>
          <c:tx>
            <c:strRef>
              <c:f>Parent_Category!$D$4:$D$5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F-451B-B1DF-4B711149002A}"/>
            </c:ext>
          </c:extLst>
        </c:ser>
        <c:ser>
          <c:idx val="3"/>
          <c:order val="3"/>
          <c:tx>
            <c:strRef>
              <c:f>Parent_Category!$E$4:$E$5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Parent_Category!$A$6:$A$15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F-451B-B1DF-4B711149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17680"/>
        <c:axId val="468266240"/>
      </c:barChart>
      <c:catAx>
        <c:axId val="6933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6240"/>
        <c:crosses val="autoZero"/>
        <c:auto val="1"/>
        <c:lblAlgn val="ctr"/>
        <c:lblOffset val="100"/>
        <c:noMultiLvlLbl val="0"/>
      </c:catAx>
      <c:valAx>
        <c:axId val="4682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[CrowdfundingBook-solved.xlsx]Sub-category!PivotTable1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1-427D-845B-C9A9CA23F1D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1-427D-845B-C9A9CA23F1D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1-427D-845B-C9A9CA23F1D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1-427D-845B-C9A9CA23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985200"/>
        <c:axId val="694312928"/>
      </c:barChart>
      <c:catAx>
        <c:axId val="6909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2928"/>
        <c:crosses val="autoZero"/>
        <c:auto val="1"/>
        <c:lblAlgn val="ctr"/>
        <c:lblOffset val="100"/>
        <c:noMultiLvlLbl val="0"/>
      </c:catAx>
      <c:valAx>
        <c:axId val="694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[CrowdfundingBook-solved.xlsx]Date Conversions!PivotTable2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3-4AAB-818B-B6EFA47CE28B}"/>
            </c:ext>
          </c:extLst>
        </c:ser>
        <c:ser>
          <c:idx val="1"/>
          <c:order val="1"/>
          <c:tx>
            <c:strRef>
              <c:f>'Date Conversions'!$C$4:$C$5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3-4AAB-818B-B6EFA47CE28B}"/>
            </c:ext>
          </c:extLst>
        </c:ser>
        <c:ser>
          <c:idx val="2"/>
          <c:order val="2"/>
          <c:tx>
            <c:strRef>
              <c:f>'Date Conversions'!$D$4:$D$5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3-4AAB-818B-B6EFA47C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83744"/>
        <c:axId val="694314368"/>
      </c:lineChart>
      <c:catAx>
        <c:axId val="4659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14368"/>
        <c:crosses val="autoZero"/>
        <c:auto val="1"/>
        <c:lblAlgn val="ctr"/>
        <c:lblOffset val="100"/>
        <c:noMultiLvlLbl val="0"/>
      </c:catAx>
      <c:valAx>
        <c:axId val="6943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44780987380541026"/>
          <c:y val="2.439024390243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E-4CC4-92FF-D484E23E73E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Percentaje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E-4CC4-92FF-D484E23E73E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E-4CC4-92FF-D484E23E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904080"/>
        <c:axId val="766160064"/>
      </c:lineChart>
      <c:catAx>
        <c:axId val="7579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60064"/>
        <c:crosses val="autoZero"/>
        <c:auto val="1"/>
        <c:lblAlgn val="ctr"/>
        <c:lblOffset val="100"/>
        <c:noMultiLvlLbl val="0"/>
      </c:catAx>
      <c:valAx>
        <c:axId val="7661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0</xdr:rowOff>
    </xdr:from>
    <xdr:to>
      <xdr:col>14</xdr:col>
      <xdr:colOff>628650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17200-4A2D-261A-14F9-C1B5CC7B9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28576</xdr:rowOff>
    </xdr:from>
    <xdr:to>
      <xdr:col>18</xdr:col>
      <xdr:colOff>476250</xdr:colOff>
      <xdr:row>29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485EA-3859-56D7-38EF-17774935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172065</xdr:colOff>
      <xdr:row>2</xdr:row>
      <xdr:rowOff>40969</xdr:rowOff>
    </xdr:from>
    <xdr:to>
      <xdr:col>15</xdr:col>
      <xdr:colOff>624758</xdr:colOff>
      <xdr:row>25</xdr:row>
      <xdr:rowOff>35028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5219C-84AB-A340-4618-C6DEAB6B1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15</xdr:row>
      <xdr:rowOff>38100</xdr:rowOff>
    </xdr:from>
    <xdr:to>
      <xdr:col>7</xdr:col>
      <xdr:colOff>1309687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2F3C5-AB75-5046-9EF3-F244C367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Ma" refreshedDate="45197.771098263889" createdVersion="8" refreshedVersion="8" minRefreshableVersion="3" recordCount="1001" xr:uid="{F70989CF-6377-45A6-B4C3-7281582BA11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-donation" numFmtId="0">
      <sharedItems containsString="0" containsBlank="1" containsNumber="1" minValue="0" maxValue="102127.5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Ma" refreshedDate="45198.704475347222" createdVersion="8" refreshedVersion="8" minRefreshableVersion="3" recordCount="1001" xr:uid="{07763E43-284D-4E94-90DE-072395A0AD4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-donation" numFmtId="0">
      <sharedItems containsString="0" containsBlank="1" containsNumber="1" minValue="0" maxValue="102127.5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13378.5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2717.5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3058.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4454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7333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457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2728.5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377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464.5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77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4163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63.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5339.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1695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3444.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2554.5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1001.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12239.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1420.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4181.5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625.5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3254.5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649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460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8144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1727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17.5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67133.5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6336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55135.5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17678.5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2500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41894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1163.5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735.5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214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584.5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972.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2612.5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27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3457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73423.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894.5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7268.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162.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31534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1493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7090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9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7942.5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9977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23892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4955.5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323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33273.5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456.5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84542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88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5437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166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561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5454.5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882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19096.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22994.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51965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90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7071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29134.5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5243.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6241.5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4371.5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14246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97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729.5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860.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40407.5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49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4710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17930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6458.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1647.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915.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9098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40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9315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741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9993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21740.5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989.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02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2.5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54188.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47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2596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6993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24147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49044.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1665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26489.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318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791.5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8206.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350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62942.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7411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029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2597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3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5695.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80406.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5631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149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2811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65097.5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3407.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4706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45181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940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31448.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9802.5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1.5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88953.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6546.5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7133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15992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28880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3757.5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2931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4518.5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3905.5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2271.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9047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743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72388.5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47713.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631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3708.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2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4591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2396.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988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539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5036.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9965.5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5873.5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6078.5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070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91910.5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1476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525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744.5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5691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49482.5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24375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719.5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54371.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697.5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80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4375.5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6946.5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2738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6101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57944.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6950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27942.5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3426.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489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4406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2792.5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653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576.5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30926.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37373.5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380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602.5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72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39556.5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6005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126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56484.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1406.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1328.5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39971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404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6532.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19451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97757.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008.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123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6595.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5255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6000.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244.5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18029.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908.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2513.5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88458.5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55.5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42933.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094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195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3113.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2846.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861.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4096.5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35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6856.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61355.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4115.5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4250.5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43629.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968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613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309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5946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161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6677.5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246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31970.5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735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71974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250.5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2659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6684.5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554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748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11327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1626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702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528.5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2842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5196.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514.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19433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5570.5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68047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3112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15502.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74666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19545.5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38290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7542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5346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6033.5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2664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807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9927.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76285.5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7292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5538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44991.5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97542.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709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296.5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558.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5723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5109.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2557.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38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6017.5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4106.5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86964.5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5319.5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2289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2169.5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3639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65646.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6978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1.5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73355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1267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6282.5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2756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5938.5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5828.5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222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3171.5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1989.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68798.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93501.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7350.5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281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1386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7320.5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659.5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60978.5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7377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959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80432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3280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203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4670.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2430.5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7388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48838.5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2258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6933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20533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3569.5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19134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7576.5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20498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20969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3250.5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304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62261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6314.5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4342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3119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37683.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26136.5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33243.5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493.5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522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76922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6080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17085.5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7557.5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4678.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5379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1249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6270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4962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7076.5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3306.5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4506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1569.5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10801.5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37164.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6498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628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6971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74343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3204.5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43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320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5451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57027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5013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45721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16877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4828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327.5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35195.5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26869.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21564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2405.5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772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84279.5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1961.5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7072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45114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2802.5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1389.5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2381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4665.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9786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230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33197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5809.5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369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587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29948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784.5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768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5681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13.5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44752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89474.5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90896.5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50854.5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45950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13646.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1121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2340.5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96521.5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6574.5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2187.5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4645.5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4555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76075.5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56392.5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6841.5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5475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20531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50039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2797.5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263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344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795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2708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24294.5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43421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82166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568.5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8136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7421.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2725.5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99534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1805.5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5445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68.5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14622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69913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1330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22722.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281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163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4380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1538.5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4421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28840.5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2639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553.5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104.5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490.5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1.5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723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3312.5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98955.5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1284.5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284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1776.5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2150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100581.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21010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3282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50362.5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623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87919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7244.5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3083.5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9526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29422.5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6353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70018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42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61004.5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3380.5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41414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95239.5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91139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5555.5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51847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83910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84174.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5092.5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2795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2957.5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3031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4165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1840.5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2190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7575.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5117.5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1584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2454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86706.5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5489.5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5239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2020.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7492.5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7435.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327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660.5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87280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2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1970.5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3161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54748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4296.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4921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487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420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6805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5446.5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5098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13378.5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2717.5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77.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85443.5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3058.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4454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7333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1378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4464.5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4575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1007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78621.5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5493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394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4767.5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2728.5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377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4445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71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7464.5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6307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4604.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773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4142.5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3305.5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9870.5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6694.5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2806.5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6905.5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4631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4163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363.5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548.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110.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5339.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1695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3444.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2554.5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1001.5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3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6198.5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12239.5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1420.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5805.5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4049.5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260.5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22066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44181.5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1581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801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6466.5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93543.5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4460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2129.5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625.5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3254.5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649.5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460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1657.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4086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8144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100772.5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1087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5977.5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298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1727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517.5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67133.5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844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31857.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416.5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20933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6076.5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62325.5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100455.5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34837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58579.5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63366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55135.5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17678.5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49017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16096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2500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41894.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11745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391.5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399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73153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48440.5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3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8322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505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69832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3814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1163.5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1735.5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214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584.5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067.5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69003.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4817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6973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4234.5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366.5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5923.5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5379.5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972.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7300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7448.5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92465.5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65293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7246.5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83198.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11257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752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6203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2612.5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12618.5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1478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2046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4952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2935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194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100789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28998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52311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21609.5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6541.5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51252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2263.5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272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34577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73423.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894.5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72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3930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7268.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6162.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31534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1.5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7035.5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1493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85917.5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78279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1348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36114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6292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6141.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31759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28323.5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4121.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7090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59358.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82451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6485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30223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479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98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72836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3258.5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3066.5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640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7942.5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1073.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3929.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5266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99772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23892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7664.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2785.5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4955.5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3230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33273.5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456.5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89916.5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6963.5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080.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7537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51596.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84542.5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888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5437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166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561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5454.5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882.5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19096.5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22994.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4394.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2.5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94294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1538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51965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90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70815.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77021.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689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60413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2889.5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2084.5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7071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29134.5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7368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48728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4454.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2013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4096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818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5243.5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5335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41.5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30458.5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4506.5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7374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4321.5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2912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2363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82679.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6241.5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4371.5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80734.5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349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24395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39296.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14246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61.5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99685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5889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47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2370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87940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2321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3289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697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729.5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860.5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1734.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23448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40407.5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4769.5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537.5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23221.5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3493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6422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84701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28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98738.5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60384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4710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17930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6458.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1647.5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15825.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2465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27085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3343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316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91287.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719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5715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290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3196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557.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915.5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6545.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97280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3653.5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291.5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49056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9098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40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93152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6814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367.5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7418.5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49993.5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2916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3598.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7172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21740.5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989.5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02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3913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83399.5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3479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6376.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91029.5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42302.5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2.5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54188.5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4479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38025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748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7112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6294.5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6090.5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4046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53671.5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81004.5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44.5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647.5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2596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1591.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98881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2080.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7554.5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6993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24147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49044.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1665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2495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389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5055.5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26489.5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318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791.5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8206.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3178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76347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195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2286.5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30921.5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52434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6600.5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3392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3504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62942.5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2607.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2955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316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10248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961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5662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74112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029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75483.5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89138.5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2597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3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606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4615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3222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77147.5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3142.5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3282.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91448.5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5695.5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6079.5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92881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575.5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418.5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970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20964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7329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6183.5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1775.5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49117.5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28202.5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5826.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80406.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2990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76749.5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7340.5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2932.5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69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5631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1490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28113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3030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93409.5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5590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2837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47241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80428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65097.5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3407.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4706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2438.5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10013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735.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6755.5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16680.5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42456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91590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45181.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940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31448.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29802.5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1.5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88953.5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6546.5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7133.5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90476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6738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25191.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41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15992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28880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3757.5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29312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4518.5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3905.5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13817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6245.5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1005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6287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2834.5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88320.5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38528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60100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57558.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1251.5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29234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6130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59692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2271.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9047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743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72388.5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80347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4106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4195.5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3855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47713.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7257.5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7124.5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631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3708.5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17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678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2757.5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5857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3867.5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59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48888.5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102127.5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9547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3150.5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2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4591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2396.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9883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539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5036.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69965.5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5873.5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6078.5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070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3241.5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637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463.5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5638.5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91910.5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1476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5255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7211.5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4307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5340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1632.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2744.5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39471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6697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5691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49482.5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24375.5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743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372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5259.5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59959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719.5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54371.5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42123.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6970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697.5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1281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60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786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45.5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804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7140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6817.5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60.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7190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1062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60984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574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34375.5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6946.5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4316.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2738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6101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60904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3892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5092.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2905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84261.5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57944.5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8401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7293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3152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3286.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4079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61.5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6950.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27942.5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5619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56258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92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397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87362.5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5176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3426.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489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7412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23331.5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208.5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4406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2792.5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2235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5571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5294.5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52921.5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653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576.5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30926.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602.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1698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28943.5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273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343.5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661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4193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526.5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2176.5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258.5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3264.5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37373.5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2386.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6179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3380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602.5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2499.5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4169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945.5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01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532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6290.5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35999.5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68722.5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3864.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149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5952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7141.5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95840.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3866.5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227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614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7241.5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9554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7446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54398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7053.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495.5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310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2484.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2541.5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72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550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68726.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5444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5673.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39556.5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3090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76378.5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4575.5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7400.5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6005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6573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4289.5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1368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4420.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69720.5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2566.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5642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5501.5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4612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6314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1268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56484.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98485.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12204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4358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819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1406.5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1328.5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254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4740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3322.5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81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7363.5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76893.5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39971.5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4048.5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6532.5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19451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3520.5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98616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4036.5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0577.5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71913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2766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108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63928.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512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2745.5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97757.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16058.5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1520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4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5630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1090.5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4785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1160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6232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4815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78659.5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3961.5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008.5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84.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1632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5607.5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77399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123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47606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6371.5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1.5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4452.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1822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361.5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05.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6595.5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577.5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942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62942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4350.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5255.5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6000.5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244.5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18029.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1908.5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98901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697.5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1062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4588.5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10570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4965.5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62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6350.5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2042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97290.5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3393.5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796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1669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100081.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068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2007.5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2920.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2513.5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88458.5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5692.5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5072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55.5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42933.5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5094.5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195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3113.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2846.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3136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6041.5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4202.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28748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7709.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487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03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861.5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3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80307.5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52126.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1000.5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78966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3921.5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18264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6282.5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4096.5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3380.5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2366.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3477.5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5461.5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2555.5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6659.5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35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6856.5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61355.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4115.5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4321.5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29126.5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719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49602.5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3214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1511.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4250.5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6513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2622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4366.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43629.5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39686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6132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3095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9536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5145.5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59464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161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6960.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2481.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6108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3451.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5666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6677.5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3841.5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37457.5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7629.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2463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2371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9098.5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31970.5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BDA2B-A97C-4E81-B1E5-4697676BF1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-category" fld="1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4312E-40A3-4771-A370-120E758321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Parent-category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C646A-4849-44D3-8824-81D8146CB85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A58" zoomScale="62" zoomScaleNormal="62" workbookViewId="0">
      <selection activeCell="Q2" sqref="Q2"/>
    </sheetView>
  </sheetViews>
  <sheetFormatPr defaultColWidth="11" defaultRowHeight="15.75" x14ac:dyDescent="0.25"/>
  <cols>
    <col min="1" max="1" width="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32.625" bestFit="1" customWidth="1"/>
    <col min="15" max="15" width="20.125" style="5" bestFit="1" customWidth="1"/>
    <col min="16" max="16" width="22.5" bestFit="1" customWidth="1"/>
    <col min="17" max="17" width="20.5" bestFit="1" customWidth="1"/>
    <col min="18" max="18" width="19.5" bestFit="1" customWidth="1"/>
    <col min="19" max="19" width="30.125" bestFit="1" customWidth="1"/>
    <col min="20" max="20" width="28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1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AVERAGE(G2,E2)</f>
        <v>0</v>
      </c>
      <c r="Q2" t="str">
        <f>LEFT(N2,SEARCH("/",N2)-1)</f>
        <v>food</v>
      </c>
      <c r="R2" t="str">
        <f>RIGHT(N2,LEN(N2)-SEARCH("/",N2))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1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AVERAGE(G3,E3)</f>
        <v>7359</v>
      </c>
      <c r="Q3" t="str">
        <f t="shared" ref="Q3:Q66" si="2">LEFT(N3,SEARCH("/",N3)-1)</f>
        <v>music</v>
      </c>
      <c r="R3" t="str">
        <f>RIGHT(N3,LEN(N3)-SEARCH("/",N3))</f>
        <v>rock</v>
      </c>
      <c r="S3" s="8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1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71974</v>
      </c>
      <c r="Q4" t="str">
        <f t="shared" si="2"/>
        <v>technology</v>
      </c>
      <c r="R4" t="str">
        <f t="shared" ref="R4:R67" si="5">RIGHT(N4,LEN(N4)-SEARCH("/",N4))</f>
        <v>web</v>
      </c>
      <c r="S4" s="8">
        <f t="shared" si="3"/>
        <v>41595.25</v>
      </c>
      <c r="T4" s="9">
        <f t="shared" si="4"/>
        <v>41597.25</v>
      </c>
      <c r="U4" s="5"/>
    </row>
    <row r="5" spans="1:21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1250.5</v>
      </c>
      <c r="Q5" t="str">
        <f t="shared" si="2"/>
        <v>music</v>
      </c>
      <c r="R5" t="str">
        <f t="shared" si="5"/>
        <v>rock</v>
      </c>
      <c r="S5" s="8">
        <f t="shared" si="3"/>
        <v>43688.208333333328</v>
      </c>
      <c r="T5" s="9">
        <f t="shared" si="4"/>
        <v>43728.208333333328</v>
      </c>
    </row>
    <row r="6" spans="1:21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2659</v>
      </c>
      <c r="Q6" t="str">
        <f t="shared" si="2"/>
        <v>theater</v>
      </c>
      <c r="R6" t="str">
        <f t="shared" si="5"/>
        <v>plays</v>
      </c>
      <c r="S6" s="8">
        <f t="shared" si="3"/>
        <v>43485.25</v>
      </c>
      <c r="T6" s="9">
        <f t="shared" si="4"/>
        <v>43489.25</v>
      </c>
    </row>
    <row r="7" spans="1:21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6684.5</v>
      </c>
      <c r="Q7" t="str">
        <f t="shared" si="2"/>
        <v>theater</v>
      </c>
      <c r="R7" t="str">
        <f t="shared" si="5"/>
        <v>plays</v>
      </c>
      <c r="S7" s="8">
        <f t="shared" si="3"/>
        <v>41149.208333333336</v>
      </c>
      <c r="T7" s="9">
        <f t="shared" si="4"/>
        <v>41160.208333333336</v>
      </c>
    </row>
    <row r="8" spans="1:21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554</v>
      </c>
      <c r="Q8" t="str">
        <f t="shared" si="2"/>
        <v>film &amp; video</v>
      </c>
      <c r="R8" t="str">
        <f t="shared" si="5"/>
        <v>documentary</v>
      </c>
      <c r="S8" s="8">
        <f t="shared" si="3"/>
        <v>42991.208333333328</v>
      </c>
      <c r="T8" s="9">
        <f t="shared" si="4"/>
        <v>42992.208333333328</v>
      </c>
    </row>
    <row r="9" spans="1:21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7484</v>
      </c>
      <c r="Q9" t="str">
        <f t="shared" si="2"/>
        <v>theater</v>
      </c>
      <c r="R9" t="str">
        <f t="shared" si="5"/>
        <v>plays</v>
      </c>
      <c r="S9" s="8">
        <f t="shared" si="3"/>
        <v>42229.208333333328</v>
      </c>
      <c r="T9" s="9">
        <f t="shared" si="4"/>
        <v>42231.208333333328</v>
      </c>
    </row>
    <row r="10" spans="1:21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11327</v>
      </c>
      <c r="Q10" t="str">
        <f t="shared" si="2"/>
        <v>theater</v>
      </c>
      <c r="R10" t="str">
        <f t="shared" si="5"/>
        <v>plays</v>
      </c>
      <c r="S10" s="8">
        <f t="shared" si="3"/>
        <v>40399.208333333336</v>
      </c>
      <c r="T10" s="9">
        <f t="shared" si="4"/>
        <v>40401.208333333336</v>
      </c>
    </row>
    <row r="11" spans="1:21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1626</v>
      </c>
      <c r="Q11" t="str">
        <f t="shared" si="2"/>
        <v>music</v>
      </c>
      <c r="R11" t="str">
        <f t="shared" si="5"/>
        <v>electric music</v>
      </c>
      <c r="S11" s="8">
        <f t="shared" si="3"/>
        <v>41536.208333333336</v>
      </c>
      <c r="T11" s="9">
        <f t="shared" si="4"/>
        <v>41585.25</v>
      </c>
    </row>
    <row r="12" spans="1:21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7029</v>
      </c>
      <c r="Q12" t="str">
        <f t="shared" si="2"/>
        <v>film &amp; video</v>
      </c>
      <c r="R12" t="str">
        <f t="shared" si="5"/>
        <v>drama</v>
      </c>
      <c r="S12" s="8">
        <f t="shared" si="3"/>
        <v>40404.208333333336</v>
      </c>
      <c r="T12" s="9">
        <f t="shared" si="4"/>
        <v>40452.208333333336</v>
      </c>
    </row>
    <row r="13" spans="1:21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1528.5</v>
      </c>
      <c r="Q13" t="str">
        <f t="shared" si="2"/>
        <v>theater</v>
      </c>
      <c r="R13" t="str">
        <f t="shared" si="5"/>
        <v>plays</v>
      </c>
      <c r="S13" s="8">
        <f t="shared" si="3"/>
        <v>40442.208333333336</v>
      </c>
      <c r="T13" s="9">
        <f t="shared" si="4"/>
        <v>40448.208333333336</v>
      </c>
    </row>
    <row r="14" spans="1:21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2842</v>
      </c>
      <c r="Q14" t="str">
        <f t="shared" si="2"/>
        <v>film &amp; video</v>
      </c>
      <c r="R14" t="str">
        <f t="shared" si="5"/>
        <v>drama</v>
      </c>
      <c r="S14" s="8">
        <f t="shared" si="3"/>
        <v>43760.208333333328</v>
      </c>
      <c r="T14" s="9">
        <f t="shared" si="4"/>
        <v>43768.208333333328</v>
      </c>
    </row>
    <row r="15" spans="1:21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5196.5</v>
      </c>
      <c r="Q15" t="str">
        <f t="shared" si="2"/>
        <v>music</v>
      </c>
      <c r="R15" t="str">
        <f t="shared" si="5"/>
        <v>indie rock</v>
      </c>
      <c r="S15" s="8">
        <f t="shared" si="3"/>
        <v>42532.208333333328</v>
      </c>
      <c r="T15" s="9">
        <f t="shared" si="4"/>
        <v>42544.208333333328</v>
      </c>
    </row>
    <row r="16" spans="1:21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9514.5</v>
      </c>
      <c r="Q16" t="str">
        <f t="shared" si="2"/>
        <v>music</v>
      </c>
      <c r="R16" t="str">
        <f t="shared" si="5"/>
        <v>indie rock</v>
      </c>
      <c r="S16" s="8">
        <f t="shared" si="3"/>
        <v>40974.25</v>
      </c>
      <c r="T16" s="9">
        <f t="shared" si="4"/>
        <v>41001.208333333336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19433</v>
      </c>
      <c r="Q17" t="str">
        <f t="shared" si="2"/>
        <v>technology</v>
      </c>
      <c r="R17" t="str">
        <f t="shared" si="5"/>
        <v>wearables</v>
      </c>
      <c r="S17" s="8">
        <f t="shared" si="3"/>
        <v>43809.25</v>
      </c>
      <c r="T17" s="9">
        <f t="shared" si="4"/>
        <v>43813.25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5570.5</v>
      </c>
      <c r="Q18" t="str">
        <f t="shared" si="2"/>
        <v>publishing</v>
      </c>
      <c r="R18" t="str">
        <f t="shared" si="5"/>
        <v>nonfiction</v>
      </c>
      <c r="S18" s="8">
        <f t="shared" si="3"/>
        <v>41661.25</v>
      </c>
      <c r="T18" s="9">
        <f t="shared" si="4"/>
        <v>41683.25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68047</v>
      </c>
      <c r="Q19" t="str">
        <f t="shared" si="2"/>
        <v>film &amp; video</v>
      </c>
      <c r="R19" t="str">
        <f t="shared" si="5"/>
        <v>animation</v>
      </c>
      <c r="S19" s="8">
        <f t="shared" si="3"/>
        <v>40555.25</v>
      </c>
      <c r="T19" s="9">
        <f t="shared" si="4"/>
        <v>40556.25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3112</v>
      </c>
      <c r="Q20" t="str">
        <f t="shared" si="2"/>
        <v>theater</v>
      </c>
      <c r="R20" t="str">
        <f t="shared" si="5"/>
        <v>plays</v>
      </c>
      <c r="S20" s="8">
        <f t="shared" si="3"/>
        <v>43351.208333333328</v>
      </c>
      <c r="T20" s="9">
        <f t="shared" si="4"/>
        <v>43359.208333333328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15502.5</v>
      </c>
      <c r="Q21" t="str">
        <f t="shared" si="2"/>
        <v>theater</v>
      </c>
      <c r="R21" t="str">
        <f t="shared" si="5"/>
        <v>plays</v>
      </c>
      <c r="S21" s="8">
        <f t="shared" si="3"/>
        <v>43528.25</v>
      </c>
      <c r="T21" s="9">
        <f t="shared" si="4"/>
        <v>43549.208333333328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74666</v>
      </c>
      <c r="Q22" t="str">
        <f t="shared" si="2"/>
        <v>film &amp; video</v>
      </c>
      <c r="R22" t="str">
        <f t="shared" si="5"/>
        <v>drama</v>
      </c>
      <c r="S22" s="8">
        <f t="shared" si="3"/>
        <v>41848.208333333336</v>
      </c>
      <c r="T22" s="9">
        <f t="shared" si="4"/>
        <v>41848.208333333336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19545.5</v>
      </c>
      <c r="Q23" t="str">
        <f t="shared" si="2"/>
        <v>theater</v>
      </c>
      <c r="R23" t="str">
        <f t="shared" si="5"/>
        <v>plays</v>
      </c>
      <c r="S23" s="8">
        <f t="shared" si="3"/>
        <v>40770.208333333336</v>
      </c>
      <c r="T23" s="9">
        <f t="shared" si="4"/>
        <v>40804.208333333336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38290</v>
      </c>
      <c r="Q24" t="str">
        <f t="shared" si="2"/>
        <v>theater</v>
      </c>
      <c r="R24" t="str">
        <f t="shared" si="5"/>
        <v>plays</v>
      </c>
      <c r="S24" s="8">
        <f t="shared" si="3"/>
        <v>43193.208333333328</v>
      </c>
      <c r="T24" s="9">
        <f t="shared" si="4"/>
        <v>43208.208333333328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7542</v>
      </c>
      <c r="Q25" t="str">
        <f t="shared" si="2"/>
        <v>film &amp; video</v>
      </c>
      <c r="R25" t="str">
        <f t="shared" si="5"/>
        <v>documentary</v>
      </c>
      <c r="S25" s="8">
        <f t="shared" si="3"/>
        <v>43510.25</v>
      </c>
      <c r="T25" s="9">
        <f t="shared" si="4"/>
        <v>43563.208333333328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53465</v>
      </c>
      <c r="Q26" t="str">
        <f t="shared" si="2"/>
        <v>technology</v>
      </c>
      <c r="R26" t="str">
        <f t="shared" si="5"/>
        <v>wearables</v>
      </c>
      <c r="S26" s="8">
        <f t="shared" si="3"/>
        <v>41811.208333333336</v>
      </c>
      <c r="T26" s="9">
        <f t="shared" si="4"/>
        <v>41813.208333333336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6033.5</v>
      </c>
      <c r="Q27" t="str">
        <f t="shared" si="2"/>
        <v>games</v>
      </c>
      <c r="R27" t="str">
        <f t="shared" si="5"/>
        <v>video games</v>
      </c>
      <c r="S27" s="8">
        <f t="shared" si="3"/>
        <v>40681.208333333336</v>
      </c>
      <c r="T27" s="9">
        <f t="shared" si="4"/>
        <v>40701.208333333336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26647</v>
      </c>
      <c r="Q28" t="str">
        <f t="shared" si="2"/>
        <v>theater</v>
      </c>
      <c r="R28" t="str">
        <f t="shared" si="5"/>
        <v>plays</v>
      </c>
      <c r="S28" s="8">
        <f t="shared" si="3"/>
        <v>43312.208333333328</v>
      </c>
      <c r="T28" s="9">
        <f t="shared" si="4"/>
        <v>43339.208333333328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807</v>
      </c>
      <c r="Q29" t="str">
        <f t="shared" si="2"/>
        <v>music</v>
      </c>
      <c r="R29" t="str">
        <f t="shared" si="5"/>
        <v>rock</v>
      </c>
      <c r="S29" s="8">
        <f t="shared" si="3"/>
        <v>42280.208333333328</v>
      </c>
      <c r="T29" s="9">
        <f t="shared" si="4"/>
        <v>42288.208333333328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69927.5</v>
      </c>
      <c r="Q30" t="str">
        <f t="shared" si="2"/>
        <v>theater</v>
      </c>
      <c r="R30" t="str">
        <f t="shared" si="5"/>
        <v>plays</v>
      </c>
      <c r="S30" s="8">
        <f t="shared" si="3"/>
        <v>40218.25</v>
      </c>
      <c r="T30" s="9">
        <f t="shared" si="4"/>
        <v>40241.25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76285.5</v>
      </c>
      <c r="Q31" t="str">
        <f t="shared" si="2"/>
        <v>film &amp; video</v>
      </c>
      <c r="R31" t="str">
        <f t="shared" si="5"/>
        <v>shorts</v>
      </c>
      <c r="S31" s="8">
        <f t="shared" si="3"/>
        <v>43301.208333333328</v>
      </c>
      <c r="T31" s="9">
        <f t="shared" si="4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7292</v>
      </c>
      <c r="Q32" t="str">
        <f t="shared" si="2"/>
        <v>film &amp; video</v>
      </c>
      <c r="R32" t="str">
        <f t="shared" si="5"/>
        <v>animation</v>
      </c>
      <c r="S32" s="8">
        <f t="shared" si="3"/>
        <v>43609.208333333328</v>
      </c>
      <c r="T32" s="9">
        <f t="shared" si="4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5538</v>
      </c>
      <c r="Q33" t="str">
        <f t="shared" si="2"/>
        <v>games</v>
      </c>
      <c r="R33" t="str">
        <f t="shared" si="5"/>
        <v>video games</v>
      </c>
      <c r="S33" s="8">
        <f t="shared" si="3"/>
        <v>42374.25</v>
      </c>
      <c r="T33" s="9">
        <f t="shared" si="4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44991.5</v>
      </c>
      <c r="Q34" t="str">
        <f t="shared" si="2"/>
        <v>film &amp; video</v>
      </c>
      <c r="R34" t="str">
        <f t="shared" si="5"/>
        <v>documentary</v>
      </c>
      <c r="S34" s="8">
        <f t="shared" si="3"/>
        <v>43110.25</v>
      </c>
      <c r="T34" s="9">
        <f t="shared" si="4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97542.5</v>
      </c>
      <c r="Q35" t="str">
        <f t="shared" si="2"/>
        <v>theater</v>
      </c>
      <c r="R35" t="str">
        <f t="shared" si="5"/>
        <v>plays</v>
      </c>
      <c r="S35" s="8">
        <f t="shared" si="3"/>
        <v>41917.208333333336</v>
      </c>
      <c r="T35" s="9">
        <f t="shared" si="4"/>
        <v>41954.25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7095</v>
      </c>
      <c r="Q36" t="str">
        <f t="shared" si="2"/>
        <v>film &amp; video</v>
      </c>
      <c r="R36" t="str">
        <f t="shared" si="5"/>
        <v>documentary</v>
      </c>
      <c r="S36" s="8">
        <f t="shared" si="3"/>
        <v>42817.208333333328</v>
      </c>
      <c r="T36" s="9">
        <f t="shared" si="4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95296.5</v>
      </c>
      <c r="Q37" t="str">
        <f t="shared" si="2"/>
        <v>film &amp; video</v>
      </c>
      <c r="R37" t="str">
        <f t="shared" si="5"/>
        <v>drama</v>
      </c>
      <c r="S37" s="8">
        <f t="shared" si="3"/>
        <v>43484.25</v>
      </c>
      <c r="T37" s="9">
        <f t="shared" si="4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558.5</v>
      </c>
      <c r="Q38" t="str">
        <f t="shared" si="2"/>
        <v>theater</v>
      </c>
      <c r="R38" t="str">
        <f t="shared" si="5"/>
        <v>plays</v>
      </c>
      <c r="S38" s="8">
        <f t="shared" si="3"/>
        <v>40600.25</v>
      </c>
      <c r="T38" s="9">
        <f t="shared" si="4"/>
        <v>40625.208333333336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5723</v>
      </c>
      <c r="Q39" t="str">
        <f t="shared" si="2"/>
        <v>publishing</v>
      </c>
      <c r="R39" t="str">
        <f t="shared" si="5"/>
        <v>fiction</v>
      </c>
      <c r="S39" s="8">
        <f t="shared" si="3"/>
        <v>43744.208333333328</v>
      </c>
      <c r="T39" s="9">
        <f t="shared" si="4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5109.5</v>
      </c>
      <c r="Q40" t="str">
        <f t="shared" si="2"/>
        <v>photography</v>
      </c>
      <c r="R40" t="str">
        <f t="shared" si="5"/>
        <v>photography books</v>
      </c>
      <c r="S40" s="8">
        <f t="shared" si="3"/>
        <v>40469.208333333336</v>
      </c>
      <c r="T40" s="9">
        <f t="shared" si="4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2557.5</v>
      </c>
      <c r="Q41" t="str">
        <f t="shared" si="2"/>
        <v>theater</v>
      </c>
      <c r="R41" t="str">
        <f t="shared" si="5"/>
        <v>plays</v>
      </c>
      <c r="S41" s="8">
        <f t="shared" si="3"/>
        <v>41330.25</v>
      </c>
      <c r="T41" s="9">
        <f t="shared" si="4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7538</v>
      </c>
      <c r="Q42" t="str">
        <f t="shared" si="2"/>
        <v>technology</v>
      </c>
      <c r="R42" t="str">
        <f t="shared" si="5"/>
        <v>wearables</v>
      </c>
      <c r="S42" s="8">
        <f t="shared" si="3"/>
        <v>40334.208333333336</v>
      </c>
      <c r="T42" s="9">
        <f t="shared" si="4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6017.5</v>
      </c>
      <c r="Q43" t="str">
        <f t="shared" si="2"/>
        <v>music</v>
      </c>
      <c r="R43" t="str">
        <f t="shared" si="5"/>
        <v>rock</v>
      </c>
      <c r="S43" s="8">
        <f t="shared" si="3"/>
        <v>41156.208333333336</v>
      </c>
      <c r="T43" s="9">
        <f t="shared" si="4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4106.5</v>
      </c>
      <c r="Q44" t="str">
        <f t="shared" si="2"/>
        <v>food</v>
      </c>
      <c r="R44" t="str">
        <f t="shared" si="5"/>
        <v>food trucks</v>
      </c>
      <c r="S44" s="8">
        <f t="shared" si="3"/>
        <v>40728.208333333336</v>
      </c>
      <c r="T44" s="9">
        <f t="shared" si="4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86964.5</v>
      </c>
      <c r="Q45" t="str">
        <f t="shared" si="2"/>
        <v>publishing</v>
      </c>
      <c r="R45" t="str">
        <f t="shared" si="5"/>
        <v>radio &amp; podcasts</v>
      </c>
      <c r="S45" s="8">
        <f t="shared" si="3"/>
        <v>41844.208333333336</v>
      </c>
      <c r="T45" s="9">
        <f t="shared" si="4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5319.5</v>
      </c>
      <c r="Q46" t="str">
        <f t="shared" si="2"/>
        <v>publishing</v>
      </c>
      <c r="R46" t="str">
        <f t="shared" si="5"/>
        <v>fiction</v>
      </c>
      <c r="S46" s="8">
        <f t="shared" si="3"/>
        <v>43541.208333333328</v>
      </c>
      <c r="T46" s="9">
        <f t="shared" si="4"/>
        <v>43542.208333333328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2289</v>
      </c>
      <c r="Q47" t="str">
        <f t="shared" si="2"/>
        <v>theater</v>
      </c>
      <c r="R47" t="str">
        <f t="shared" si="5"/>
        <v>plays</v>
      </c>
      <c r="S47" s="8">
        <f t="shared" si="3"/>
        <v>42676.208333333328</v>
      </c>
      <c r="T47" s="9">
        <f t="shared" si="4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2169.5</v>
      </c>
      <c r="Q48" t="str">
        <f t="shared" si="2"/>
        <v>music</v>
      </c>
      <c r="R48" t="str">
        <f t="shared" si="5"/>
        <v>rock</v>
      </c>
      <c r="S48" s="8">
        <f t="shared" si="3"/>
        <v>40367.208333333336</v>
      </c>
      <c r="T48" s="9">
        <f t="shared" si="4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3639</v>
      </c>
      <c r="Q49" t="str">
        <f t="shared" si="2"/>
        <v>theater</v>
      </c>
      <c r="R49" t="str">
        <f t="shared" si="5"/>
        <v>plays</v>
      </c>
      <c r="S49" s="8">
        <f t="shared" si="3"/>
        <v>41727.208333333336</v>
      </c>
      <c r="T49" s="9">
        <f t="shared" si="4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65646.5</v>
      </c>
      <c r="Q50" t="str">
        <f t="shared" si="2"/>
        <v>theater</v>
      </c>
      <c r="R50" t="str">
        <f t="shared" si="5"/>
        <v>plays</v>
      </c>
      <c r="S50" s="8">
        <f t="shared" si="3"/>
        <v>42180.208333333328</v>
      </c>
      <c r="T50" s="9">
        <f t="shared" si="4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6978</v>
      </c>
      <c r="Q51" t="str">
        <f t="shared" si="2"/>
        <v>music</v>
      </c>
      <c r="R51" t="str">
        <f t="shared" si="5"/>
        <v>rock</v>
      </c>
      <c r="S51" s="8">
        <f t="shared" si="3"/>
        <v>43758.208333333328</v>
      </c>
      <c r="T51" s="9">
        <f t="shared" si="4"/>
        <v>43803.25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1.5</v>
      </c>
      <c r="Q52" t="str">
        <f t="shared" si="2"/>
        <v>music</v>
      </c>
      <c r="R52" t="str">
        <f t="shared" si="5"/>
        <v>metal</v>
      </c>
      <c r="S52" s="8">
        <f t="shared" si="3"/>
        <v>41487.208333333336</v>
      </c>
      <c r="T52" s="9">
        <f t="shared" si="4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73355</v>
      </c>
      <c r="Q53" t="str">
        <f t="shared" si="2"/>
        <v>technology</v>
      </c>
      <c r="R53" t="str">
        <f t="shared" si="5"/>
        <v>wearables</v>
      </c>
      <c r="S53" s="8">
        <f t="shared" si="3"/>
        <v>40995.208333333336</v>
      </c>
      <c r="T53" s="9">
        <f t="shared" si="4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1267</v>
      </c>
      <c r="Q54" t="str">
        <f t="shared" si="2"/>
        <v>theater</v>
      </c>
      <c r="R54" t="str">
        <f t="shared" si="5"/>
        <v>plays</v>
      </c>
      <c r="S54" s="8">
        <f t="shared" si="3"/>
        <v>40436.208333333336</v>
      </c>
      <c r="T54" s="9">
        <f t="shared" si="4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6282.5</v>
      </c>
      <c r="Q55" t="str">
        <f t="shared" si="2"/>
        <v>film &amp; video</v>
      </c>
      <c r="R55" t="str">
        <f t="shared" si="5"/>
        <v>drama</v>
      </c>
      <c r="S55" s="8">
        <f t="shared" si="3"/>
        <v>41779.208333333336</v>
      </c>
      <c r="T55" s="9">
        <f t="shared" si="4"/>
        <v>41818.208333333336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2756</v>
      </c>
      <c r="Q56" t="str">
        <f t="shared" si="2"/>
        <v>technology</v>
      </c>
      <c r="R56" t="str">
        <f t="shared" si="5"/>
        <v>wearables</v>
      </c>
      <c r="S56" s="8">
        <f t="shared" si="3"/>
        <v>43170.25</v>
      </c>
      <c r="T56" s="9">
        <f t="shared" si="4"/>
        <v>43176.208333333328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5938.5</v>
      </c>
      <c r="Q57" t="str">
        <f t="shared" si="2"/>
        <v>music</v>
      </c>
      <c r="R57" t="str">
        <f t="shared" si="5"/>
        <v>jazz</v>
      </c>
      <c r="S57" s="8">
        <f t="shared" si="3"/>
        <v>43311.208333333328</v>
      </c>
      <c r="T57" s="9">
        <f t="shared" si="4"/>
        <v>43316.208333333328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5828.5</v>
      </c>
      <c r="Q58" t="str">
        <f t="shared" si="2"/>
        <v>technology</v>
      </c>
      <c r="R58" t="str">
        <f t="shared" si="5"/>
        <v>wearables</v>
      </c>
      <c r="S58" s="8">
        <f t="shared" si="3"/>
        <v>42014.25</v>
      </c>
      <c r="T58" s="9">
        <f t="shared" si="4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3222</v>
      </c>
      <c r="Q59" t="str">
        <f t="shared" si="2"/>
        <v>games</v>
      </c>
      <c r="R59" t="str">
        <f t="shared" si="5"/>
        <v>video games</v>
      </c>
      <c r="S59" s="8">
        <f t="shared" si="3"/>
        <v>42979.208333333328</v>
      </c>
      <c r="T59" s="9">
        <f t="shared" si="4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3171.5</v>
      </c>
      <c r="Q60" t="str">
        <f t="shared" si="2"/>
        <v>theater</v>
      </c>
      <c r="R60" t="str">
        <f t="shared" si="5"/>
        <v>plays</v>
      </c>
      <c r="S60" s="8">
        <f t="shared" si="3"/>
        <v>42268.208333333328</v>
      </c>
      <c r="T60" s="9">
        <f t="shared" si="4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1989.5</v>
      </c>
      <c r="Q61" t="str">
        <f t="shared" si="2"/>
        <v>theater</v>
      </c>
      <c r="R61" t="str">
        <f t="shared" si="5"/>
        <v>plays</v>
      </c>
      <c r="S61" s="8">
        <f t="shared" si="3"/>
        <v>42898.208333333328</v>
      </c>
      <c r="T61" s="9">
        <f t="shared" si="4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68798.5</v>
      </c>
      <c r="Q62" t="str">
        <f t="shared" si="2"/>
        <v>theater</v>
      </c>
      <c r="R62" t="str">
        <f t="shared" si="5"/>
        <v>plays</v>
      </c>
      <c r="S62" s="8">
        <f t="shared" si="3"/>
        <v>41107.208333333336</v>
      </c>
      <c r="T62" s="9">
        <f t="shared" si="4"/>
        <v>41110.208333333336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93501.5</v>
      </c>
      <c r="Q63" t="str">
        <f t="shared" si="2"/>
        <v>theater</v>
      </c>
      <c r="R63" t="str">
        <f t="shared" si="5"/>
        <v>plays</v>
      </c>
      <c r="S63" s="8">
        <f t="shared" si="3"/>
        <v>40595.25</v>
      </c>
      <c r="T63" s="9">
        <f t="shared" si="4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7350.5</v>
      </c>
      <c r="Q64" t="str">
        <f t="shared" si="2"/>
        <v>technology</v>
      </c>
      <c r="R64" t="str">
        <f t="shared" si="5"/>
        <v>web</v>
      </c>
      <c r="S64" s="8">
        <f t="shared" si="3"/>
        <v>42160.208333333328</v>
      </c>
      <c r="T64" s="9">
        <f t="shared" si="4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281</v>
      </c>
      <c r="Q65" t="str">
        <f t="shared" si="2"/>
        <v>theater</v>
      </c>
      <c r="R65" t="str">
        <f t="shared" si="5"/>
        <v>plays</v>
      </c>
      <c r="S65" s="8">
        <f t="shared" si="3"/>
        <v>42853.208333333328</v>
      </c>
      <c r="T65" s="9">
        <f t="shared" si="4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1386</v>
      </c>
      <c r="Q66" t="str">
        <f t="shared" si="2"/>
        <v>technology</v>
      </c>
      <c r="R66" t="str">
        <f t="shared" si="5"/>
        <v>web</v>
      </c>
      <c r="S66" s="8">
        <f t="shared" si="3"/>
        <v>43283.208333333328</v>
      </c>
      <c r="T66" s="9">
        <f t="shared" si="4"/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AVERAGE(G67,E67)</f>
        <v>7320.5</v>
      </c>
      <c r="Q67" t="str">
        <f t="shared" ref="Q67:Q130" si="8">LEFT(N67,SEARCH("/",N67)-1)</f>
        <v>theater</v>
      </c>
      <c r="R67" t="str">
        <f t="shared" si="5"/>
        <v>plays</v>
      </c>
      <c r="S67" s="8">
        <f t="shared" ref="S67:S130" si="9">(((J67/60)/60)/24)+DATE(1970,1,1)</f>
        <v>40570.25</v>
      </c>
      <c r="T67" s="9">
        <f t="shared" ref="T67:T130" si="10">(((K67/60)/60)/24)+DATE(1970,1,1)</f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659.5</v>
      </c>
      <c r="Q68" t="str">
        <f t="shared" si="8"/>
        <v>theater</v>
      </c>
      <c r="R68" t="str">
        <f t="shared" ref="R68:R131" si="11">RIGHT(N68,LEN(N68)-SEARCH("/",N68))</f>
        <v>plays</v>
      </c>
      <c r="S68" s="8">
        <f t="shared" si="9"/>
        <v>42102.208333333328</v>
      </c>
      <c r="T68" s="9">
        <f t="shared" si="10"/>
        <v>42107.208333333328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60978.5</v>
      </c>
      <c r="Q69" t="str">
        <f t="shared" si="8"/>
        <v>technology</v>
      </c>
      <c r="R69" t="str">
        <f t="shared" si="11"/>
        <v>wearables</v>
      </c>
      <c r="S69" s="8">
        <f t="shared" si="9"/>
        <v>40203.25</v>
      </c>
      <c r="T69" s="9">
        <f t="shared" si="10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7377</v>
      </c>
      <c r="Q70" t="str">
        <f t="shared" si="8"/>
        <v>theater</v>
      </c>
      <c r="R70" t="str">
        <f t="shared" si="11"/>
        <v>plays</v>
      </c>
      <c r="S70" s="8">
        <f t="shared" si="9"/>
        <v>42943.208333333328</v>
      </c>
      <c r="T70" s="9">
        <f t="shared" si="10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959</v>
      </c>
      <c r="Q71" t="str">
        <f t="shared" si="8"/>
        <v>theater</v>
      </c>
      <c r="R71" t="str">
        <f t="shared" si="11"/>
        <v>plays</v>
      </c>
      <c r="S71" s="8">
        <f t="shared" si="9"/>
        <v>40531.25</v>
      </c>
      <c r="T71" s="9">
        <f t="shared" si="10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80432</v>
      </c>
      <c r="Q72" t="str">
        <f t="shared" si="8"/>
        <v>theater</v>
      </c>
      <c r="R72" t="str">
        <f t="shared" si="11"/>
        <v>plays</v>
      </c>
      <c r="S72" s="8">
        <f t="shared" si="9"/>
        <v>40484.208333333336</v>
      </c>
      <c r="T72" s="9">
        <f t="shared" si="10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3280</v>
      </c>
      <c r="Q73" t="str">
        <f t="shared" si="8"/>
        <v>theater</v>
      </c>
      <c r="R73" t="str">
        <f t="shared" si="11"/>
        <v>plays</v>
      </c>
      <c r="S73" s="8">
        <f t="shared" si="9"/>
        <v>43799.25</v>
      </c>
      <c r="T73" s="9">
        <f t="shared" si="10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2038</v>
      </c>
      <c r="Q74" t="str">
        <f t="shared" si="8"/>
        <v>film &amp; video</v>
      </c>
      <c r="R74" t="str">
        <f t="shared" si="11"/>
        <v>animation</v>
      </c>
      <c r="S74" s="8">
        <f t="shared" si="9"/>
        <v>42186.208333333328</v>
      </c>
      <c r="T74" s="9">
        <f t="shared" si="10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4670.5</v>
      </c>
      <c r="Q75" t="str">
        <f t="shared" si="8"/>
        <v>music</v>
      </c>
      <c r="R75" t="str">
        <f t="shared" si="11"/>
        <v>jazz</v>
      </c>
      <c r="S75" s="8">
        <f t="shared" si="9"/>
        <v>42701.25</v>
      </c>
      <c r="T75" s="9">
        <f t="shared" si="10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2430.5</v>
      </c>
      <c r="Q76" t="str">
        <f t="shared" si="8"/>
        <v>music</v>
      </c>
      <c r="R76" t="str">
        <f t="shared" si="11"/>
        <v>metal</v>
      </c>
      <c r="S76" s="8">
        <f t="shared" si="9"/>
        <v>42456.208333333328</v>
      </c>
      <c r="T76" s="9">
        <f t="shared" si="10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7388</v>
      </c>
      <c r="Q77" t="str">
        <f t="shared" si="8"/>
        <v>photography</v>
      </c>
      <c r="R77" t="str">
        <f t="shared" si="11"/>
        <v>photography books</v>
      </c>
      <c r="S77" s="8">
        <f t="shared" si="9"/>
        <v>43296.208333333328</v>
      </c>
      <c r="T77" s="9">
        <f t="shared" si="10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48838.5</v>
      </c>
      <c r="Q78" t="str">
        <f t="shared" si="8"/>
        <v>theater</v>
      </c>
      <c r="R78" t="str">
        <f t="shared" si="11"/>
        <v>plays</v>
      </c>
      <c r="S78" s="8">
        <f t="shared" si="9"/>
        <v>42027.25</v>
      </c>
      <c r="T78" s="9">
        <f t="shared" si="10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2258</v>
      </c>
      <c r="Q79" t="str">
        <f t="shared" si="8"/>
        <v>film &amp; video</v>
      </c>
      <c r="R79" t="str">
        <f t="shared" si="11"/>
        <v>animation</v>
      </c>
      <c r="S79" s="8">
        <f t="shared" si="9"/>
        <v>40448.208333333336</v>
      </c>
      <c r="T79" s="9">
        <f t="shared" si="10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6933</v>
      </c>
      <c r="Q80" t="str">
        <f t="shared" si="8"/>
        <v>publishing</v>
      </c>
      <c r="R80" t="str">
        <f t="shared" si="11"/>
        <v>translations</v>
      </c>
      <c r="S80" s="8">
        <f t="shared" si="9"/>
        <v>43206.208333333328</v>
      </c>
      <c r="T80" s="9">
        <f t="shared" si="10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20533</v>
      </c>
      <c r="Q81" t="str">
        <f t="shared" si="8"/>
        <v>theater</v>
      </c>
      <c r="R81" t="str">
        <f t="shared" si="11"/>
        <v>plays</v>
      </c>
      <c r="S81" s="8">
        <f t="shared" si="9"/>
        <v>43267.208333333328</v>
      </c>
      <c r="T81" s="9">
        <f t="shared" si="10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3569.5</v>
      </c>
      <c r="Q82" t="str">
        <f t="shared" si="8"/>
        <v>games</v>
      </c>
      <c r="R82" t="str">
        <f t="shared" si="11"/>
        <v>video games</v>
      </c>
      <c r="S82" s="8">
        <f t="shared" si="9"/>
        <v>42976.208333333328</v>
      </c>
      <c r="T82" s="9">
        <f t="shared" si="10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19134</v>
      </c>
      <c r="Q83" t="str">
        <f t="shared" si="8"/>
        <v>music</v>
      </c>
      <c r="R83" t="str">
        <f t="shared" si="11"/>
        <v>rock</v>
      </c>
      <c r="S83" s="8">
        <f t="shared" si="9"/>
        <v>43062.25</v>
      </c>
      <c r="T83" s="9">
        <f t="shared" si="10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7576.5</v>
      </c>
      <c r="Q84" t="str">
        <f t="shared" si="8"/>
        <v>games</v>
      </c>
      <c r="R84" t="str">
        <f t="shared" si="11"/>
        <v>video games</v>
      </c>
      <c r="S84" s="8">
        <f t="shared" si="9"/>
        <v>43482.25</v>
      </c>
      <c r="T84" s="9">
        <f t="shared" si="10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20498</v>
      </c>
      <c r="Q85" t="str">
        <f t="shared" si="8"/>
        <v>music</v>
      </c>
      <c r="R85" t="str">
        <f t="shared" si="11"/>
        <v>electric music</v>
      </c>
      <c r="S85" s="8">
        <f t="shared" si="9"/>
        <v>42579.208333333328</v>
      </c>
      <c r="T85" s="9">
        <f t="shared" si="10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20969</v>
      </c>
      <c r="Q86" t="str">
        <f t="shared" si="8"/>
        <v>technology</v>
      </c>
      <c r="R86" t="str">
        <f t="shared" si="11"/>
        <v>wearables</v>
      </c>
      <c r="S86" s="8">
        <f t="shared" si="9"/>
        <v>41118.208333333336</v>
      </c>
      <c r="T86" s="9">
        <f t="shared" si="10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3250.5</v>
      </c>
      <c r="Q87" t="str">
        <f t="shared" si="8"/>
        <v>music</v>
      </c>
      <c r="R87" t="str">
        <f t="shared" si="11"/>
        <v>indie rock</v>
      </c>
      <c r="S87" s="8">
        <f t="shared" si="9"/>
        <v>40797.208333333336</v>
      </c>
      <c r="T87" s="9">
        <f t="shared" si="10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6304</v>
      </c>
      <c r="Q88" t="str">
        <f t="shared" si="8"/>
        <v>theater</v>
      </c>
      <c r="R88" t="str">
        <f t="shared" si="11"/>
        <v>plays</v>
      </c>
      <c r="S88" s="8">
        <f t="shared" si="9"/>
        <v>42128.208333333328</v>
      </c>
      <c r="T88" s="9">
        <f t="shared" si="10"/>
        <v>42141.208333333328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62261</v>
      </c>
      <c r="Q89" t="str">
        <f t="shared" si="8"/>
        <v>music</v>
      </c>
      <c r="R89" t="str">
        <f t="shared" si="11"/>
        <v>rock</v>
      </c>
      <c r="S89" s="8">
        <f t="shared" si="9"/>
        <v>40610.25</v>
      </c>
      <c r="T89" s="9">
        <f t="shared" si="10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6314.5</v>
      </c>
      <c r="Q90" t="str">
        <f t="shared" si="8"/>
        <v>publishing</v>
      </c>
      <c r="R90" t="str">
        <f t="shared" si="11"/>
        <v>translations</v>
      </c>
      <c r="S90" s="8">
        <f t="shared" si="9"/>
        <v>42110.208333333328</v>
      </c>
      <c r="T90" s="9">
        <f t="shared" si="10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4342</v>
      </c>
      <c r="Q91" t="str">
        <f t="shared" si="8"/>
        <v>theater</v>
      </c>
      <c r="R91" t="str">
        <f t="shared" si="11"/>
        <v>plays</v>
      </c>
      <c r="S91" s="8">
        <f t="shared" si="9"/>
        <v>40283.208333333336</v>
      </c>
      <c r="T91" s="9">
        <f t="shared" si="10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3119</v>
      </c>
      <c r="Q92" t="str">
        <f t="shared" si="8"/>
        <v>theater</v>
      </c>
      <c r="R92" t="str">
        <f t="shared" si="11"/>
        <v>plays</v>
      </c>
      <c r="S92" s="8">
        <f t="shared" si="9"/>
        <v>42425.25</v>
      </c>
      <c r="T92" s="9">
        <f t="shared" si="10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37683.5</v>
      </c>
      <c r="Q93" t="str">
        <f t="shared" si="8"/>
        <v>publishing</v>
      </c>
      <c r="R93" t="str">
        <f t="shared" si="11"/>
        <v>translations</v>
      </c>
      <c r="S93" s="8">
        <f t="shared" si="9"/>
        <v>42588.208333333328</v>
      </c>
      <c r="T93" s="9">
        <f t="shared" si="10"/>
        <v>42616.208333333328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26136.5</v>
      </c>
      <c r="Q94" t="str">
        <f t="shared" si="8"/>
        <v>games</v>
      </c>
      <c r="R94" t="str">
        <f t="shared" si="11"/>
        <v>video games</v>
      </c>
      <c r="S94" s="8">
        <f t="shared" si="9"/>
        <v>40352.208333333336</v>
      </c>
      <c r="T94" s="9">
        <f t="shared" si="10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33243.5</v>
      </c>
      <c r="Q95" t="str">
        <f t="shared" si="8"/>
        <v>theater</v>
      </c>
      <c r="R95" t="str">
        <f t="shared" si="11"/>
        <v>plays</v>
      </c>
      <c r="S95" s="8">
        <f t="shared" si="9"/>
        <v>41202.208333333336</v>
      </c>
      <c r="T95" s="9">
        <f t="shared" si="10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4493.5</v>
      </c>
      <c r="Q96" t="str">
        <f t="shared" si="8"/>
        <v>technology</v>
      </c>
      <c r="R96" t="str">
        <f t="shared" si="11"/>
        <v>web</v>
      </c>
      <c r="S96" s="8">
        <f t="shared" si="9"/>
        <v>43562.208333333328</v>
      </c>
      <c r="T96" s="9">
        <f t="shared" si="10"/>
        <v>43573.208333333328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522</v>
      </c>
      <c r="Q97" t="str">
        <f t="shared" si="8"/>
        <v>film &amp; video</v>
      </c>
      <c r="R97" t="str">
        <f t="shared" si="11"/>
        <v>documentary</v>
      </c>
      <c r="S97" s="8">
        <f t="shared" si="9"/>
        <v>43752.208333333328</v>
      </c>
      <c r="T97" s="9">
        <f t="shared" si="10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76922</v>
      </c>
      <c r="Q98" t="str">
        <f t="shared" si="8"/>
        <v>theater</v>
      </c>
      <c r="R98" t="str">
        <f t="shared" si="11"/>
        <v>plays</v>
      </c>
      <c r="S98" s="8">
        <f t="shared" si="9"/>
        <v>40612.25</v>
      </c>
      <c r="T98" s="9">
        <f t="shared" si="10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6080</v>
      </c>
      <c r="Q99" t="str">
        <f t="shared" si="8"/>
        <v>food</v>
      </c>
      <c r="R99" t="str">
        <f t="shared" si="11"/>
        <v>food trucks</v>
      </c>
      <c r="S99" s="8">
        <f t="shared" si="9"/>
        <v>42180.208333333328</v>
      </c>
      <c r="T99" s="9">
        <f t="shared" si="10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17085.5</v>
      </c>
      <c r="Q100" t="str">
        <f t="shared" si="8"/>
        <v>games</v>
      </c>
      <c r="R100" t="str">
        <f t="shared" si="11"/>
        <v>video games</v>
      </c>
      <c r="S100" s="8">
        <f t="shared" si="9"/>
        <v>42212.208333333328</v>
      </c>
      <c r="T100" s="9">
        <f t="shared" si="10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7557.5</v>
      </c>
      <c r="Q101" t="str">
        <f t="shared" si="8"/>
        <v>theater</v>
      </c>
      <c r="R101" t="str">
        <f t="shared" si="11"/>
        <v>plays</v>
      </c>
      <c r="S101" s="8">
        <f t="shared" si="9"/>
        <v>41968.25</v>
      </c>
      <c r="T101" s="9">
        <f t="shared" si="10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11"/>
        <v>plays</v>
      </c>
      <c r="S102" s="8">
        <f t="shared" si="9"/>
        <v>40835.208333333336</v>
      </c>
      <c r="T102" s="9">
        <f t="shared" si="10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4678.5</v>
      </c>
      <c r="Q103" t="str">
        <f t="shared" si="8"/>
        <v>music</v>
      </c>
      <c r="R103" t="str">
        <f t="shared" si="11"/>
        <v>electric music</v>
      </c>
      <c r="S103" s="8">
        <f t="shared" si="9"/>
        <v>42056.25</v>
      </c>
      <c r="T103" s="9">
        <f t="shared" si="10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5379</v>
      </c>
      <c r="Q104" t="str">
        <f t="shared" si="8"/>
        <v>technology</v>
      </c>
      <c r="R104" t="str">
        <f t="shared" si="11"/>
        <v>wearables</v>
      </c>
      <c r="S104" s="8">
        <f t="shared" si="9"/>
        <v>43234.208333333328</v>
      </c>
      <c r="T104" s="9">
        <f t="shared" si="10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1249</v>
      </c>
      <c r="Q105" t="str">
        <f t="shared" si="8"/>
        <v>music</v>
      </c>
      <c r="R105" t="str">
        <f t="shared" si="11"/>
        <v>electric music</v>
      </c>
      <c r="S105" s="8">
        <f t="shared" si="9"/>
        <v>40475.208333333336</v>
      </c>
      <c r="T105" s="9">
        <f t="shared" si="10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86270</v>
      </c>
      <c r="Q106" t="str">
        <f t="shared" si="8"/>
        <v>music</v>
      </c>
      <c r="R106" t="str">
        <f t="shared" si="11"/>
        <v>indie rock</v>
      </c>
      <c r="S106" s="8">
        <f t="shared" si="9"/>
        <v>42878.208333333328</v>
      </c>
      <c r="T106" s="9">
        <f t="shared" si="10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4962</v>
      </c>
      <c r="Q107" t="str">
        <f t="shared" si="8"/>
        <v>technology</v>
      </c>
      <c r="R107" t="str">
        <f t="shared" si="11"/>
        <v>web</v>
      </c>
      <c r="S107" s="8">
        <f t="shared" si="9"/>
        <v>41366.208333333336</v>
      </c>
      <c r="T107" s="9">
        <f t="shared" si="10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7076.5</v>
      </c>
      <c r="Q108" t="str">
        <f t="shared" si="8"/>
        <v>theater</v>
      </c>
      <c r="R108" t="str">
        <f t="shared" si="11"/>
        <v>plays</v>
      </c>
      <c r="S108" s="8">
        <f t="shared" si="9"/>
        <v>43716.208333333328</v>
      </c>
      <c r="T108" s="9">
        <f t="shared" si="10"/>
        <v>43721.208333333328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3306.5</v>
      </c>
      <c r="Q109" t="str">
        <f t="shared" si="8"/>
        <v>theater</v>
      </c>
      <c r="R109" t="str">
        <f t="shared" si="11"/>
        <v>plays</v>
      </c>
      <c r="S109" s="8">
        <f t="shared" si="9"/>
        <v>43213.208333333328</v>
      </c>
      <c r="T109" s="9">
        <f t="shared" si="10"/>
        <v>43230.208333333328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4506</v>
      </c>
      <c r="Q110" t="str">
        <f t="shared" si="8"/>
        <v>film &amp; video</v>
      </c>
      <c r="R110" t="str">
        <f t="shared" si="11"/>
        <v>documentary</v>
      </c>
      <c r="S110" s="8">
        <f t="shared" si="9"/>
        <v>41005.208333333336</v>
      </c>
      <c r="T110" s="9">
        <f t="shared" si="10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1569.5</v>
      </c>
      <c r="Q111" t="str">
        <f t="shared" si="8"/>
        <v>film &amp; video</v>
      </c>
      <c r="R111" t="str">
        <f t="shared" si="11"/>
        <v>television</v>
      </c>
      <c r="S111" s="8">
        <f t="shared" si="9"/>
        <v>41651.25</v>
      </c>
      <c r="T111" s="9">
        <f t="shared" si="10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10801.5</v>
      </c>
      <c r="Q112" t="str">
        <f t="shared" si="8"/>
        <v>food</v>
      </c>
      <c r="R112" t="str">
        <f t="shared" si="11"/>
        <v>food trucks</v>
      </c>
      <c r="S112" s="8">
        <f t="shared" si="9"/>
        <v>43354.208333333328</v>
      </c>
      <c r="T112" s="9">
        <f t="shared" si="10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37164.5</v>
      </c>
      <c r="Q113" t="str">
        <f t="shared" si="8"/>
        <v>publishing</v>
      </c>
      <c r="R113" t="str">
        <f t="shared" si="11"/>
        <v>radio &amp; podcasts</v>
      </c>
      <c r="S113" s="8">
        <f t="shared" si="9"/>
        <v>41174.208333333336</v>
      </c>
      <c r="T113" s="9">
        <f t="shared" si="10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6498</v>
      </c>
      <c r="Q114" t="str">
        <f t="shared" si="8"/>
        <v>technology</v>
      </c>
      <c r="R114" t="str">
        <f t="shared" si="11"/>
        <v>web</v>
      </c>
      <c r="S114" s="8">
        <f t="shared" si="9"/>
        <v>41875.208333333336</v>
      </c>
      <c r="T114" s="9">
        <f t="shared" si="10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6284</v>
      </c>
      <c r="Q115" t="str">
        <f t="shared" si="8"/>
        <v>food</v>
      </c>
      <c r="R115" t="str">
        <f t="shared" si="11"/>
        <v>food trucks</v>
      </c>
      <c r="S115" s="8">
        <f t="shared" si="9"/>
        <v>42990.208333333328</v>
      </c>
      <c r="T115" s="9">
        <f t="shared" si="10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6971</v>
      </c>
      <c r="Q116" t="str">
        <f t="shared" si="8"/>
        <v>technology</v>
      </c>
      <c r="R116" t="str">
        <f t="shared" si="11"/>
        <v>wearables</v>
      </c>
      <c r="S116" s="8">
        <f t="shared" si="9"/>
        <v>43564.208333333328</v>
      </c>
      <c r="T116" s="9">
        <f t="shared" si="10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74343</v>
      </c>
      <c r="Q117" t="str">
        <f t="shared" si="8"/>
        <v>publishing</v>
      </c>
      <c r="R117" t="str">
        <f t="shared" si="11"/>
        <v>fiction</v>
      </c>
      <c r="S117" s="8">
        <f t="shared" si="9"/>
        <v>43056.25</v>
      </c>
      <c r="T117" s="9">
        <f t="shared" si="10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3204.5</v>
      </c>
      <c r="Q118" t="str">
        <f t="shared" si="8"/>
        <v>theater</v>
      </c>
      <c r="R118" t="str">
        <f t="shared" si="11"/>
        <v>plays</v>
      </c>
      <c r="S118" s="8">
        <f t="shared" si="9"/>
        <v>42265.208333333328</v>
      </c>
      <c r="T118" s="9">
        <f t="shared" si="10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4399</v>
      </c>
      <c r="Q119" t="str">
        <f t="shared" si="8"/>
        <v>film &amp; video</v>
      </c>
      <c r="R119" t="str">
        <f t="shared" si="11"/>
        <v>television</v>
      </c>
      <c r="S119" s="8">
        <f t="shared" si="9"/>
        <v>40808.208333333336</v>
      </c>
      <c r="T119" s="9">
        <f t="shared" si="10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3209</v>
      </c>
      <c r="Q120" t="str">
        <f t="shared" si="8"/>
        <v>photography</v>
      </c>
      <c r="R120" t="str">
        <f t="shared" si="11"/>
        <v>photography books</v>
      </c>
      <c r="S120" s="8">
        <f t="shared" si="9"/>
        <v>41665.25</v>
      </c>
      <c r="T120" s="9">
        <f t="shared" si="10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5451</v>
      </c>
      <c r="Q121" t="str">
        <f t="shared" si="8"/>
        <v>film &amp; video</v>
      </c>
      <c r="R121" t="str">
        <f t="shared" si="11"/>
        <v>documentary</v>
      </c>
      <c r="S121" s="8">
        <f t="shared" si="9"/>
        <v>41806.208333333336</v>
      </c>
      <c r="T121" s="9">
        <f t="shared" si="10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57027</v>
      </c>
      <c r="Q122" t="str">
        <f t="shared" si="8"/>
        <v>games</v>
      </c>
      <c r="R122" t="str">
        <f t="shared" si="11"/>
        <v>mobile games</v>
      </c>
      <c r="S122" s="8">
        <f t="shared" si="9"/>
        <v>42111.208333333328</v>
      </c>
      <c r="T122" s="9">
        <f t="shared" si="10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50132</v>
      </c>
      <c r="Q123" t="str">
        <f t="shared" si="8"/>
        <v>games</v>
      </c>
      <c r="R123" t="str">
        <f t="shared" si="11"/>
        <v>video games</v>
      </c>
      <c r="S123" s="8">
        <f t="shared" si="9"/>
        <v>41917.208333333336</v>
      </c>
      <c r="T123" s="9">
        <f t="shared" si="10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45721</v>
      </c>
      <c r="Q124" t="str">
        <f t="shared" si="8"/>
        <v>publishing</v>
      </c>
      <c r="R124" t="str">
        <f t="shared" si="11"/>
        <v>fiction</v>
      </c>
      <c r="S124" s="8">
        <f t="shared" si="9"/>
        <v>41970.25</v>
      </c>
      <c r="T124" s="9">
        <f t="shared" si="10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16877</v>
      </c>
      <c r="Q125" t="str">
        <f t="shared" si="8"/>
        <v>theater</v>
      </c>
      <c r="R125" t="str">
        <f t="shared" si="11"/>
        <v>plays</v>
      </c>
      <c r="S125" s="8">
        <f t="shared" si="9"/>
        <v>42332.25</v>
      </c>
      <c r="T125" s="9">
        <f t="shared" si="10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4828</v>
      </c>
      <c r="Q126" t="str">
        <f t="shared" si="8"/>
        <v>photography</v>
      </c>
      <c r="R126" t="str">
        <f t="shared" si="11"/>
        <v>photography books</v>
      </c>
      <c r="S126" s="8">
        <f t="shared" si="9"/>
        <v>43598.208333333328</v>
      </c>
      <c r="T126" s="9">
        <f t="shared" si="10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4327.5</v>
      </c>
      <c r="Q127" t="str">
        <f t="shared" si="8"/>
        <v>theater</v>
      </c>
      <c r="R127" t="str">
        <f t="shared" si="11"/>
        <v>plays</v>
      </c>
      <c r="S127" s="8">
        <f t="shared" si="9"/>
        <v>43362.208333333328</v>
      </c>
      <c r="T127" s="9">
        <f t="shared" si="10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35195.5</v>
      </c>
      <c r="Q128" t="str">
        <f t="shared" si="8"/>
        <v>theater</v>
      </c>
      <c r="R128" t="str">
        <f t="shared" si="11"/>
        <v>plays</v>
      </c>
      <c r="S128" s="8">
        <f t="shared" si="9"/>
        <v>42596.208333333328</v>
      </c>
      <c r="T128" s="9">
        <f t="shared" si="10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26869.5</v>
      </c>
      <c r="Q129" t="str">
        <f t="shared" si="8"/>
        <v>theater</v>
      </c>
      <c r="R129" t="str">
        <f t="shared" si="11"/>
        <v>plays</v>
      </c>
      <c r="S129" s="8">
        <f t="shared" si="9"/>
        <v>40310.208333333336</v>
      </c>
      <c r="T129" s="9">
        <f t="shared" si="10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21564</v>
      </c>
      <c r="Q130" t="str">
        <f t="shared" si="8"/>
        <v>music</v>
      </c>
      <c r="R130" t="str">
        <f t="shared" si="11"/>
        <v>rock</v>
      </c>
      <c r="S130" s="8">
        <f t="shared" si="9"/>
        <v>40417.208333333336</v>
      </c>
      <c r="T130" s="9">
        <f t="shared" si="10"/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AVERAGE(G131,E131)</f>
        <v>2405.5</v>
      </c>
      <c r="Q131" t="str">
        <f t="shared" ref="Q131:Q194" si="14">LEFT(N131,SEARCH("/",N131)-1)</f>
        <v>food</v>
      </c>
      <c r="R131" t="str">
        <f t="shared" si="11"/>
        <v>food trucks</v>
      </c>
      <c r="S131" s="8">
        <f t="shared" ref="S131:S194" si="15">(((J131/60)/60)/24)+DATE(1970,1,1)</f>
        <v>42038.25</v>
      </c>
      <c r="T131" s="9">
        <f t="shared" ref="T131:T194" si="16">(((K131/60)/60)/24)+DATE(1970,1,1)</f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7729</v>
      </c>
      <c r="Q132" t="str">
        <f t="shared" si="14"/>
        <v>film &amp; video</v>
      </c>
      <c r="R132" t="str">
        <f t="shared" ref="R132:R195" si="17">RIGHT(N132,LEN(N132)-SEARCH("/",N132))</f>
        <v>drama</v>
      </c>
      <c r="S132" s="8">
        <f t="shared" si="15"/>
        <v>40842.208333333336</v>
      </c>
      <c r="T132" s="9">
        <f t="shared" si="16"/>
        <v>40858.25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84279.5</v>
      </c>
      <c r="Q133" t="str">
        <f t="shared" si="14"/>
        <v>technology</v>
      </c>
      <c r="R133" t="str">
        <f t="shared" si="17"/>
        <v>web</v>
      </c>
      <c r="S133" s="8">
        <f t="shared" si="15"/>
        <v>41607.25</v>
      </c>
      <c r="T133" s="9">
        <f t="shared" si="16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1961.5</v>
      </c>
      <c r="Q134" t="str">
        <f t="shared" si="14"/>
        <v>theater</v>
      </c>
      <c r="R134" t="str">
        <f t="shared" si="17"/>
        <v>plays</v>
      </c>
      <c r="S134" s="8">
        <f t="shared" si="15"/>
        <v>43112.25</v>
      </c>
      <c r="T134" s="9">
        <f t="shared" si="16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7072</v>
      </c>
      <c r="Q135" t="str">
        <f t="shared" si="14"/>
        <v>music</v>
      </c>
      <c r="R135" t="str">
        <f t="shared" si="17"/>
        <v>world music</v>
      </c>
      <c r="S135" s="8">
        <f t="shared" si="15"/>
        <v>40767.208333333336</v>
      </c>
      <c r="T135" s="9">
        <f t="shared" si="16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45114</v>
      </c>
      <c r="Q136" t="str">
        <f t="shared" si="14"/>
        <v>film &amp; video</v>
      </c>
      <c r="R136" t="str">
        <f t="shared" si="17"/>
        <v>documentary</v>
      </c>
      <c r="S136" s="8">
        <f t="shared" si="15"/>
        <v>40713.208333333336</v>
      </c>
      <c r="T136" s="9">
        <f t="shared" si="16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2802.5</v>
      </c>
      <c r="Q137" t="str">
        <f t="shared" si="14"/>
        <v>theater</v>
      </c>
      <c r="R137" t="str">
        <f t="shared" si="17"/>
        <v>plays</v>
      </c>
      <c r="S137" s="8">
        <f t="shared" si="15"/>
        <v>41340.25</v>
      </c>
      <c r="T137" s="9">
        <f t="shared" si="16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1389.5</v>
      </c>
      <c r="Q138" t="str">
        <f t="shared" si="14"/>
        <v>film &amp; video</v>
      </c>
      <c r="R138" t="str">
        <f t="shared" si="17"/>
        <v>drama</v>
      </c>
      <c r="S138" s="8">
        <f t="shared" si="15"/>
        <v>41797.208333333336</v>
      </c>
      <c r="T138" s="9">
        <f t="shared" si="16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2381</v>
      </c>
      <c r="Q139" t="str">
        <f t="shared" si="14"/>
        <v>publishing</v>
      </c>
      <c r="R139" t="str">
        <f t="shared" si="17"/>
        <v>nonfiction</v>
      </c>
      <c r="S139" s="8">
        <f t="shared" si="15"/>
        <v>40457.208333333336</v>
      </c>
      <c r="T139" s="9">
        <f t="shared" si="16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4665.5</v>
      </c>
      <c r="Q140" t="str">
        <f t="shared" si="14"/>
        <v>games</v>
      </c>
      <c r="R140" t="str">
        <f t="shared" si="17"/>
        <v>mobile games</v>
      </c>
      <c r="S140" s="8">
        <f t="shared" si="15"/>
        <v>41180.208333333336</v>
      </c>
      <c r="T140" s="9">
        <f t="shared" si="16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9786</v>
      </c>
      <c r="Q141" t="str">
        <f t="shared" si="14"/>
        <v>technology</v>
      </c>
      <c r="R141" t="str">
        <f t="shared" si="17"/>
        <v>wearables</v>
      </c>
      <c r="S141" s="8">
        <f t="shared" si="15"/>
        <v>42115.208333333328</v>
      </c>
      <c r="T141" s="9">
        <f t="shared" si="16"/>
        <v>42131.208333333328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6230</v>
      </c>
      <c r="Q142" t="str">
        <f t="shared" si="14"/>
        <v>film &amp; video</v>
      </c>
      <c r="R142" t="str">
        <f t="shared" si="17"/>
        <v>documentary</v>
      </c>
      <c r="S142" s="8">
        <f t="shared" si="15"/>
        <v>43156.25</v>
      </c>
      <c r="T142" s="9">
        <f t="shared" si="16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33197</v>
      </c>
      <c r="Q143" t="str">
        <f t="shared" si="14"/>
        <v>technology</v>
      </c>
      <c r="R143" t="str">
        <f t="shared" si="17"/>
        <v>web</v>
      </c>
      <c r="S143" s="8">
        <f t="shared" si="15"/>
        <v>42167.208333333328</v>
      </c>
      <c r="T143" s="9">
        <f t="shared" si="16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5809.5</v>
      </c>
      <c r="Q144" t="str">
        <f t="shared" si="14"/>
        <v>technology</v>
      </c>
      <c r="R144" t="str">
        <f t="shared" si="17"/>
        <v>web</v>
      </c>
      <c r="S144" s="8">
        <f t="shared" si="15"/>
        <v>41005.208333333336</v>
      </c>
      <c r="T144" s="9">
        <f t="shared" si="16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3696</v>
      </c>
      <c r="Q145" t="str">
        <f t="shared" si="14"/>
        <v>music</v>
      </c>
      <c r="R145" t="str">
        <f t="shared" si="17"/>
        <v>indie rock</v>
      </c>
      <c r="S145" s="8">
        <f t="shared" si="15"/>
        <v>40357.208333333336</v>
      </c>
      <c r="T145" s="9">
        <f t="shared" si="16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5877</v>
      </c>
      <c r="Q146" t="str">
        <f t="shared" si="14"/>
        <v>theater</v>
      </c>
      <c r="R146" t="str">
        <f t="shared" si="17"/>
        <v>plays</v>
      </c>
      <c r="S146" s="8">
        <f t="shared" si="15"/>
        <v>43633.208333333328</v>
      </c>
      <c r="T146" s="9">
        <f t="shared" si="16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29948</v>
      </c>
      <c r="Q147" t="str">
        <f t="shared" si="14"/>
        <v>technology</v>
      </c>
      <c r="R147" t="str">
        <f t="shared" si="17"/>
        <v>wearables</v>
      </c>
      <c r="S147" s="8">
        <f t="shared" si="15"/>
        <v>41889.208333333336</v>
      </c>
      <c r="T147" s="9">
        <f t="shared" si="16"/>
        <v>41894.208333333336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784.5</v>
      </c>
      <c r="Q148" t="str">
        <f t="shared" si="14"/>
        <v>theater</v>
      </c>
      <c r="R148" t="str">
        <f t="shared" si="17"/>
        <v>plays</v>
      </c>
      <c r="S148" s="8">
        <f t="shared" si="15"/>
        <v>40855.25</v>
      </c>
      <c r="T148" s="9">
        <f t="shared" si="16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4768</v>
      </c>
      <c r="Q149" t="str">
        <f t="shared" si="14"/>
        <v>theater</v>
      </c>
      <c r="R149" t="str">
        <f t="shared" si="17"/>
        <v>plays</v>
      </c>
      <c r="S149" s="8">
        <f t="shared" si="15"/>
        <v>42534.208333333328</v>
      </c>
      <c r="T149" s="9">
        <f t="shared" si="16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5681</v>
      </c>
      <c r="Q150" t="str">
        <f t="shared" si="14"/>
        <v>technology</v>
      </c>
      <c r="R150" t="str">
        <f t="shared" si="17"/>
        <v>wearables</v>
      </c>
      <c r="S150" s="8">
        <f t="shared" si="15"/>
        <v>42941.208333333328</v>
      </c>
      <c r="T150" s="9">
        <f t="shared" si="16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6913.5</v>
      </c>
      <c r="Q151" t="str">
        <f t="shared" si="14"/>
        <v>music</v>
      </c>
      <c r="R151" t="str">
        <f t="shared" si="17"/>
        <v>indie rock</v>
      </c>
      <c r="S151" s="8">
        <f t="shared" si="15"/>
        <v>41275.25</v>
      </c>
      <c r="T151" s="9">
        <f t="shared" si="16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7"/>
        <v>rock</v>
      </c>
      <c r="S152" s="8">
        <f t="shared" si="15"/>
        <v>43450.25</v>
      </c>
      <c r="T152" s="9">
        <f t="shared" si="16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44752</v>
      </c>
      <c r="Q153" t="str">
        <f t="shared" si="14"/>
        <v>music</v>
      </c>
      <c r="R153" t="str">
        <f t="shared" si="17"/>
        <v>electric music</v>
      </c>
      <c r="S153" s="8">
        <f t="shared" si="15"/>
        <v>41799.208333333336</v>
      </c>
      <c r="T153" s="9">
        <f t="shared" si="16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89474.5</v>
      </c>
      <c r="Q154" t="str">
        <f t="shared" si="14"/>
        <v>music</v>
      </c>
      <c r="R154" t="str">
        <f t="shared" si="17"/>
        <v>indie rock</v>
      </c>
      <c r="S154" s="8">
        <f t="shared" si="15"/>
        <v>42783.25</v>
      </c>
      <c r="T154" s="9">
        <f t="shared" si="16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90896.5</v>
      </c>
      <c r="Q155" t="str">
        <f t="shared" si="14"/>
        <v>theater</v>
      </c>
      <c r="R155" t="str">
        <f t="shared" si="17"/>
        <v>plays</v>
      </c>
      <c r="S155" s="8">
        <f t="shared" si="15"/>
        <v>41201.208333333336</v>
      </c>
      <c r="T155" s="9">
        <f t="shared" si="16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50854.5</v>
      </c>
      <c r="Q156" t="str">
        <f t="shared" si="14"/>
        <v>music</v>
      </c>
      <c r="R156" t="str">
        <f t="shared" si="17"/>
        <v>indie rock</v>
      </c>
      <c r="S156" s="8">
        <f t="shared" si="15"/>
        <v>42502.208333333328</v>
      </c>
      <c r="T156" s="9">
        <f t="shared" si="16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45950</v>
      </c>
      <c r="Q157" t="str">
        <f t="shared" si="14"/>
        <v>theater</v>
      </c>
      <c r="R157" t="str">
        <f t="shared" si="17"/>
        <v>plays</v>
      </c>
      <c r="S157" s="8">
        <f t="shared" si="15"/>
        <v>40262.208333333336</v>
      </c>
      <c r="T157" s="9">
        <f t="shared" si="16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13646.5</v>
      </c>
      <c r="Q158" t="str">
        <f t="shared" si="14"/>
        <v>music</v>
      </c>
      <c r="R158" t="str">
        <f t="shared" si="17"/>
        <v>rock</v>
      </c>
      <c r="S158" s="8">
        <f t="shared" si="15"/>
        <v>43743.208333333328</v>
      </c>
      <c r="T158" s="9">
        <f t="shared" si="16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1121</v>
      </c>
      <c r="Q159" t="str">
        <f t="shared" si="14"/>
        <v>photography</v>
      </c>
      <c r="R159" t="str">
        <f t="shared" si="17"/>
        <v>photography books</v>
      </c>
      <c r="S159" s="8">
        <f t="shared" si="15"/>
        <v>41638.25</v>
      </c>
      <c r="T159" s="9">
        <f t="shared" si="16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2340.5</v>
      </c>
      <c r="Q160" t="str">
        <f t="shared" si="14"/>
        <v>music</v>
      </c>
      <c r="R160" t="str">
        <f t="shared" si="17"/>
        <v>rock</v>
      </c>
      <c r="S160" s="8">
        <f t="shared" si="15"/>
        <v>42346.25</v>
      </c>
      <c r="T160" s="9">
        <f t="shared" si="16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96521.5</v>
      </c>
      <c r="Q161" t="str">
        <f t="shared" si="14"/>
        <v>theater</v>
      </c>
      <c r="R161" t="str">
        <f t="shared" si="17"/>
        <v>plays</v>
      </c>
      <c r="S161" s="8">
        <f t="shared" si="15"/>
        <v>43551.208333333328</v>
      </c>
      <c r="T161" s="9">
        <f t="shared" si="16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6574.5</v>
      </c>
      <c r="Q162" t="str">
        <f t="shared" si="14"/>
        <v>technology</v>
      </c>
      <c r="R162" t="str">
        <f t="shared" si="17"/>
        <v>wearables</v>
      </c>
      <c r="S162" s="8">
        <f t="shared" si="15"/>
        <v>43582.208333333328</v>
      </c>
      <c r="T162" s="9">
        <f t="shared" si="16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2187.5</v>
      </c>
      <c r="Q163" t="str">
        <f t="shared" si="14"/>
        <v>technology</v>
      </c>
      <c r="R163" t="str">
        <f t="shared" si="17"/>
        <v>web</v>
      </c>
      <c r="S163" s="8">
        <f t="shared" si="15"/>
        <v>42270.208333333328</v>
      </c>
      <c r="T163" s="9">
        <f t="shared" si="16"/>
        <v>42276.208333333328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4645.5</v>
      </c>
      <c r="Q164" t="str">
        <f t="shared" si="14"/>
        <v>music</v>
      </c>
      <c r="R164" t="str">
        <f t="shared" si="17"/>
        <v>rock</v>
      </c>
      <c r="S164" s="8">
        <f t="shared" si="15"/>
        <v>43442.25</v>
      </c>
      <c r="T164" s="9">
        <f t="shared" si="16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4555</v>
      </c>
      <c r="Q165" t="str">
        <f t="shared" si="14"/>
        <v>photography</v>
      </c>
      <c r="R165" t="str">
        <f t="shared" si="17"/>
        <v>photography books</v>
      </c>
      <c r="S165" s="8">
        <f t="shared" si="15"/>
        <v>43028.208333333328</v>
      </c>
      <c r="T165" s="9">
        <f t="shared" si="16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76075.5</v>
      </c>
      <c r="Q166" t="str">
        <f t="shared" si="14"/>
        <v>theater</v>
      </c>
      <c r="R166" t="str">
        <f t="shared" si="17"/>
        <v>plays</v>
      </c>
      <c r="S166" s="8">
        <f t="shared" si="15"/>
        <v>43016.208333333328</v>
      </c>
      <c r="T166" s="9">
        <f t="shared" si="16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56392.5</v>
      </c>
      <c r="Q167" t="str">
        <f t="shared" si="14"/>
        <v>technology</v>
      </c>
      <c r="R167" t="str">
        <f t="shared" si="17"/>
        <v>web</v>
      </c>
      <c r="S167" s="8">
        <f t="shared" si="15"/>
        <v>42948.208333333328</v>
      </c>
      <c r="T167" s="9">
        <f t="shared" si="16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6841.5</v>
      </c>
      <c r="Q168" t="str">
        <f t="shared" si="14"/>
        <v>photography</v>
      </c>
      <c r="R168" t="str">
        <f t="shared" si="17"/>
        <v>photography books</v>
      </c>
      <c r="S168" s="8">
        <f t="shared" si="15"/>
        <v>40534.25</v>
      </c>
      <c r="T168" s="9">
        <f t="shared" si="16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5475</v>
      </c>
      <c r="Q169" t="str">
        <f t="shared" si="14"/>
        <v>theater</v>
      </c>
      <c r="R169" t="str">
        <f t="shared" si="17"/>
        <v>plays</v>
      </c>
      <c r="S169" s="8">
        <f t="shared" si="15"/>
        <v>41435.208333333336</v>
      </c>
      <c r="T169" s="9">
        <f t="shared" si="16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20531</v>
      </c>
      <c r="Q170" t="str">
        <f t="shared" si="14"/>
        <v>music</v>
      </c>
      <c r="R170" t="str">
        <f t="shared" si="17"/>
        <v>indie rock</v>
      </c>
      <c r="S170" s="8">
        <f t="shared" si="15"/>
        <v>43518.25</v>
      </c>
      <c r="T170" s="9">
        <f t="shared" si="16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50039</v>
      </c>
      <c r="Q171" t="str">
        <f t="shared" si="14"/>
        <v>film &amp; video</v>
      </c>
      <c r="R171" t="str">
        <f t="shared" si="17"/>
        <v>shorts</v>
      </c>
      <c r="S171" s="8">
        <f t="shared" si="15"/>
        <v>41077.208333333336</v>
      </c>
      <c r="T171" s="9">
        <f t="shared" si="16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2797.5</v>
      </c>
      <c r="Q172" t="str">
        <f t="shared" si="14"/>
        <v>music</v>
      </c>
      <c r="R172" t="str">
        <f t="shared" si="17"/>
        <v>indie rock</v>
      </c>
      <c r="S172" s="8">
        <f t="shared" si="15"/>
        <v>42950.208333333328</v>
      </c>
      <c r="T172" s="9">
        <f t="shared" si="16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263</v>
      </c>
      <c r="Q173" t="str">
        <f t="shared" si="14"/>
        <v>publishing</v>
      </c>
      <c r="R173" t="str">
        <f t="shared" si="17"/>
        <v>translations</v>
      </c>
      <c r="S173" s="8">
        <f t="shared" si="15"/>
        <v>41718.208333333336</v>
      </c>
      <c r="T173" s="9">
        <f t="shared" si="16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344.5</v>
      </c>
      <c r="Q174" t="str">
        <f t="shared" si="14"/>
        <v>film &amp; video</v>
      </c>
      <c r="R174" t="str">
        <f t="shared" si="17"/>
        <v>documentary</v>
      </c>
      <c r="S174" s="8">
        <f t="shared" si="15"/>
        <v>41839.208333333336</v>
      </c>
      <c r="T174" s="9">
        <f t="shared" si="16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79598</v>
      </c>
      <c r="Q175" t="str">
        <f t="shared" si="14"/>
        <v>theater</v>
      </c>
      <c r="R175" t="str">
        <f t="shared" si="17"/>
        <v>plays</v>
      </c>
      <c r="S175" s="8">
        <f t="shared" si="15"/>
        <v>41412.208333333336</v>
      </c>
      <c r="T175" s="9">
        <f t="shared" si="16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2708</v>
      </c>
      <c r="Q176" t="str">
        <f t="shared" si="14"/>
        <v>technology</v>
      </c>
      <c r="R176" t="str">
        <f t="shared" si="17"/>
        <v>wearables</v>
      </c>
      <c r="S176" s="8">
        <f t="shared" si="15"/>
        <v>42282.208333333328</v>
      </c>
      <c r="T176" s="9">
        <f t="shared" si="16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24294.5</v>
      </c>
      <c r="Q177" t="str">
        <f t="shared" si="14"/>
        <v>theater</v>
      </c>
      <c r="R177" t="str">
        <f t="shared" si="17"/>
        <v>plays</v>
      </c>
      <c r="S177" s="8">
        <f t="shared" si="15"/>
        <v>42613.208333333328</v>
      </c>
      <c r="T177" s="9">
        <f t="shared" si="16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43421</v>
      </c>
      <c r="Q178" t="str">
        <f t="shared" si="14"/>
        <v>theater</v>
      </c>
      <c r="R178" t="str">
        <f t="shared" si="17"/>
        <v>plays</v>
      </c>
      <c r="S178" s="8">
        <f t="shared" si="15"/>
        <v>42616.208333333328</v>
      </c>
      <c r="T178" s="9">
        <f t="shared" si="16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82166</v>
      </c>
      <c r="Q179" t="str">
        <f t="shared" si="14"/>
        <v>theater</v>
      </c>
      <c r="R179" t="str">
        <f t="shared" si="17"/>
        <v>plays</v>
      </c>
      <c r="S179" s="8">
        <f t="shared" si="15"/>
        <v>40497.25</v>
      </c>
      <c r="T179" s="9">
        <f t="shared" si="16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3568.5</v>
      </c>
      <c r="Q180" t="str">
        <f t="shared" si="14"/>
        <v>food</v>
      </c>
      <c r="R180" t="str">
        <f t="shared" si="17"/>
        <v>food trucks</v>
      </c>
      <c r="S180" s="8">
        <f t="shared" si="15"/>
        <v>42999.208333333328</v>
      </c>
      <c r="T180" s="9">
        <f t="shared" si="16"/>
        <v>43008.208333333328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81361</v>
      </c>
      <c r="Q181" t="str">
        <f t="shared" si="14"/>
        <v>theater</v>
      </c>
      <c r="R181" t="str">
        <f t="shared" si="17"/>
        <v>plays</v>
      </c>
      <c r="S181" s="8">
        <f t="shared" si="15"/>
        <v>41350.208333333336</v>
      </c>
      <c r="T181" s="9">
        <f t="shared" si="16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87421.5</v>
      </c>
      <c r="Q182" t="str">
        <f t="shared" si="14"/>
        <v>technology</v>
      </c>
      <c r="R182" t="str">
        <f t="shared" si="17"/>
        <v>wearables</v>
      </c>
      <c r="S182" s="8">
        <f t="shared" si="15"/>
        <v>40259.208333333336</v>
      </c>
      <c r="T182" s="9">
        <f t="shared" si="16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2725.5</v>
      </c>
      <c r="Q183" t="str">
        <f t="shared" si="14"/>
        <v>technology</v>
      </c>
      <c r="R183" t="str">
        <f t="shared" si="17"/>
        <v>web</v>
      </c>
      <c r="S183" s="8">
        <f t="shared" si="15"/>
        <v>43012.208333333328</v>
      </c>
      <c r="T183" s="9">
        <f t="shared" si="16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99534</v>
      </c>
      <c r="Q184" t="str">
        <f t="shared" si="14"/>
        <v>theater</v>
      </c>
      <c r="R184" t="str">
        <f t="shared" si="17"/>
        <v>plays</v>
      </c>
      <c r="S184" s="8">
        <f t="shared" si="15"/>
        <v>43631.208333333328</v>
      </c>
      <c r="T184" s="9">
        <f t="shared" si="16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1805.5</v>
      </c>
      <c r="Q185" t="str">
        <f t="shared" si="14"/>
        <v>music</v>
      </c>
      <c r="R185" t="str">
        <f t="shared" si="17"/>
        <v>rock</v>
      </c>
      <c r="S185" s="8">
        <f t="shared" si="15"/>
        <v>40430.208333333336</v>
      </c>
      <c r="T185" s="9">
        <f t="shared" si="16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5445</v>
      </c>
      <c r="Q186" t="str">
        <f t="shared" si="14"/>
        <v>theater</v>
      </c>
      <c r="R186" t="str">
        <f t="shared" si="17"/>
        <v>plays</v>
      </c>
      <c r="S186" s="8">
        <f t="shared" si="15"/>
        <v>43588.208333333328</v>
      </c>
      <c r="T186" s="9">
        <f t="shared" si="16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368.5</v>
      </c>
      <c r="Q187" t="str">
        <f t="shared" si="14"/>
        <v>film &amp; video</v>
      </c>
      <c r="R187" t="str">
        <f t="shared" si="17"/>
        <v>television</v>
      </c>
      <c r="S187" s="8">
        <f t="shared" si="15"/>
        <v>43233.208333333328</v>
      </c>
      <c r="T187" s="9">
        <f t="shared" si="16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14622</v>
      </c>
      <c r="Q188" t="str">
        <f t="shared" si="14"/>
        <v>theater</v>
      </c>
      <c r="R188" t="str">
        <f t="shared" si="17"/>
        <v>plays</v>
      </c>
      <c r="S188" s="8">
        <f t="shared" si="15"/>
        <v>41782.208333333336</v>
      </c>
      <c r="T188" s="9">
        <f t="shared" si="16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69913</v>
      </c>
      <c r="Q189" t="str">
        <f t="shared" si="14"/>
        <v>film &amp; video</v>
      </c>
      <c r="R189" t="str">
        <f t="shared" si="17"/>
        <v>shorts</v>
      </c>
      <c r="S189" s="8">
        <f t="shared" si="15"/>
        <v>41328.25</v>
      </c>
      <c r="T189" s="9">
        <f t="shared" si="16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1330</v>
      </c>
      <c r="Q190" t="str">
        <f t="shared" si="14"/>
        <v>theater</v>
      </c>
      <c r="R190" t="str">
        <f t="shared" si="17"/>
        <v>plays</v>
      </c>
      <c r="S190" s="8">
        <f t="shared" si="15"/>
        <v>41975.25</v>
      </c>
      <c r="T190" s="9">
        <f t="shared" si="16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22722.5</v>
      </c>
      <c r="Q191" t="str">
        <f t="shared" si="14"/>
        <v>theater</v>
      </c>
      <c r="R191" t="str">
        <f t="shared" si="17"/>
        <v>plays</v>
      </c>
      <c r="S191" s="8">
        <f t="shared" si="15"/>
        <v>42433.25</v>
      </c>
      <c r="T191" s="9">
        <f t="shared" si="16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1281</v>
      </c>
      <c r="Q192" t="str">
        <f t="shared" si="14"/>
        <v>theater</v>
      </c>
      <c r="R192" t="str">
        <f t="shared" si="17"/>
        <v>plays</v>
      </c>
      <c r="S192" s="8">
        <f t="shared" si="15"/>
        <v>41429.208333333336</v>
      </c>
      <c r="T192" s="9">
        <f t="shared" si="16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1637</v>
      </c>
      <c r="Q193" t="str">
        <f t="shared" si="14"/>
        <v>theater</v>
      </c>
      <c r="R193" t="str">
        <f t="shared" si="17"/>
        <v>plays</v>
      </c>
      <c r="S193" s="8">
        <f t="shared" si="15"/>
        <v>43536.208333333328</v>
      </c>
      <c r="T193" s="9">
        <f t="shared" si="16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4380</v>
      </c>
      <c r="Q194" t="str">
        <f t="shared" si="14"/>
        <v>music</v>
      </c>
      <c r="R194" t="str">
        <f t="shared" si="17"/>
        <v>rock</v>
      </c>
      <c r="S194" s="8">
        <f t="shared" si="15"/>
        <v>41817.208333333336</v>
      </c>
      <c r="T194" s="9">
        <f t="shared" si="16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AVERAGE(G195,E195)</f>
        <v>1538.5</v>
      </c>
      <c r="Q195" t="str">
        <f t="shared" ref="Q195:Q258" si="20">LEFT(N195,SEARCH("/",N195)-1)</f>
        <v>music</v>
      </c>
      <c r="R195" t="str">
        <f t="shared" si="17"/>
        <v>indie rock</v>
      </c>
      <c r="S195" s="8">
        <f t="shared" ref="S195:S258" si="21">(((J195/60)/60)/24)+DATE(1970,1,1)</f>
        <v>43198.208333333328</v>
      </c>
      <c r="T195" s="9">
        <f t="shared" ref="T195:T258" si="22">(((K195/60)/60)/24)+DATE(1970,1,1)</f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4421</v>
      </c>
      <c r="Q196" t="str">
        <f t="shared" si="20"/>
        <v>music</v>
      </c>
      <c r="R196" t="str">
        <f t="shared" ref="R196:R259" si="23">RIGHT(N196,LEN(N196)-SEARCH("/",N196))</f>
        <v>metal</v>
      </c>
      <c r="S196" s="8">
        <f t="shared" si="21"/>
        <v>42261.208333333328</v>
      </c>
      <c r="T196" s="9">
        <f t="shared" si="22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28840.5</v>
      </c>
      <c r="Q197" t="str">
        <f t="shared" si="20"/>
        <v>music</v>
      </c>
      <c r="R197" t="str">
        <f t="shared" si="23"/>
        <v>electric music</v>
      </c>
      <c r="S197" s="8">
        <f t="shared" si="21"/>
        <v>43310.208333333328</v>
      </c>
      <c r="T197" s="9">
        <f t="shared" si="22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2639</v>
      </c>
      <c r="Q198" t="str">
        <f t="shared" si="20"/>
        <v>technology</v>
      </c>
      <c r="R198" t="str">
        <f t="shared" si="23"/>
        <v>wearables</v>
      </c>
      <c r="S198" s="8">
        <f t="shared" si="21"/>
        <v>42616.208333333328</v>
      </c>
      <c r="T198" s="9">
        <f t="shared" si="22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82553.5</v>
      </c>
      <c r="Q199" t="str">
        <f t="shared" si="20"/>
        <v>film &amp; video</v>
      </c>
      <c r="R199" t="str">
        <f t="shared" si="23"/>
        <v>drama</v>
      </c>
      <c r="S199" s="8">
        <f t="shared" si="21"/>
        <v>42909.208333333328</v>
      </c>
      <c r="T199" s="9">
        <f t="shared" si="22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3104.5</v>
      </c>
      <c r="Q200" t="str">
        <f t="shared" si="20"/>
        <v>music</v>
      </c>
      <c r="R200" t="str">
        <f t="shared" si="23"/>
        <v>electric music</v>
      </c>
      <c r="S200" s="8">
        <f t="shared" si="21"/>
        <v>40396.208333333336</v>
      </c>
      <c r="T200" s="9">
        <f t="shared" si="22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490.5</v>
      </c>
      <c r="Q201" t="str">
        <f t="shared" si="20"/>
        <v>music</v>
      </c>
      <c r="R201" t="str">
        <f t="shared" si="23"/>
        <v>rock</v>
      </c>
      <c r="S201" s="8">
        <f t="shared" si="21"/>
        <v>42192.208333333328</v>
      </c>
      <c r="T201" s="9">
        <f t="shared" si="22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1.5</v>
      </c>
      <c r="Q202" t="str">
        <f t="shared" si="20"/>
        <v>theater</v>
      </c>
      <c r="R202" t="str">
        <f t="shared" si="23"/>
        <v>plays</v>
      </c>
      <c r="S202" s="8">
        <f t="shared" si="21"/>
        <v>40262.208333333336</v>
      </c>
      <c r="T202" s="9">
        <f t="shared" si="22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7231</v>
      </c>
      <c r="Q203" t="str">
        <f t="shared" si="20"/>
        <v>technology</v>
      </c>
      <c r="R203" t="str">
        <f t="shared" si="23"/>
        <v>web</v>
      </c>
      <c r="S203" s="8">
        <f t="shared" si="21"/>
        <v>41845.208333333336</v>
      </c>
      <c r="T203" s="9">
        <f t="shared" si="22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3312.5</v>
      </c>
      <c r="Q204" t="str">
        <f t="shared" si="20"/>
        <v>food</v>
      </c>
      <c r="R204" t="str">
        <f t="shared" si="23"/>
        <v>food trucks</v>
      </c>
      <c r="S204" s="8">
        <f t="shared" si="21"/>
        <v>40818.208333333336</v>
      </c>
      <c r="T204" s="9">
        <f t="shared" si="22"/>
        <v>40822.208333333336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98955.5</v>
      </c>
      <c r="Q205" t="str">
        <f t="shared" si="20"/>
        <v>theater</v>
      </c>
      <c r="R205" t="str">
        <f t="shared" si="23"/>
        <v>plays</v>
      </c>
      <c r="S205" s="8">
        <f t="shared" si="21"/>
        <v>42752.25</v>
      </c>
      <c r="T205" s="9">
        <f t="shared" si="22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1284.5</v>
      </c>
      <c r="Q206" t="str">
        <f t="shared" si="20"/>
        <v>music</v>
      </c>
      <c r="R206" t="str">
        <f t="shared" si="23"/>
        <v>jazz</v>
      </c>
      <c r="S206" s="8">
        <f t="shared" si="21"/>
        <v>40636.208333333336</v>
      </c>
      <c r="T206" s="9">
        <f t="shared" si="22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2847</v>
      </c>
      <c r="Q207" t="str">
        <f t="shared" si="20"/>
        <v>theater</v>
      </c>
      <c r="R207" t="str">
        <f t="shared" si="23"/>
        <v>plays</v>
      </c>
      <c r="S207" s="8">
        <f t="shared" si="21"/>
        <v>43390.208333333328</v>
      </c>
      <c r="T207" s="9">
        <f t="shared" si="22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1776.5</v>
      </c>
      <c r="Q208" t="str">
        <f t="shared" si="20"/>
        <v>publishing</v>
      </c>
      <c r="R208" t="str">
        <f t="shared" si="23"/>
        <v>fiction</v>
      </c>
      <c r="S208" s="8">
        <f t="shared" si="21"/>
        <v>40236.25</v>
      </c>
      <c r="T208" s="9">
        <f t="shared" si="22"/>
        <v>40245.25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2150</v>
      </c>
      <c r="Q209" t="str">
        <f t="shared" si="20"/>
        <v>music</v>
      </c>
      <c r="R209" t="str">
        <f t="shared" si="23"/>
        <v>rock</v>
      </c>
      <c r="S209" s="8">
        <f t="shared" si="21"/>
        <v>43340.208333333328</v>
      </c>
      <c r="T209" s="9">
        <f t="shared" si="22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100581.5</v>
      </c>
      <c r="Q210" t="str">
        <f t="shared" si="20"/>
        <v>film &amp; video</v>
      </c>
      <c r="R210" t="str">
        <f t="shared" si="23"/>
        <v>documentary</v>
      </c>
      <c r="S210" s="8">
        <f t="shared" si="21"/>
        <v>43048.25</v>
      </c>
      <c r="T210" s="9">
        <f t="shared" si="22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21010</v>
      </c>
      <c r="Q211" t="str">
        <f t="shared" si="20"/>
        <v>film &amp; video</v>
      </c>
      <c r="R211" t="str">
        <f t="shared" si="23"/>
        <v>documentary</v>
      </c>
      <c r="S211" s="8">
        <f t="shared" si="21"/>
        <v>42496.208333333328</v>
      </c>
      <c r="T211" s="9">
        <f t="shared" si="22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3282</v>
      </c>
      <c r="Q212" t="str">
        <f t="shared" si="20"/>
        <v>film &amp; video</v>
      </c>
      <c r="R212" t="str">
        <f t="shared" si="23"/>
        <v>science fiction</v>
      </c>
      <c r="S212" s="8">
        <f t="shared" si="21"/>
        <v>42797.25</v>
      </c>
      <c r="T212" s="9">
        <f t="shared" si="22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50362.5</v>
      </c>
      <c r="Q213" t="str">
        <f t="shared" si="20"/>
        <v>theater</v>
      </c>
      <c r="R213" t="str">
        <f t="shared" si="23"/>
        <v>plays</v>
      </c>
      <c r="S213" s="8">
        <f t="shared" si="21"/>
        <v>41513.208333333336</v>
      </c>
      <c r="T213" s="9">
        <f t="shared" si="22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6234</v>
      </c>
      <c r="Q214" t="str">
        <f t="shared" si="20"/>
        <v>theater</v>
      </c>
      <c r="R214" t="str">
        <f t="shared" si="23"/>
        <v>plays</v>
      </c>
      <c r="S214" s="8">
        <f t="shared" si="21"/>
        <v>43814.25</v>
      </c>
      <c r="T214" s="9">
        <f t="shared" si="22"/>
        <v>43860.25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87919</v>
      </c>
      <c r="Q215" t="str">
        <f t="shared" si="20"/>
        <v>music</v>
      </c>
      <c r="R215" t="str">
        <f t="shared" si="23"/>
        <v>indie rock</v>
      </c>
      <c r="S215" s="8">
        <f t="shared" si="21"/>
        <v>40488.208333333336</v>
      </c>
      <c r="T215" s="9">
        <f t="shared" si="22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7244.5</v>
      </c>
      <c r="Q216" t="str">
        <f t="shared" si="20"/>
        <v>music</v>
      </c>
      <c r="R216" t="str">
        <f t="shared" si="23"/>
        <v>rock</v>
      </c>
      <c r="S216" s="8">
        <f t="shared" si="21"/>
        <v>40409.208333333336</v>
      </c>
      <c r="T216" s="9">
        <f t="shared" si="22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3083.5</v>
      </c>
      <c r="Q217" t="str">
        <f t="shared" si="20"/>
        <v>theater</v>
      </c>
      <c r="R217" t="str">
        <f t="shared" si="23"/>
        <v>plays</v>
      </c>
      <c r="S217" s="8">
        <f t="shared" si="21"/>
        <v>43509.25</v>
      </c>
      <c r="T217" s="9">
        <f t="shared" si="22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95268</v>
      </c>
      <c r="Q218" t="str">
        <f t="shared" si="20"/>
        <v>theater</v>
      </c>
      <c r="R218" t="str">
        <f t="shared" si="23"/>
        <v>plays</v>
      </c>
      <c r="S218" s="8">
        <f t="shared" si="21"/>
        <v>40869.25</v>
      </c>
      <c r="T218" s="9">
        <f t="shared" si="22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29422.5</v>
      </c>
      <c r="Q219" t="str">
        <f t="shared" si="20"/>
        <v>film &amp; video</v>
      </c>
      <c r="R219" t="str">
        <f t="shared" si="23"/>
        <v>science fiction</v>
      </c>
      <c r="S219" s="8">
        <f t="shared" si="21"/>
        <v>43583.208333333328</v>
      </c>
      <c r="T219" s="9">
        <f t="shared" si="22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6353</v>
      </c>
      <c r="Q220" t="str">
        <f t="shared" si="20"/>
        <v>film &amp; video</v>
      </c>
      <c r="R220" t="str">
        <f t="shared" si="23"/>
        <v>shorts</v>
      </c>
      <c r="S220" s="8">
        <f t="shared" si="21"/>
        <v>40858.25</v>
      </c>
      <c r="T220" s="9">
        <f t="shared" si="22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70018</v>
      </c>
      <c r="Q221" t="str">
        <f t="shared" si="20"/>
        <v>film &amp; video</v>
      </c>
      <c r="R221" t="str">
        <f t="shared" si="23"/>
        <v>animation</v>
      </c>
      <c r="S221" s="8">
        <f t="shared" si="21"/>
        <v>41137.208333333336</v>
      </c>
      <c r="T221" s="9">
        <f t="shared" si="22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342</v>
      </c>
      <c r="Q222" t="str">
        <f t="shared" si="20"/>
        <v>theater</v>
      </c>
      <c r="R222" t="str">
        <f t="shared" si="23"/>
        <v>plays</v>
      </c>
      <c r="S222" s="8">
        <f t="shared" si="21"/>
        <v>40725.208333333336</v>
      </c>
      <c r="T222" s="9">
        <f t="shared" si="22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61004.5</v>
      </c>
      <c r="Q223" t="str">
        <f t="shared" si="20"/>
        <v>food</v>
      </c>
      <c r="R223" t="str">
        <f t="shared" si="23"/>
        <v>food trucks</v>
      </c>
      <c r="S223" s="8">
        <f t="shared" si="21"/>
        <v>41081.208333333336</v>
      </c>
      <c r="T223" s="9">
        <f t="shared" si="22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3380.5</v>
      </c>
      <c r="Q224" t="str">
        <f t="shared" si="20"/>
        <v>photography</v>
      </c>
      <c r="R224" t="str">
        <f t="shared" si="23"/>
        <v>photography books</v>
      </c>
      <c r="S224" s="8">
        <f t="shared" si="21"/>
        <v>41914.208333333336</v>
      </c>
      <c r="T224" s="9">
        <f t="shared" si="22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41414</v>
      </c>
      <c r="Q225" t="str">
        <f t="shared" si="20"/>
        <v>theater</v>
      </c>
      <c r="R225" t="str">
        <f t="shared" si="23"/>
        <v>plays</v>
      </c>
      <c r="S225" s="8">
        <f t="shared" si="21"/>
        <v>42445.208333333328</v>
      </c>
      <c r="T225" s="9">
        <f t="shared" si="22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95239.5</v>
      </c>
      <c r="Q226" t="str">
        <f t="shared" si="20"/>
        <v>film &amp; video</v>
      </c>
      <c r="R226" t="str">
        <f t="shared" si="23"/>
        <v>science fiction</v>
      </c>
      <c r="S226" s="8">
        <f t="shared" si="21"/>
        <v>41906.208333333336</v>
      </c>
      <c r="T226" s="9">
        <f t="shared" si="22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91139</v>
      </c>
      <c r="Q227" t="str">
        <f t="shared" si="20"/>
        <v>music</v>
      </c>
      <c r="R227" t="str">
        <f t="shared" si="23"/>
        <v>rock</v>
      </c>
      <c r="S227" s="8">
        <f t="shared" si="21"/>
        <v>41762.208333333336</v>
      </c>
      <c r="T227" s="9">
        <f t="shared" si="22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5555.5</v>
      </c>
      <c r="Q228" t="str">
        <f t="shared" si="20"/>
        <v>photography</v>
      </c>
      <c r="R228" t="str">
        <f t="shared" si="23"/>
        <v>photography books</v>
      </c>
      <c r="S228" s="8">
        <f t="shared" si="21"/>
        <v>40276.208333333336</v>
      </c>
      <c r="T228" s="9">
        <f t="shared" si="22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51847</v>
      </c>
      <c r="Q229" t="str">
        <f t="shared" si="20"/>
        <v>games</v>
      </c>
      <c r="R229" t="str">
        <f t="shared" si="23"/>
        <v>mobile games</v>
      </c>
      <c r="S229" s="8">
        <f t="shared" si="21"/>
        <v>42139.208333333328</v>
      </c>
      <c r="T229" s="9">
        <f t="shared" si="22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83910</v>
      </c>
      <c r="Q230" t="str">
        <f t="shared" si="20"/>
        <v>film &amp; video</v>
      </c>
      <c r="R230" t="str">
        <f t="shared" si="23"/>
        <v>animation</v>
      </c>
      <c r="S230" s="8">
        <f t="shared" si="21"/>
        <v>42613.208333333328</v>
      </c>
      <c r="T230" s="9">
        <f t="shared" si="22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84174.5</v>
      </c>
      <c r="Q231" t="str">
        <f t="shared" si="20"/>
        <v>games</v>
      </c>
      <c r="R231" t="str">
        <f t="shared" si="23"/>
        <v>mobile games</v>
      </c>
      <c r="S231" s="8">
        <f t="shared" si="21"/>
        <v>42887.208333333328</v>
      </c>
      <c r="T231" s="9">
        <f t="shared" si="22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5092.5</v>
      </c>
      <c r="Q232" t="str">
        <f t="shared" si="20"/>
        <v>games</v>
      </c>
      <c r="R232" t="str">
        <f t="shared" si="23"/>
        <v>video games</v>
      </c>
      <c r="S232" s="8">
        <f t="shared" si="21"/>
        <v>43805.25</v>
      </c>
      <c r="T232" s="9">
        <f t="shared" si="22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2795</v>
      </c>
      <c r="Q233" t="str">
        <f t="shared" si="20"/>
        <v>theater</v>
      </c>
      <c r="R233" t="str">
        <f t="shared" si="23"/>
        <v>plays</v>
      </c>
      <c r="S233" s="8">
        <f t="shared" si="21"/>
        <v>41415.208333333336</v>
      </c>
      <c r="T233" s="9">
        <f t="shared" si="22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2957.5</v>
      </c>
      <c r="Q234" t="str">
        <f t="shared" si="20"/>
        <v>theater</v>
      </c>
      <c r="R234" t="str">
        <f t="shared" si="23"/>
        <v>plays</v>
      </c>
      <c r="S234" s="8">
        <f t="shared" si="21"/>
        <v>42576.208333333328</v>
      </c>
      <c r="T234" s="9">
        <f t="shared" si="22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3031</v>
      </c>
      <c r="Q235" t="str">
        <f t="shared" si="20"/>
        <v>film &amp; video</v>
      </c>
      <c r="R235" t="str">
        <f t="shared" si="23"/>
        <v>animation</v>
      </c>
      <c r="S235" s="8">
        <f t="shared" si="21"/>
        <v>40706.208333333336</v>
      </c>
      <c r="T235" s="9">
        <f t="shared" si="22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4165</v>
      </c>
      <c r="Q236" t="str">
        <f t="shared" si="20"/>
        <v>games</v>
      </c>
      <c r="R236" t="str">
        <f t="shared" si="23"/>
        <v>video games</v>
      </c>
      <c r="S236" s="8">
        <f t="shared" si="21"/>
        <v>42969.208333333328</v>
      </c>
      <c r="T236" s="9">
        <f t="shared" si="22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1840.5</v>
      </c>
      <c r="Q237" t="str">
        <f t="shared" si="20"/>
        <v>film &amp; video</v>
      </c>
      <c r="R237" t="str">
        <f t="shared" si="23"/>
        <v>animation</v>
      </c>
      <c r="S237" s="8">
        <f t="shared" si="21"/>
        <v>42779.25</v>
      </c>
      <c r="T237" s="9">
        <f t="shared" si="22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2190</v>
      </c>
      <c r="Q238" t="str">
        <f t="shared" si="20"/>
        <v>music</v>
      </c>
      <c r="R238" t="str">
        <f t="shared" si="23"/>
        <v>rock</v>
      </c>
      <c r="S238" s="8">
        <f t="shared" si="21"/>
        <v>43641.208333333328</v>
      </c>
      <c r="T238" s="9">
        <f t="shared" si="22"/>
        <v>43648.208333333328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7575.5</v>
      </c>
      <c r="Q239" t="str">
        <f t="shared" si="20"/>
        <v>film &amp; video</v>
      </c>
      <c r="R239" t="str">
        <f t="shared" si="23"/>
        <v>animation</v>
      </c>
      <c r="S239" s="8">
        <f t="shared" si="21"/>
        <v>41754.208333333336</v>
      </c>
      <c r="T239" s="9">
        <f t="shared" si="22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5117.5</v>
      </c>
      <c r="Q240" t="str">
        <f t="shared" si="20"/>
        <v>theater</v>
      </c>
      <c r="R240" t="str">
        <f t="shared" si="23"/>
        <v>plays</v>
      </c>
      <c r="S240" s="8">
        <f t="shared" si="21"/>
        <v>43083.25</v>
      </c>
      <c r="T240" s="9">
        <f t="shared" si="22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1584</v>
      </c>
      <c r="Q241" t="str">
        <f t="shared" si="20"/>
        <v>technology</v>
      </c>
      <c r="R241" t="str">
        <f t="shared" si="23"/>
        <v>wearables</v>
      </c>
      <c r="S241" s="8">
        <f t="shared" si="21"/>
        <v>42245.208333333328</v>
      </c>
      <c r="T241" s="9">
        <f t="shared" si="22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62454</v>
      </c>
      <c r="Q242" t="str">
        <f t="shared" si="20"/>
        <v>theater</v>
      </c>
      <c r="R242" t="str">
        <f t="shared" si="23"/>
        <v>plays</v>
      </c>
      <c r="S242" s="8">
        <f t="shared" si="21"/>
        <v>40396.208333333336</v>
      </c>
      <c r="T242" s="9">
        <f t="shared" si="22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86706.5</v>
      </c>
      <c r="Q243" t="str">
        <f t="shared" si="20"/>
        <v>publishing</v>
      </c>
      <c r="R243" t="str">
        <f t="shared" si="23"/>
        <v>nonfiction</v>
      </c>
      <c r="S243" s="8">
        <f t="shared" si="21"/>
        <v>41742.208333333336</v>
      </c>
      <c r="T243" s="9">
        <f t="shared" si="22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5489.5</v>
      </c>
      <c r="Q244" t="str">
        <f t="shared" si="20"/>
        <v>music</v>
      </c>
      <c r="R244" t="str">
        <f t="shared" si="23"/>
        <v>rock</v>
      </c>
      <c r="S244" s="8">
        <f t="shared" si="21"/>
        <v>42865.208333333328</v>
      </c>
      <c r="T244" s="9">
        <f t="shared" si="22"/>
        <v>42875.208333333328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5239</v>
      </c>
      <c r="Q245" t="str">
        <f t="shared" si="20"/>
        <v>theater</v>
      </c>
      <c r="R245" t="str">
        <f t="shared" si="23"/>
        <v>plays</v>
      </c>
      <c r="S245" s="8">
        <f t="shared" si="21"/>
        <v>43163.25</v>
      </c>
      <c r="T245" s="9">
        <f t="shared" si="22"/>
        <v>43166.25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2020.5</v>
      </c>
      <c r="Q246" t="str">
        <f t="shared" si="20"/>
        <v>theater</v>
      </c>
      <c r="R246" t="str">
        <f t="shared" si="23"/>
        <v>plays</v>
      </c>
      <c r="S246" s="8">
        <f t="shared" si="21"/>
        <v>41834.208333333336</v>
      </c>
      <c r="T246" s="9">
        <f t="shared" si="22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7492.5</v>
      </c>
      <c r="Q247" t="str">
        <f t="shared" si="20"/>
        <v>theater</v>
      </c>
      <c r="R247" t="str">
        <f t="shared" si="23"/>
        <v>plays</v>
      </c>
      <c r="S247" s="8">
        <f t="shared" si="21"/>
        <v>41736.208333333336</v>
      </c>
      <c r="T247" s="9">
        <f t="shared" si="22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7435.5</v>
      </c>
      <c r="Q248" t="str">
        <f t="shared" si="20"/>
        <v>technology</v>
      </c>
      <c r="R248" t="str">
        <f t="shared" si="23"/>
        <v>web</v>
      </c>
      <c r="S248" s="8">
        <f t="shared" si="21"/>
        <v>41491.208333333336</v>
      </c>
      <c r="T248" s="9">
        <f t="shared" si="22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93271</v>
      </c>
      <c r="Q249" t="str">
        <f t="shared" si="20"/>
        <v>publishing</v>
      </c>
      <c r="R249" t="str">
        <f t="shared" si="23"/>
        <v>fiction</v>
      </c>
      <c r="S249" s="8">
        <f t="shared" si="21"/>
        <v>42726.25</v>
      </c>
      <c r="T249" s="9">
        <f t="shared" si="22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6660.5</v>
      </c>
      <c r="Q250" t="str">
        <f t="shared" si="20"/>
        <v>games</v>
      </c>
      <c r="R250" t="str">
        <f t="shared" si="23"/>
        <v>mobile games</v>
      </c>
      <c r="S250" s="8">
        <f t="shared" si="21"/>
        <v>42004.25</v>
      </c>
      <c r="T250" s="9">
        <f t="shared" si="22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87280</v>
      </c>
      <c r="Q251" t="str">
        <f t="shared" si="20"/>
        <v>publishing</v>
      </c>
      <c r="R251" t="str">
        <f t="shared" si="23"/>
        <v>translations</v>
      </c>
      <c r="S251" s="8">
        <f t="shared" si="21"/>
        <v>42006.25</v>
      </c>
      <c r="T251" s="9">
        <f t="shared" si="22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2</v>
      </c>
      <c r="Q252" t="str">
        <f t="shared" si="20"/>
        <v>music</v>
      </c>
      <c r="R252" t="str">
        <f t="shared" si="23"/>
        <v>rock</v>
      </c>
      <c r="S252" s="8">
        <f t="shared" si="21"/>
        <v>40203.25</v>
      </c>
      <c r="T252" s="9">
        <f t="shared" si="22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1970.5</v>
      </c>
      <c r="Q253" t="str">
        <f t="shared" si="20"/>
        <v>theater</v>
      </c>
      <c r="R253" t="str">
        <f t="shared" si="23"/>
        <v>plays</v>
      </c>
      <c r="S253" s="8">
        <f t="shared" si="21"/>
        <v>41252.25</v>
      </c>
      <c r="T253" s="9">
        <f t="shared" si="22"/>
        <v>41254.25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3161</v>
      </c>
      <c r="Q254" t="str">
        <f t="shared" si="20"/>
        <v>theater</v>
      </c>
      <c r="R254" t="str">
        <f t="shared" si="23"/>
        <v>plays</v>
      </c>
      <c r="S254" s="8">
        <f t="shared" si="21"/>
        <v>41572.208333333336</v>
      </c>
      <c r="T254" s="9">
        <f t="shared" si="22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54748</v>
      </c>
      <c r="Q255" t="str">
        <f t="shared" si="20"/>
        <v>film &amp; video</v>
      </c>
      <c r="R255" t="str">
        <f t="shared" si="23"/>
        <v>drama</v>
      </c>
      <c r="S255" s="8">
        <f t="shared" si="21"/>
        <v>40641.208333333336</v>
      </c>
      <c r="T255" s="9">
        <f t="shared" si="22"/>
        <v>40653.208333333336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4296.5</v>
      </c>
      <c r="Q256" t="str">
        <f t="shared" si="20"/>
        <v>publishing</v>
      </c>
      <c r="R256" t="str">
        <f t="shared" si="23"/>
        <v>nonfiction</v>
      </c>
      <c r="S256" s="8">
        <f t="shared" si="21"/>
        <v>42787.25</v>
      </c>
      <c r="T256" s="9">
        <f t="shared" si="22"/>
        <v>42789.25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49216</v>
      </c>
      <c r="Q257" t="str">
        <f t="shared" si="20"/>
        <v>music</v>
      </c>
      <c r="R257" t="str">
        <f t="shared" si="23"/>
        <v>rock</v>
      </c>
      <c r="S257" s="8">
        <f t="shared" si="21"/>
        <v>40590.25</v>
      </c>
      <c r="T257" s="9">
        <f t="shared" si="22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487</v>
      </c>
      <c r="Q258" t="str">
        <f t="shared" si="20"/>
        <v>music</v>
      </c>
      <c r="R258" t="str">
        <f t="shared" si="23"/>
        <v>rock</v>
      </c>
      <c r="S258" s="8">
        <f t="shared" si="21"/>
        <v>42393.25</v>
      </c>
      <c r="T258" s="9">
        <f t="shared" si="22"/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AVERAGE(G259,E259)</f>
        <v>4207</v>
      </c>
      <c r="Q259" t="str">
        <f t="shared" ref="Q259:Q322" si="26">LEFT(N259,SEARCH("/",N259)-1)</f>
        <v>theater</v>
      </c>
      <c r="R259" t="str">
        <f t="shared" si="23"/>
        <v>plays</v>
      </c>
      <c r="S259" s="8">
        <f t="shared" ref="S259:S322" si="27">(((J259/60)/60)/24)+DATE(1970,1,1)</f>
        <v>41338.25</v>
      </c>
      <c r="T259" s="9">
        <f t="shared" ref="T259:T322" si="28">(((K259/60)/60)/24)+DATE(1970,1,1)</f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6805</v>
      </c>
      <c r="Q260" t="str">
        <f t="shared" si="26"/>
        <v>theater</v>
      </c>
      <c r="R260" t="str">
        <f t="shared" ref="R260:R323" si="29">RIGHT(N260,LEN(N260)-SEARCH("/",N260))</f>
        <v>plays</v>
      </c>
      <c r="S260" s="8">
        <f t="shared" si="27"/>
        <v>42712.25</v>
      </c>
      <c r="T260" s="9">
        <f t="shared" si="28"/>
        <v>42732.25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5446.5</v>
      </c>
      <c r="Q261" t="str">
        <f t="shared" si="26"/>
        <v>photography</v>
      </c>
      <c r="R261" t="str">
        <f t="shared" si="29"/>
        <v>photography books</v>
      </c>
      <c r="S261" s="8">
        <f t="shared" si="27"/>
        <v>41251.25</v>
      </c>
      <c r="T261" s="9">
        <f t="shared" si="28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5098</v>
      </c>
      <c r="Q262" t="str">
        <f t="shared" si="26"/>
        <v>music</v>
      </c>
      <c r="R262" t="str">
        <f t="shared" si="29"/>
        <v>rock</v>
      </c>
      <c r="S262" s="8">
        <f t="shared" si="27"/>
        <v>41180.208333333336</v>
      </c>
      <c r="T262" s="9">
        <f t="shared" si="28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13378.5</v>
      </c>
      <c r="Q263" t="str">
        <f t="shared" si="26"/>
        <v>music</v>
      </c>
      <c r="R263" t="str">
        <f t="shared" si="29"/>
        <v>rock</v>
      </c>
      <c r="S263" s="8">
        <f t="shared" si="27"/>
        <v>40415.208333333336</v>
      </c>
      <c r="T263" s="9">
        <f t="shared" si="28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2717.5</v>
      </c>
      <c r="Q264" t="str">
        <f t="shared" si="26"/>
        <v>music</v>
      </c>
      <c r="R264" t="str">
        <f t="shared" si="29"/>
        <v>indie rock</v>
      </c>
      <c r="S264" s="8">
        <f t="shared" si="27"/>
        <v>40638.208333333336</v>
      </c>
      <c r="T264" s="9">
        <f t="shared" si="28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5477.5</v>
      </c>
      <c r="Q265" t="str">
        <f t="shared" si="26"/>
        <v>photography</v>
      </c>
      <c r="R265" t="str">
        <f t="shared" si="29"/>
        <v>photography books</v>
      </c>
      <c r="S265" s="8">
        <f t="shared" si="27"/>
        <v>40187.25</v>
      </c>
      <c r="T265" s="9">
        <f t="shared" si="28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85443.5</v>
      </c>
      <c r="Q266" t="str">
        <f t="shared" si="26"/>
        <v>theater</v>
      </c>
      <c r="R266" t="str">
        <f t="shared" si="29"/>
        <v>plays</v>
      </c>
      <c r="S266" s="8">
        <f t="shared" si="27"/>
        <v>41317.25</v>
      </c>
      <c r="T266" s="9">
        <f t="shared" si="28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3058.5</v>
      </c>
      <c r="Q267" t="str">
        <f t="shared" si="26"/>
        <v>theater</v>
      </c>
      <c r="R267" t="str">
        <f t="shared" si="29"/>
        <v>plays</v>
      </c>
      <c r="S267" s="8">
        <f t="shared" si="27"/>
        <v>42372.25</v>
      </c>
      <c r="T267" s="9">
        <f t="shared" si="28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44542</v>
      </c>
      <c r="Q268" t="str">
        <f t="shared" si="26"/>
        <v>music</v>
      </c>
      <c r="R268" t="str">
        <f t="shared" si="29"/>
        <v>jazz</v>
      </c>
      <c r="S268" s="8">
        <f t="shared" si="27"/>
        <v>41950.25</v>
      </c>
      <c r="T268" s="9">
        <f t="shared" si="28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73339</v>
      </c>
      <c r="Q269" t="str">
        <f t="shared" si="26"/>
        <v>theater</v>
      </c>
      <c r="R269" t="str">
        <f t="shared" si="29"/>
        <v>plays</v>
      </c>
      <c r="S269" s="8">
        <f t="shared" si="27"/>
        <v>41206.208333333336</v>
      </c>
      <c r="T269" s="9">
        <f t="shared" si="28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1378</v>
      </c>
      <c r="Q270" t="str">
        <f t="shared" si="26"/>
        <v>film &amp; video</v>
      </c>
      <c r="R270" t="str">
        <f t="shared" si="29"/>
        <v>documentary</v>
      </c>
      <c r="S270" s="8">
        <f t="shared" si="27"/>
        <v>41186.208333333336</v>
      </c>
      <c r="T270" s="9">
        <f t="shared" si="28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4464.5</v>
      </c>
      <c r="Q271" t="str">
        <f t="shared" si="26"/>
        <v>film &amp; video</v>
      </c>
      <c r="R271" t="str">
        <f t="shared" si="29"/>
        <v>television</v>
      </c>
      <c r="S271" s="8">
        <f t="shared" si="27"/>
        <v>43496.25</v>
      </c>
      <c r="T271" s="9">
        <f t="shared" si="28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24575</v>
      </c>
      <c r="Q272" t="str">
        <f t="shared" si="26"/>
        <v>games</v>
      </c>
      <c r="R272" t="str">
        <f t="shared" si="29"/>
        <v>video games</v>
      </c>
      <c r="S272" s="8">
        <f t="shared" si="27"/>
        <v>40514.25</v>
      </c>
      <c r="T272" s="9">
        <f t="shared" si="28"/>
        <v>40516.25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1007</v>
      </c>
      <c r="Q273" t="str">
        <f t="shared" si="26"/>
        <v>photography</v>
      </c>
      <c r="R273" t="str">
        <f t="shared" si="29"/>
        <v>photography books</v>
      </c>
      <c r="S273" s="8">
        <f t="shared" si="27"/>
        <v>42345.25</v>
      </c>
      <c r="T273" s="9">
        <f t="shared" si="28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78621.5</v>
      </c>
      <c r="Q274" t="str">
        <f t="shared" si="26"/>
        <v>theater</v>
      </c>
      <c r="R274" t="str">
        <f t="shared" si="29"/>
        <v>plays</v>
      </c>
      <c r="S274" s="8">
        <f t="shared" si="27"/>
        <v>43656.208333333328</v>
      </c>
      <c r="T274" s="9">
        <f t="shared" si="28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5493</v>
      </c>
      <c r="Q275" t="str">
        <f t="shared" si="26"/>
        <v>theater</v>
      </c>
      <c r="R275" t="str">
        <f t="shared" si="29"/>
        <v>plays</v>
      </c>
      <c r="S275" s="8">
        <f t="shared" si="27"/>
        <v>42995.208333333328</v>
      </c>
      <c r="T275" s="9">
        <f t="shared" si="28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394</v>
      </c>
      <c r="Q276" t="str">
        <f t="shared" si="26"/>
        <v>theater</v>
      </c>
      <c r="R276" t="str">
        <f t="shared" si="29"/>
        <v>plays</v>
      </c>
      <c r="S276" s="8">
        <f t="shared" si="27"/>
        <v>43045.25</v>
      </c>
      <c r="T276" s="9">
        <f t="shared" si="28"/>
        <v>43050.25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4767.5</v>
      </c>
      <c r="Q277" t="str">
        <f t="shared" si="26"/>
        <v>publishing</v>
      </c>
      <c r="R277" t="str">
        <f t="shared" si="29"/>
        <v>translations</v>
      </c>
      <c r="S277" s="8">
        <f t="shared" si="27"/>
        <v>43561.208333333328</v>
      </c>
      <c r="T277" s="9">
        <f t="shared" si="28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2728.5</v>
      </c>
      <c r="Q278" t="str">
        <f t="shared" si="26"/>
        <v>games</v>
      </c>
      <c r="R278" t="str">
        <f t="shared" si="29"/>
        <v>video games</v>
      </c>
      <c r="S278" s="8">
        <f t="shared" si="27"/>
        <v>41018.208333333336</v>
      </c>
      <c r="T278" s="9">
        <f t="shared" si="28"/>
        <v>41023.208333333336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3774</v>
      </c>
      <c r="Q279" t="str">
        <f t="shared" si="26"/>
        <v>theater</v>
      </c>
      <c r="R279" t="str">
        <f t="shared" si="29"/>
        <v>plays</v>
      </c>
      <c r="S279" s="8">
        <f t="shared" si="27"/>
        <v>40378.208333333336</v>
      </c>
      <c r="T279" s="9">
        <f t="shared" si="28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4445</v>
      </c>
      <c r="Q280" t="str">
        <f t="shared" si="26"/>
        <v>technology</v>
      </c>
      <c r="R280" t="str">
        <f t="shared" si="29"/>
        <v>web</v>
      </c>
      <c r="S280" s="8">
        <f t="shared" si="27"/>
        <v>41239.25</v>
      </c>
      <c r="T280" s="9">
        <f t="shared" si="28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7101</v>
      </c>
      <c r="Q281" t="str">
        <f t="shared" si="26"/>
        <v>theater</v>
      </c>
      <c r="R281" t="str">
        <f t="shared" si="29"/>
        <v>plays</v>
      </c>
      <c r="S281" s="8">
        <f t="shared" si="27"/>
        <v>43346.208333333328</v>
      </c>
      <c r="T281" s="9">
        <f t="shared" si="28"/>
        <v>43349.208333333328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7464.5</v>
      </c>
      <c r="Q282" t="str">
        <f t="shared" si="26"/>
        <v>film &amp; video</v>
      </c>
      <c r="R282" t="str">
        <f t="shared" si="29"/>
        <v>animation</v>
      </c>
      <c r="S282" s="8">
        <f t="shared" si="27"/>
        <v>43060.25</v>
      </c>
      <c r="T282" s="9">
        <f t="shared" si="28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76307</v>
      </c>
      <c r="Q283" t="str">
        <f t="shared" si="26"/>
        <v>theater</v>
      </c>
      <c r="R283" t="str">
        <f t="shared" si="29"/>
        <v>plays</v>
      </c>
      <c r="S283" s="8">
        <f t="shared" si="27"/>
        <v>40979.25</v>
      </c>
      <c r="T283" s="9">
        <f t="shared" si="28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4604.5</v>
      </c>
      <c r="Q284" t="str">
        <f t="shared" si="26"/>
        <v>film &amp; video</v>
      </c>
      <c r="R284" t="str">
        <f t="shared" si="29"/>
        <v>television</v>
      </c>
      <c r="S284" s="8">
        <f t="shared" si="27"/>
        <v>42701.25</v>
      </c>
      <c r="T284" s="9">
        <f t="shared" si="28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773</v>
      </c>
      <c r="Q285" t="str">
        <f t="shared" si="26"/>
        <v>music</v>
      </c>
      <c r="R285" t="str">
        <f t="shared" si="29"/>
        <v>rock</v>
      </c>
      <c r="S285" s="8">
        <f t="shared" si="27"/>
        <v>42520.208333333328</v>
      </c>
      <c r="T285" s="9">
        <f t="shared" si="28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4142.5</v>
      </c>
      <c r="Q286" t="str">
        <f t="shared" si="26"/>
        <v>technology</v>
      </c>
      <c r="R286" t="str">
        <f t="shared" si="29"/>
        <v>web</v>
      </c>
      <c r="S286" s="8">
        <f t="shared" si="27"/>
        <v>41030.208333333336</v>
      </c>
      <c r="T286" s="9">
        <f t="shared" si="28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3305.5</v>
      </c>
      <c r="Q287" t="str">
        <f t="shared" si="26"/>
        <v>theater</v>
      </c>
      <c r="R287" t="str">
        <f t="shared" si="29"/>
        <v>plays</v>
      </c>
      <c r="S287" s="8">
        <f t="shared" si="27"/>
        <v>42623.208333333328</v>
      </c>
      <c r="T287" s="9">
        <f t="shared" si="28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9870.5</v>
      </c>
      <c r="Q288" t="str">
        <f t="shared" si="26"/>
        <v>theater</v>
      </c>
      <c r="R288" t="str">
        <f t="shared" si="29"/>
        <v>plays</v>
      </c>
      <c r="S288" s="8">
        <f t="shared" si="27"/>
        <v>42697.25</v>
      </c>
      <c r="T288" s="9">
        <f t="shared" si="28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6694.5</v>
      </c>
      <c r="Q289" t="str">
        <f t="shared" si="26"/>
        <v>music</v>
      </c>
      <c r="R289" t="str">
        <f t="shared" si="29"/>
        <v>electric music</v>
      </c>
      <c r="S289" s="8">
        <f t="shared" si="27"/>
        <v>42122.208333333328</v>
      </c>
      <c r="T289" s="9">
        <f t="shared" si="28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2806.5</v>
      </c>
      <c r="Q290" t="str">
        <f t="shared" si="26"/>
        <v>music</v>
      </c>
      <c r="R290" t="str">
        <f t="shared" si="29"/>
        <v>metal</v>
      </c>
      <c r="S290" s="8">
        <f t="shared" si="27"/>
        <v>40982.208333333336</v>
      </c>
      <c r="T290" s="9">
        <f t="shared" si="28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6905.5</v>
      </c>
      <c r="Q291" t="str">
        <f t="shared" si="26"/>
        <v>theater</v>
      </c>
      <c r="R291" t="str">
        <f t="shared" si="29"/>
        <v>plays</v>
      </c>
      <c r="S291" s="8">
        <f t="shared" si="27"/>
        <v>42219.208333333328</v>
      </c>
      <c r="T291" s="9">
        <f t="shared" si="28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46315</v>
      </c>
      <c r="Q292" t="str">
        <f t="shared" si="26"/>
        <v>film &amp; video</v>
      </c>
      <c r="R292" t="str">
        <f t="shared" si="29"/>
        <v>documentary</v>
      </c>
      <c r="S292" s="8">
        <f t="shared" si="27"/>
        <v>41404.208333333336</v>
      </c>
      <c r="T292" s="9">
        <f t="shared" si="28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4163</v>
      </c>
      <c r="Q293" t="str">
        <f t="shared" si="26"/>
        <v>technology</v>
      </c>
      <c r="R293" t="str">
        <f t="shared" si="29"/>
        <v>web</v>
      </c>
      <c r="S293" s="8">
        <f t="shared" si="27"/>
        <v>40831.208333333336</v>
      </c>
      <c r="T293" s="9">
        <f t="shared" si="28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363.5</v>
      </c>
      <c r="Q294" t="str">
        <f t="shared" si="26"/>
        <v>food</v>
      </c>
      <c r="R294" t="str">
        <f t="shared" si="29"/>
        <v>food trucks</v>
      </c>
      <c r="S294" s="8">
        <f t="shared" si="27"/>
        <v>40984.208333333336</v>
      </c>
      <c r="T294" s="9">
        <f t="shared" si="28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548.5</v>
      </c>
      <c r="Q295" t="str">
        <f t="shared" si="26"/>
        <v>theater</v>
      </c>
      <c r="R295" t="str">
        <f t="shared" si="29"/>
        <v>plays</v>
      </c>
      <c r="S295" s="8">
        <f t="shared" si="27"/>
        <v>40456.208333333336</v>
      </c>
      <c r="T295" s="9">
        <f t="shared" si="28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4110.5</v>
      </c>
      <c r="Q296" t="str">
        <f t="shared" si="26"/>
        <v>theater</v>
      </c>
      <c r="R296" t="str">
        <f t="shared" si="29"/>
        <v>plays</v>
      </c>
      <c r="S296" s="8">
        <f t="shared" si="27"/>
        <v>43399.208333333328</v>
      </c>
      <c r="T296" s="9">
        <f t="shared" si="28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35339.5</v>
      </c>
      <c r="Q297" t="str">
        <f t="shared" si="26"/>
        <v>theater</v>
      </c>
      <c r="R297" t="str">
        <f t="shared" si="29"/>
        <v>plays</v>
      </c>
      <c r="S297" s="8">
        <f t="shared" si="27"/>
        <v>41562.208333333336</v>
      </c>
      <c r="T297" s="9">
        <f t="shared" si="28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1695</v>
      </c>
      <c r="Q298" t="str">
        <f t="shared" si="26"/>
        <v>theater</v>
      </c>
      <c r="R298" t="str">
        <f t="shared" si="29"/>
        <v>plays</v>
      </c>
      <c r="S298" s="8">
        <f t="shared" si="27"/>
        <v>43493.25</v>
      </c>
      <c r="T298" s="9">
        <f t="shared" si="28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3444.5</v>
      </c>
      <c r="Q299" t="str">
        <f t="shared" si="26"/>
        <v>theater</v>
      </c>
      <c r="R299" t="str">
        <f t="shared" si="29"/>
        <v>plays</v>
      </c>
      <c r="S299" s="8">
        <f t="shared" si="27"/>
        <v>41653.25</v>
      </c>
      <c r="T299" s="9">
        <f t="shared" si="28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2554.5</v>
      </c>
      <c r="Q300" t="str">
        <f t="shared" si="26"/>
        <v>music</v>
      </c>
      <c r="R300" t="str">
        <f t="shared" si="29"/>
        <v>rock</v>
      </c>
      <c r="S300" s="8">
        <f t="shared" si="27"/>
        <v>42426.25</v>
      </c>
      <c r="T300" s="9">
        <f t="shared" si="28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1001.5</v>
      </c>
      <c r="Q301" t="str">
        <f t="shared" si="26"/>
        <v>food</v>
      </c>
      <c r="R301" t="str">
        <f t="shared" si="29"/>
        <v>food trucks</v>
      </c>
      <c r="S301" s="8">
        <f t="shared" si="27"/>
        <v>42432.25</v>
      </c>
      <c r="T301" s="9">
        <f t="shared" si="28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3</v>
      </c>
      <c r="Q302" t="str">
        <f t="shared" si="26"/>
        <v>publishing</v>
      </c>
      <c r="R302" t="str">
        <f t="shared" si="29"/>
        <v>nonfiction</v>
      </c>
      <c r="S302" s="8">
        <f t="shared" si="27"/>
        <v>42977.208333333328</v>
      </c>
      <c r="T302" s="9">
        <f t="shared" si="28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6198.5</v>
      </c>
      <c r="Q303" t="str">
        <f t="shared" si="26"/>
        <v>film &amp; video</v>
      </c>
      <c r="R303" t="str">
        <f t="shared" si="29"/>
        <v>documentary</v>
      </c>
      <c r="S303" s="8">
        <f t="shared" si="27"/>
        <v>42061.25</v>
      </c>
      <c r="T303" s="9">
        <f t="shared" si="28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12239.5</v>
      </c>
      <c r="Q304" t="str">
        <f t="shared" si="26"/>
        <v>theater</v>
      </c>
      <c r="R304" t="str">
        <f t="shared" si="29"/>
        <v>plays</v>
      </c>
      <c r="S304" s="8">
        <f t="shared" si="27"/>
        <v>43345.208333333328</v>
      </c>
      <c r="T304" s="9">
        <f t="shared" si="28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1420.5</v>
      </c>
      <c r="Q305" t="str">
        <f t="shared" si="26"/>
        <v>music</v>
      </c>
      <c r="R305" t="str">
        <f t="shared" si="29"/>
        <v>indie rock</v>
      </c>
      <c r="S305" s="8">
        <f t="shared" si="27"/>
        <v>42376.25</v>
      </c>
      <c r="T305" s="9">
        <f t="shared" si="28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5805.5</v>
      </c>
      <c r="Q306" t="str">
        <f t="shared" si="26"/>
        <v>film &amp; video</v>
      </c>
      <c r="R306" t="str">
        <f t="shared" si="29"/>
        <v>documentary</v>
      </c>
      <c r="S306" s="8">
        <f t="shared" si="27"/>
        <v>42589.208333333328</v>
      </c>
      <c r="T306" s="9">
        <f t="shared" si="28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4049.5</v>
      </c>
      <c r="Q307" t="str">
        <f t="shared" si="26"/>
        <v>theater</v>
      </c>
      <c r="R307" t="str">
        <f t="shared" si="29"/>
        <v>plays</v>
      </c>
      <c r="S307" s="8">
        <f t="shared" si="27"/>
        <v>42448.208333333328</v>
      </c>
      <c r="T307" s="9">
        <f t="shared" si="28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260.5</v>
      </c>
      <c r="Q308" t="str">
        <f t="shared" si="26"/>
        <v>theater</v>
      </c>
      <c r="R308" t="str">
        <f t="shared" si="29"/>
        <v>plays</v>
      </c>
      <c r="S308" s="8">
        <f t="shared" si="27"/>
        <v>42930.208333333328</v>
      </c>
      <c r="T308" s="9">
        <f t="shared" si="28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22066</v>
      </c>
      <c r="Q309" t="str">
        <f t="shared" si="26"/>
        <v>publishing</v>
      </c>
      <c r="R309" t="str">
        <f t="shared" si="29"/>
        <v>fiction</v>
      </c>
      <c r="S309" s="8">
        <f t="shared" si="27"/>
        <v>41066.208333333336</v>
      </c>
      <c r="T309" s="9">
        <f t="shared" si="28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44181.5</v>
      </c>
      <c r="Q310" t="str">
        <f t="shared" si="26"/>
        <v>theater</v>
      </c>
      <c r="R310" t="str">
        <f t="shared" si="29"/>
        <v>plays</v>
      </c>
      <c r="S310" s="8">
        <f t="shared" si="27"/>
        <v>40651.208333333336</v>
      </c>
      <c r="T310" s="9">
        <f t="shared" si="28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1581</v>
      </c>
      <c r="Q311" t="str">
        <f t="shared" si="26"/>
        <v>music</v>
      </c>
      <c r="R311" t="str">
        <f t="shared" si="29"/>
        <v>indie rock</v>
      </c>
      <c r="S311" s="8">
        <f t="shared" si="27"/>
        <v>40807.208333333336</v>
      </c>
      <c r="T311" s="9">
        <f t="shared" si="28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801</v>
      </c>
      <c r="Q312" t="str">
        <f t="shared" si="26"/>
        <v>games</v>
      </c>
      <c r="R312" t="str">
        <f t="shared" si="29"/>
        <v>video games</v>
      </c>
      <c r="S312" s="8">
        <f t="shared" si="27"/>
        <v>40277.208333333336</v>
      </c>
      <c r="T312" s="9">
        <f t="shared" si="28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6466.5</v>
      </c>
      <c r="Q313" t="str">
        <f t="shared" si="26"/>
        <v>theater</v>
      </c>
      <c r="R313" t="str">
        <f t="shared" si="29"/>
        <v>plays</v>
      </c>
      <c r="S313" s="8">
        <f t="shared" si="27"/>
        <v>40590.25</v>
      </c>
      <c r="T313" s="9">
        <f t="shared" si="28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93543.5</v>
      </c>
      <c r="Q314" t="str">
        <f t="shared" si="26"/>
        <v>theater</v>
      </c>
      <c r="R314" t="str">
        <f t="shared" si="29"/>
        <v>plays</v>
      </c>
      <c r="S314" s="8">
        <f t="shared" si="27"/>
        <v>41572.208333333336</v>
      </c>
      <c r="T314" s="9">
        <f t="shared" si="28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4460</v>
      </c>
      <c r="Q315" t="str">
        <f t="shared" si="26"/>
        <v>music</v>
      </c>
      <c r="R315" t="str">
        <f t="shared" si="29"/>
        <v>rock</v>
      </c>
      <c r="S315" s="8">
        <f t="shared" si="27"/>
        <v>40966.25</v>
      </c>
      <c r="T315" s="9">
        <f t="shared" si="28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2129.5</v>
      </c>
      <c r="Q316" t="str">
        <f t="shared" si="26"/>
        <v>film &amp; video</v>
      </c>
      <c r="R316" t="str">
        <f t="shared" si="29"/>
        <v>documentary</v>
      </c>
      <c r="S316" s="8">
        <f t="shared" si="27"/>
        <v>43536.208333333328</v>
      </c>
      <c r="T316" s="9">
        <f t="shared" si="28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1625.5</v>
      </c>
      <c r="Q317" t="str">
        <f t="shared" si="26"/>
        <v>theater</v>
      </c>
      <c r="R317" t="str">
        <f t="shared" si="29"/>
        <v>plays</v>
      </c>
      <c r="S317" s="8">
        <f t="shared" si="27"/>
        <v>41783.208333333336</v>
      </c>
      <c r="T317" s="9">
        <f t="shared" si="28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3254.5</v>
      </c>
      <c r="Q318" t="str">
        <f t="shared" si="26"/>
        <v>food</v>
      </c>
      <c r="R318" t="str">
        <f t="shared" si="29"/>
        <v>food trucks</v>
      </c>
      <c r="S318" s="8">
        <f t="shared" si="27"/>
        <v>43788.25</v>
      </c>
      <c r="T318" s="9">
        <f t="shared" si="28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649.5</v>
      </c>
      <c r="Q319" t="str">
        <f t="shared" si="26"/>
        <v>theater</v>
      </c>
      <c r="R319" t="str">
        <f t="shared" si="29"/>
        <v>plays</v>
      </c>
      <c r="S319" s="8">
        <f t="shared" si="27"/>
        <v>42869.208333333328</v>
      </c>
      <c r="T319" s="9">
        <f t="shared" si="28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460</v>
      </c>
      <c r="Q320" t="str">
        <f t="shared" si="26"/>
        <v>music</v>
      </c>
      <c r="R320" t="str">
        <f t="shared" si="29"/>
        <v>rock</v>
      </c>
      <c r="S320" s="8">
        <f t="shared" si="27"/>
        <v>41684.25</v>
      </c>
      <c r="T320" s="9">
        <f t="shared" si="28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1657.5</v>
      </c>
      <c r="Q321" t="str">
        <f t="shared" si="26"/>
        <v>technology</v>
      </c>
      <c r="R321" t="str">
        <f t="shared" si="29"/>
        <v>web</v>
      </c>
      <c r="S321" s="8">
        <f t="shared" si="27"/>
        <v>40402.208333333336</v>
      </c>
      <c r="T321" s="9">
        <f t="shared" si="28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4086</v>
      </c>
      <c r="Q322" t="str">
        <f t="shared" si="26"/>
        <v>publishing</v>
      </c>
      <c r="R322" t="str">
        <f t="shared" si="29"/>
        <v>fiction</v>
      </c>
      <c r="S322" s="8">
        <f t="shared" si="27"/>
        <v>40673.208333333336</v>
      </c>
      <c r="T322" s="9">
        <f t="shared" si="28"/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AVERAGE(G323,E323)</f>
        <v>81445</v>
      </c>
      <c r="Q323" t="str">
        <f t="shared" ref="Q323:Q386" si="32">LEFT(N323,SEARCH("/",N323)-1)</f>
        <v>film &amp; video</v>
      </c>
      <c r="R323" t="str">
        <f t="shared" si="29"/>
        <v>shorts</v>
      </c>
      <c r="S323" s="8">
        <f t="shared" ref="S323:S386" si="33">(((J323/60)/60)/24)+DATE(1970,1,1)</f>
        <v>40634.208333333336</v>
      </c>
      <c r="T323" s="9">
        <f t="shared" ref="T323:T386" si="34">(((K323/60)/60)/24)+DATE(1970,1,1)</f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100772.5</v>
      </c>
      <c r="Q324" t="str">
        <f t="shared" si="32"/>
        <v>theater</v>
      </c>
      <c r="R324" t="str">
        <f t="shared" ref="R324:R387" si="35">RIGHT(N324,LEN(N324)-SEARCH("/",N324))</f>
        <v>plays</v>
      </c>
      <c r="S324" s="8">
        <f t="shared" si="33"/>
        <v>40507.25</v>
      </c>
      <c r="T324" s="9">
        <f t="shared" si="34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1087</v>
      </c>
      <c r="Q325" t="str">
        <f t="shared" si="32"/>
        <v>film &amp; video</v>
      </c>
      <c r="R325" t="str">
        <f t="shared" si="35"/>
        <v>documentary</v>
      </c>
      <c r="S325" s="8">
        <f t="shared" si="33"/>
        <v>41725.208333333336</v>
      </c>
      <c r="T325" s="9">
        <f t="shared" si="34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5977.5</v>
      </c>
      <c r="Q326" t="str">
        <f t="shared" si="32"/>
        <v>theater</v>
      </c>
      <c r="R326" t="str">
        <f t="shared" si="35"/>
        <v>plays</v>
      </c>
      <c r="S326" s="8">
        <f t="shared" si="33"/>
        <v>42176.208333333328</v>
      </c>
      <c r="T326" s="9">
        <f t="shared" si="34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2985</v>
      </c>
      <c r="Q327" t="str">
        <f t="shared" si="32"/>
        <v>theater</v>
      </c>
      <c r="R327" t="str">
        <f t="shared" si="35"/>
        <v>plays</v>
      </c>
      <c r="S327" s="8">
        <f t="shared" si="33"/>
        <v>43267.208333333328</v>
      </c>
      <c r="T327" s="9">
        <f t="shared" si="34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1727</v>
      </c>
      <c r="Q328" t="str">
        <f t="shared" si="32"/>
        <v>film &amp; video</v>
      </c>
      <c r="R328" t="str">
        <f t="shared" si="35"/>
        <v>animation</v>
      </c>
      <c r="S328" s="8">
        <f t="shared" si="33"/>
        <v>42364.25</v>
      </c>
      <c r="T328" s="9">
        <f t="shared" si="34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517.5</v>
      </c>
      <c r="Q329" t="str">
        <f t="shared" si="32"/>
        <v>theater</v>
      </c>
      <c r="R329" t="str">
        <f t="shared" si="35"/>
        <v>plays</v>
      </c>
      <c r="S329" s="8">
        <f t="shared" si="33"/>
        <v>43705.208333333328</v>
      </c>
      <c r="T329" s="9">
        <f t="shared" si="34"/>
        <v>43709.208333333328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67133.5</v>
      </c>
      <c r="Q330" t="str">
        <f t="shared" si="32"/>
        <v>music</v>
      </c>
      <c r="R330" t="str">
        <f t="shared" si="35"/>
        <v>rock</v>
      </c>
      <c r="S330" s="8">
        <f t="shared" si="33"/>
        <v>43434.25</v>
      </c>
      <c r="T330" s="9">
        <f t="shared" si="34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10844</v>
      </c>
      <c r="Q331" t="str">
        <f t="shared" si="32"/>
        <v>games</v>
      </c>
      <c r="R331" t="str">
        <f t="shared" si="35"/>
        <v>video games</v>
      </c>
      <c r="S331" s="8">
        <f t="shared" si="33"/>
        <v>42716.25</v>
      </c>
      <c r="T331" s="9">
        <f t="shared" si="34"/>
        <v>42727.25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31857.5</v>
      </c>
      <c r="Q332" t="str">
        <f t="shared" si="32"/>
        <v>film &amp; video</v>
      </c>
      <c r="R332" t="str">
        <f t="shared" si="35"/>
        <v>documentary</v>
      </c>
      <c r="S332" s="8">
        <f t="shared" si="33"/>
        <v>43077.25</v>
      </c>
      <c r="T332" s="9">
        <f t="shared" si="34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7416.5</v>
      </c>
      <c r="Q333" t="str">
        <f t="shared" si="32"/>
        <v>food</v>
      </c>
      <c r="R333" t="str">
        <f t="shared" si="35"/>
        <v>food trucks</v>
      </c>
      <c r="S333" s="8">
        <f t="shared" si="33"/>
        <v>40896.25</v>
      </c>
      <c r="T333" s="9">
        <f t="shared" si="34"/>
        <v>40897.25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20933</v>
      </c>
      <c r="Q334" t="str">
        <f t="shared" si="32"/>
        <v>technology</v>
      </c>
      <c r="R334" t="str">
        <f t="shared" si="35"/>
        <v>wearables</v>
      </c>
      <c r="S334" s="8">
        <f t="shared" si="33"/>
        <v>41361.208333333336</v>
      </c>
      <c r="T334" s="9">
        <f t="shared" si="34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6076.5</v>
      </c>
      <c r="Q335" t="str">
        <f t="shared" si="32"/>
        <v>theater</v>
      </c>
      <c r="R335" t="str">
        <f t="shared" si="35"/>
        <v>plays</v>
      </c>
      <c r="S335" s="8">
        <f t="shared" si="33"/>
        <v>43424.25</v>
      </c>
      <c r="T335" s="9">
        <f t="shared" si="34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62325.5</v>
      </c>
      <c r="Q336" t="str">
        <f t="shared" si="32"/>
        <v>music</v>
      </c>
      <c r="R336" t="str">
        <f t="shared" si="35"/>
        <v>rock</v>
      </c>
      <c r="S336" s="8">
        <f t="shared" si="33"/>
        <v>43110.25</v>
      </c>
      <c r="T336" s="9">
        <f t="shared" si="34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100455.5</v>
      </c>
      <c r="Q337" t="str">
        <f t="shared" si="32"/>
        <v>music</v>
      </c>
      <c r="R337" t="str">
        <f t="shared" si="35"/>
        <v>rock</v>
      </c>
      <c r="S337" s="8">
        <f t="shared" si="33"/>
        <v>43784.25</v>
      </c>
      <c r="T337" s="9">
        <f t="shared" si="34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34837</v>
      </c>
      <c r="Q338" t="str">
        <f t="shared" si="32"/>
        <v>music</v>
      </c>
      <c r="R338" t="str">
        <f t="shared" si="35"/>
        <v>rock</v>
      </c>
      <c r="S338" s="8">
        <f t="shared" si="33"/>
        <v>40527.25</v>
      </c>
      <c r="T338" s="9">
        <f t="shared" si="34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58579.5</v>
      </c>
      <c r="Q339" t="str">
        <f t="shared" si="32"/>
        <v>theater</v>
      </c>
      <c r="R339" t="str">
        <f t="shared" si="35"/>
        <v>plays</v>
      </c>
      <c r="S339" s="8">
        <f t="shared" si="33"/>
        <v>43780.25</v>
      </c>
      <c r="T339" s="9">
        <f t="shared" si="34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63366</v>
      </c>
      <c r="Q340" t="str">
        <f t="shared" si="32"/>
        <v>theater</v>
      </c>
      <c r="R340" t="str">
        <f t="shared" si="35"/>
        <v>plays</v>
      </c>
      <c r="S340" s="8">
        <f t="shared" si="33"/>
        <v>40821.208333333336</v>
      </c>
      <c r="T340" s="9">
        <f t="shared" si="34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55135.5</v>
      </c>
      <c r="Q341" t="str">
        <f t="shared" si="32"/>
        <v>theater</v>
      </c>
      <c r="R341" t="str">
        <f t="shared" si="35"/>
        <v>plays</v>
      </c>
      <c r="S341" s="8">
        <f t="shared" si="33"/>
        <v>42949.208333333328</v>
      </c>
      <c r="T341" s="9">
        <f t="shared" si="34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17678.5</v>
      </c>
      <c r="Q342" t="str">
        <f t="shared" si="32"/>
        <v>photography</v>
      </c>
      <c r="R342" t="str">
        <f t="shared" si="35"/>
        <v>photography books</v>
      </c>
      <c r="S342" s="8">
        <f t="shared" si="33"/>
        <v>40889.25</v>
      </c>
      <c r="T342" s="9">
        <f t="shared" si="34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49017</v>
      </c>
      <c r="Q343" t="str">
        <f t="shared" si="32"/>
        <v>music</v>
      </c>
      <c r="R343" t="str">
        <f t="shared" si="35"/>
        <v>indie rock</v>
      </c>
      <c r="S343" s="8">
        <f t="shared" si="33"/>
        <v>42244.208333333328</v>
      </c>
      <c r="T343" s="9">
        <f t="shared" si="34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16096</v>
      </c>
      <c r="Q344" t="str">
        <f t="shared" si="32"/>
        <v>theater</v>
      </c>
      <c r="R344" t="str">
        <f t="shared" si="35"/>
        <v>plays</v>
      </c>
      <c r="S344" s="8">
        <f t="shared" si="33"/>
        <v>41475.208333333336</v>
      </c>
      <c r="T344" s="9">
        <f t="shared" si="34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2500</v>
      </c>
      <c r="Q345" t="str">
        <f t="shared" si="32"/>
        <v>theater</v>
      </c>
      <c r="R345" t="str">
        <f t="shared" si="35"/>
        <v>plays</v>
      </c>
      <c r="S345" s="8">
        <f t="shared" si="33"/>
        <v>41597.25</v>
      </c>
      <c r="T345" s="9">
        <f t="shared" si="34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41894.5</v>
      </c>
      <c r="Q346" t="str">
        <f t="shared" si="32"/>
        <v>games</v>
      </c>
      <c r="R346" t="str">
        <f t="shared" si="35"/>
        <v>video games</v>
      </c>
      <c r="S346" s="8">
        <f t="shared" si="33"/>
        <v>43122.25</v>
      </c>
      <c r="T346" s="9">
        <f t="shared" si="34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11745</v>
      </c>
      <c r="Q347" t="str">
        <f t="shared" si="32"/>
        <v>film &amp; video</v>
      </c>
      <c r="R347" t="str">
        <f t="shared" si="35"/>
        <v>drama</v>
      </c>
      <c r="S347" s="8">
        <f t="shared" si="33"/>
        <v>42194.208333333328</v>
      </c>
      <c r="T347" s="9">
        <f t="shared" si="34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1391.5</v>
      </c>
      <c r="Q348" t="str">
        <f t="shared" si="32"/>
        <v>music</v>
      </c>
      <c r="R348" t="str">
        <f t="shared" si="35"/>
        <v>indie rock</v>
      </c>
      <c r="S348" s="8">
        <f t="shared" si="33"/>
        <v>42971.208333333328</v>
      </c>
      <c r="T348" s="9">
        <f t="shared" si="34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6399</v>
      </c>
      <c r="Q349" t="str">
        <f t="shared" si="32"/>
        <v>technology</v>
      </c>
      <c r="R349" t="str">
        <f t="shared" si="35"/>
        <v>web</v>
      </c>
      <c r="S349" s="8">
        <f t="shared" si="33"/>
        <v>42046.25</v>
      </c>
      <c r="T349" s="9">
        <f t="shared" si="34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73153</v>
      </c>
      <c r="Q350" t="str">
        <f t="shared" si="32"/>
        <v>food</v>
      </c>
      <c r="R350" t="str">
        <f t="shared" si="35"/>
        <v>food trucks</v>
      </c>
      <c r="S350" s="8">
        <f t="shared" si="33"/>
        <v>42782.25</v>
      </c>
      <c r="T350" s="9">
        <f t="shared" si="34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48440.5</v>
      </c>
      <c r="Q351" t="str">
        <f t="shared" si="32"/>
        <v>theater</v>
      </c>
      <c r="R351" t="str">
        <f t="shared" si="35"/>
        <v>plays</v>
      </c>
      <c r="S351" s="8">
        <f t="shared" si="33"/>
        <v>42930.208333333328</v>
      </c>
      <c r="T351" s="9">
        <f t="shared" si="34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3</v>
      </c>
      <c r="Q352" t="str">
        <f t="shared" si="32"/>
        <v>music</v>
      </c>
      <c r="R352" t="str">
        <f t="shared" si="35"/>
        <v>jazz</v>
      </c>
      <c r="S352" s="8">
        <f t="shared" si="33"/>
        <v>42144.208333333328</v>
      </c>
      <c r="T352" s="9">
        <f t="shared" si="34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48322</v>
      </c>
      <c r="Q353" t="str">
        <f t="shared" si="32"/>
        <v>music</v>
      </c>
      <c r="R353" t="str">
        <f t="shared" si="35"/>
        <v>rock</v>
      </c>
      <c r="S353" s="8">
        <f t="shared" si="33"/>
        <v>42240.208333333328</v>
      </c>
      <c r="T353" s="9">
        <f t="shared" si="34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505</v>
      </c>
      <c r="Q354" t="str">
        <f t="shared" si="32"/>
        <v>theater</v>
      </c>
      <c r="R354" t="str">
        <f t="shared" si="35"/>
        <v>plays</v>
      </c>
      <c r="S354" s="8">
        <f t="shared" si="33"/>
        <v>42315.25</v>
      </c>
      <c r="T354" s="9">
        <f t="shared" si="34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69832</v>
      </c>
      <c r="Q355" t="str">
        <f t="shared" si="32"/>
        <v>theater</v>
      </c>
      <c r="R355" t="str">
        <f t="shared" si="35"/>
        <v>plays</v>
      </c>
      <c r="S355" s="8">
        <f t="shared" si="33"/>
        <v>43651.208333333328</v>
      </c>
      <c r="T355" s="9">
        <f t="shared" si="34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3814</v>
      </c>
      <c r="Q356" t="str">
        <f t="shared" si="32"/>
        <v>film &amp; video</v>
      </c>
      <c r="R356" t="str">
        <f t="shared" si="35"/>
        <v>documentary</v>
      </c>
      <c r="S356" s="8">
        <f t="shared" si="33"/>
        <v>41520.208333333336</v>
      </c>
      <c r="T356" s="9">
        <f t="shared" si="34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1163.5</v>
      </c>
      <c r="Q357" t="str">
        <f t="shared" si="32"/>
        <v>technology</v>
      </c>
      <c r="R357" t="str">
        <f t="shared" si="35"/>
        <v>wearables</v>
      </c>
      <c r="S357" s="8">
        <f t="shared" si="33"/>
        <v>42757.25</v>
      </c>
      <c r="T357" s="9">
        <f t="shared" si="34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1735.5</v>
      </c>
      <c r="Q358" t="str">
        <f t="shared" si="32"/>
        <v>theater</v>
      </c>
      <c r="R358" t="str">
        <f t="shared" si="35"/>
        <v>plays</v>
      </c>
      <c r="S358" s="8">
        <f t="shared" si="33"/>
        <v>40922.25</v>
      </c>
      <c r="T358" s="9">
        <f t="shared" si="34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2147</v>
      </c>
      <c r="Q359" t="str">
        <f t="shared" si="32"/>
        <v>games</v>
      </c>
      <c r="R359" t="str">
        <f t="shared" si="35"/>
        <v>video games</v>
      </c>
      <c r="S359" s="8">
        <f t="shared" si="33"/>
        <v>42250.208333333328</v>
      </c>
      <c r="T359" s="9">
        <f t="shared" si="34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584.5</v>
      </c>
      <c r="Q360" t="str">
        <f t="shared" si="32"/>
        <v>photography</v>
      </c>
      <c r="R360" t="str">
        <f t="shared" si="35"/>
        <v>photography books</v>
      </c>
      <c r="S360" s="8">
        <f t="shared" si="33"/>
        <v>43322.208333333328</v>
      </c>
      <c r="T360" s="9">
        <f t="shared" si="34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6067.5</v>
      </c>
      <c r="Q361" t="str">
        <f t="shared" si="32"/>
        <v>film &amp; video</v>
      </c>
      <c r="R361" t="str">
        <f t="shared" si="35"/>
        <v>animation</v>
      </c>
      <c r="S361" s="8">
        <f t="shared" si="33"/>
        <v>40782.208333333336</v>
      </c>
      <c r="T361" s="9">
        <f t="shared" si="34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69003.5</v>
      </c>
      <c r="Q362" t="str">
        <f t="shared" si="32"/>
        <v>theater</v>
      </c>
      <c r="R362" t="str">
        <f t="shared" si="35"/>
        <v>plays</v>
      </c>
      <c r="S362" s="8">
        <f t="shared" si="33"/>
        <v>40544.25</v>
      </c>
      <c r="T362" s="9">
        <f t="shared" si="34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4817</v>
      </c>
      <c r="Q363" t="str">
        <f t="shared" si="32"/>
        <v>theater</v>
      </c>
      <c r="R363" t="str">
        <f t="shared" si="35"/>
        <v>plays</v>
      </c>
      <c r="S363" s="8">
        <f t="shared" si="33"/>
        <v>43015.208333333328</v>
      </c>
      <c r="T363" s="9">
        <f t="shared" si="34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6973</v>
      </c>
      <c r="Q364" t="str">
        <f t="shared" si="32"/>
        <v>music</v>
      </c>
      <c r="R364" t="str">
        <f t="shared" si="35"/>
        <v>rock</v>
      </c>
      <c r="S364" s="8">
        <f t="shared" si="33"/>
        <v>40570.25</v>
      </c>
      <c r="T364" s="9">
        <f t="shared" si="34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4234.5</v>
      </c>
      <c r="Q365" t="str">
        <f t="shared" si="32"/>
        <v>music</v>
      </c>
      <c r="R365" t="str">
        <f t="shared" si="35"/>
        <v>rock</v>
      </c>
      <c r="S365" s="8">
        <f t="shared" si="33"/>
        <v>40904.25</v>
      </c>
      <c r="T365" s="9">
        <f t="shared" si="34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7366.5</v>
      </c>
      <c r="Q366" t="str">
        <f t="shared" si="32"/>
        <v>music</v>
      </c>
      <c r="R366" t="str">
        <f t="shared" si="35"/>
        <v>indie rock</v>
      </c>
      <c r="S366" s="8">
        <f t="shared" si="33"/>
        <v>43164.25</v>
      </c>
      <c r="T366" s="9">
        <f t="shared" si="34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5923.5</v>
      </c>
      <c r="Q367" t="str">
        <f t="shared" si="32"/>
        <v>theater</v>
      </c>
      <c r="R367" t="str">
        <f t="shared" si="35"/>
        <v>plays</v>
      </c>
      <c r="S367" s="8">
        <f t="shared" si="33"/>
        <v>42733.25</v>
      </c>
      <c r="T367" s="9">
        <f t="shared" si="34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5379.5</v>
      </c>
      <c r="Q368" t="str">
        <f t="shared" si="32"/>
        <v>theater</v>
      </c>
      <c r="R368" t="str">
        <f t="shared" si="35"/>
        <v>plays</v>
      </c>
      <c r="S368" s="8">
        <f t="shared" si="33"/>
        <v>40546.25</v>
      </c>
      <c r="T368" s="9">
        <f t="shared" si="34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972.5</v>
      </c>
      <c r="Q369" t="str">
        <f t="shared" si="32"/>
        <v>theater</v>
      </c>
      <c r="R369" t="str">
        <f t="shared" si="35"/>
        <v>plays</v>
      </c>
      <c r="S369" s="8">
        <f t="shared" si="33"/>
        <v>41930.208333333336</v>
      </c>
      <c r="T369" s="9">
        <f t="shared" si="34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7300</v>
      </c>
      <c r="Q370" t="str">
        <f t="shared" si="32"/>
        <v>film &amp; video</v>
      </c>
      <c r="R370" t="str">
        <f t="shared" si="35"/>
        <v>documentary</v>
      </c>
      <c r="S370" s="8">
        <f t="shared" si="33"/>
        <v>40464.208333333336</v>
      </c>
      <c r="T370" s="9">
        <f t="shared" si="34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7448.5</v>
      </c>
      <c r="Q371" t="str">
        <f t="shared" si="32"/>
        <v>film &amp; video</v>
      </c>
      <c r="R371" t="str">
        <f t="shared" si="35"/>
        <v>television</v>
      </c>
      <c r="S371" s="8">
        <f t="shared" si="33"/>
        <v>41308.25</v>
      </c>
      <c r="T371" s="9">
        <f t="shared" si="34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92465.5</v>
      </c>
      <c r="Q372" t="str">
        <f t="shared" si="32"/>
        <v>theater</v>
      </c>
      <c r="R372" t="str">
        <f t="shared" si="35"/>
        <v>plays</v>
      </c>
      <c r="S372" s="8">
        <f t="shared" si="33"/>
        <v>43570.208333333328</v>
      </c>
      <c r="T372" s="9">
        <f t="shared" si="34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65293</v>
      </c>
      <c r="Q373" t="str">
        <f t="shared" si="32"/>
        <v>theater</v>
      </c>
      <c r="R373" t="str">
        <f t="shared" si="35"/>
        <v>plays</v>
      </c>
      <c r="S373" s="8">
        <f t="shared" si="33"/>
        <v>42043.25</v>
      </c>
      <c r="T373" s="9">
        <f t="shared" si="34"/>
        <v>42094.208333333328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7246.5</v>
      </c>
      <c r="Q374" t="str">
        <f t="shared" si="32"/>
        <v>film &amp; video</v>
      </c>
      <c r="R374" t="str">
        <f t="shared" si="35"/>
        <v>documentary</v>
      </c>
      <c r="S374" s="8">
        <f t="shared" si="33"/>
        <v>42012.25</v>
      </c>
      <c r="T374" s="9">
        <f t="shared" si="34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83198.5</v>
      </c>
      <c r="Q375" t="str">
        <f t="shared" si="32"/>
        <v>theater</v>
      </c>
      <c r="R375" t="str">
        <f t="shared" si="35"/>
        <v>plays</v>
      </c>
      <c r="S375" s="8">
        <f t="shared" si="33"/>
        <v>42964.208333333328</v>
      </c>
      <c r="T375" s="9">
        <f t="shared" si="34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11257</v>
      </c>
      <c r="Q376" t="str">
        <f t="shared" si="32"/>
        <v>film &amp; video</v>
      </c>
      <c r="R376" t="str">
        <f t="shared" si="35"/>
        <v>documentary</v>
      </c>
      <c r="S376" s="8">
        <f t="shared" si="33"/>
        <v>43476.25</v>
      </c>
      <c r="T376" s="9">
        <f t="shared" si="34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752</v>
      </c>
      <c r="Q377" t="str">
        <f t="shared" si="32"/>
        <v>music</v>
      </c>
      <c r="R377" t="str">
        <f t="shared" si="35"/>
        <v>indie rock</v>
      </c>
      <c r="S377" s="8">
        <f t="shared" si="33"/>
        <v>42293.208333333328</v>
      </c>
      <c r="T377" s="9">
        <f t="shared" si="34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6203</v>
      </c>
      <c r="Q378" t="str">
        <f t="shared" si="32"/>
        <v>music</v>
      </c>
      <c r="R378" t="str">
        <f t="shared" si="35"/>
        <v>rock</v>
      </c>
      <c r="S378" s="8">
        <f t="shared" si="33"/>
        <v>41826.208333333336</v>
      </c>
      <c r="T378" s="9">
        <f t="shared" si="34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2612.5</v>
      </c>
      <c r="Q379" t="str">
        <f t="shared" si="32"/>
        <v>theater</v>
      </c>
      <c r="R379" t="str">
        <f t="shared" si="35"/>
        <v>plays</v>
      </c>
      <c r="S379" s="8">
        <f t="shared" si="33"/>
        <v>43760.208333333328</v>
      </c>
      <c r="T379" s="9">
        <f t="shared" si="34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12618.5</v>
      </c>
      <c r="Q380" t="str">
        <f t="shared" si="32"/>
        <v>film &amp; video</v>
      </c>
      <c r="R380" t="str">
        <f t="shared" si="35"/>
        <v>documentary</v>
      </c>
      <c r="S380" s="8">
        <f t="shared" si="33"/>
        <v>43241.208333333328</v>
      </c>
      <c r="T380" s="9">
        <f t="shared" si="34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1478</v>
      </c>
      <c r="Q381" t="str">
        <f t="shared" si="32"/>
        <v>theater</v>
      </c>
      <c r="R381" t="str">
        <f t="shared" si="35"/>
        <v>plays</v>
      </c>
      <c r="S381" s="8">
        <f t="shared" si="33"/>
        <v>40843.208333333336</v>
      </c>
      <c r="T381" s="9">
        <f t="shared" si="34"/>
        <v>40857.25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2046</v>
      </c>
      <c r="Q382" t="str">
        <f t="shared" si="32"/>
        <v>theater</v>
      </c>
      <c r="R382" t="str">
        <f t="shared" si="35"/>
        <v>plays</v>
      </c>
      <c r="S382" s="8">
        <f t="shared" si="33"/>
        <v>41448.208333333336</v>
      </c>
      <c r="T382" s="9">
        <f t="shared" si="34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4952</v>
      </c>
      <c r="Q383" t="str">
        <f t="shared" si="32"/>
        <v>theater</v>
      </c>
      <c r="R383" t="str">
        <f t="shared" si="35"/>
        <v>plays</v>
      </c>
      <c r="S383" s="8">
        <f t="shared" si="33"/>
        <v>42163.208333333328</v>
      </c>
      <c r="T383" s="9">
        <f t="shared" si="34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2935</v>
      </c>
      <c r="Q384" t="str">
        <f t="shared" si="32"/>
        <v>photography</v>
      </c>
      <c r="R384" t="str">
        <f t="shared" si="35"/>
        <v>photography books</v>
      </c>
      <c r="S384" s="8">
        <f t="shared" si="33"/>
        <v>43024.208333333328</v>
      </c>
      <c r="T384" s="9">
        <f t="shared" si="34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7194</v>
      </c>
      <c r="Q385" t="str">
        <f t="shared" si="32"/>
        <v>food</v>
      </c>
      <c r="R385" t="str">
        <f t="shared" si="35"/>
        <v>food trucks</v>
      </c>
      <c r="S385" s="8">
        <f t="shared" si="33"/>
        <v>43509.25</v>
      </c>
      <c r="T385" s="9">
        <f t="shared" si="34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100789</v>
      </c>
      <c r="Q386" t="str">
        <f t="shared" si="32"/>
        <v>film &amp; video</v>
      </c>
      <c r="R386" t="str">
        <f t="shared" si="35"/>
        <v>documentary</v>
      </c>
      <c r="S386" s="8">
        <f t="shared" si="33"/>
        <v>42776.25</v>
      </c>
      <c r="T386" s="9">
        <f t="shared" si="34"/>
        <v>42803.25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AVERAGE(G387,E387)</f>
        <v>28998</v>
      </c>
      <c r="Q387" t="str">
        <f t="shared" ref="Q387:Q450" si="38">LEFT(N387,SEARCH("/",N387)-1)</f>
        <v>publishing</v>
      </c>
      <c r="R387" t="str">
        <f t="shared" si="35"/>
        <v>nonfiction</v>
      </c>
      <c r="S387" s="8">
        <f t="shared" ref="S387:S450" si="39">(((J387/60)/60)/24)+DATE(1970,1,1)</f>
        <v>43553.208333333328</v>
      </c>
      <c r="T387" s="9">
        <f t="shared" ref="T387:T450" si="40">(((K387/60)/60)/24)+DATE(1970,1,1)</f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52311</v>
      </c>
      <c r="Q388" t="str">
        <f t="shared" si="38"/>
        <v>theater</v>
      </c>
      <c r="R388" t="str">
        <f t="shared" ref="R388:R451" si="41">RIGHT(N388,LEN(N388)-SEARCH("/",N388))</f>
        <v>plays</v>
      </c>
      <c r="S388" s="8">
        <f t="shared" si="39"/>
        <v>40355.208333333336</v>
      </c>
      <c r="T388" s="9">
        <f t="shared" si="40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21609.5</v>
      </c>
      <c r="Q389" t="str">
        <f t="shared" si="38"/>
        <v>technology</v>
      </c>
      <c r="R389" t="str">
        <f t="shared" si="41"/>
        <v>wearables</v>
      </c>
      <c r="S389" s="8">
        <f t="shared" si="39"/>
        <v>41072.208333333336</v>
      </c>
      <c r="T389" s="9">
        <f t="shared" si="40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6541.5</v>
      </c>
      <c r="Q390" t="str">
        <f t="shared" si="38"/>
        <v>music</v>
      </c>
      <c r="R390" t="str">
        <f t="shared" si="41"/>
        <v>indie rock</v>
      </c>
      <c r="S390" s="8">
        <f t="shared" si="39"/>
        <v>40912.25</v>
      </c>
      <c r="T390" s="9">
        <f t="shared" si="40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51252</v>
      </c>
      <c r="Q391" t="str">
        <f t="shared" si="38"/>
        <v>theater</v>
      </c>
      <c r="R391" t="str">
        <f t="shared" si="41"/>
        <v>plays</v>
      </c>
      <c r="S391" s="8">
        <f t="shared" si="39"/>
        <v>40479.208333333336</v>
      </c>
      <c r="T391" s="9">
        <f t="shared" si="40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2263.5</v>
      </c>
      <c r="Q392" t="str">
        <f t="shared" si="38"/>
        <v>photography</v>
      </c>
      <c r="R392" t="str">
        <f t="shared" si="41"/>
        <v>photography books</v>
      </c>
      <c r="S392" s="8">
        <f t="shared" si="39"/>
        <v>41530.208333333336</v>
      </c>
      <c r="T392" s="9">
        <f t="shared" si="40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2272</v>
      </c>
      <c r="Q393" t="str">
        <f t="shared" si="38"/>
        <v>publishing</v>
      </c>
      <c r="R393" t="str">
        <f t="shared" si="41"/>
        <v>nonfiction</v>
      </c>
      <c r="S393" s="8">
        <f t="shared" si="39"/>
        <v>41653.25</v>
      </c>
      <c r="T393" s="9">
        <f t="shared" si="40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34577</v>
      </c>
      <c r="Q394" t="str">
        <f t="shared" si="38"/>
        <v>technology</v>
      </c>
      <c r="R394" t="str">
        <f t="shared" si="41"/>
        <v>wearables</v>
      </c>
      <c r="S394" s="8">
        <f t="shared" si="39"/>
        <v>40549.25</v>
      </c>
      <c r="T394" s="9">
        <f t="shared" si="40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73423.5</v>
      </c>
      <c r="Q395" t="str">
        <f t="shared" si="38"/>
        <v>music</v>
      </c>
      <c r="R395" t="str">
        <f t="shared" si="41"/>
        <v>jazz</v>
      </c>
      <c r="S395" s="8">
        <f t="shared" si="39"/>
        <v>42933.208333333328</v>
      </c>
      <c r="T395" s="9">
        <f t="shared" si="40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1894.5</v>
      </c>
      <c r="Q396" t="str">
        <f t="shared" si="38"/>
        <v>film &amp; video</v>
      </c>
      <c r="R396" t="str">
        <f t="shared" si="41"/>
        <v>documentary</v>
      </c>
      <c r="S396" s="8">
        <f t="shared" si="39"/>
        <v>41484.208333333336</v>
      </c>
      <c r="T396" s="9">
        <f t="shared" si="40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4729</v>
      </c>
      <c r="Q397" t="str">
        <f t="shared" si="38"/>
        <v>theater</v>
      </c>
      <c r="R397" t="str">
        <f t="shared" si="41"/>
        <v>plays</v>
      </c>
      <c r="S397" s="8">
        <f t="shared" si="39"/>
        <v>40885.25</v>
      </c>
      <c r="T397" s="9">
        <f t="shared" si="40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39308</v>
      </c>
      <c r="Q398" t="str">
        <f t="shared" si="38"/>
        <v>film &amp; video</v>
      </c>
      <c r="R398" t="str">
        <f t="shared" si="41"/>
        <v>drama</v>
      </c>
      <c r="S398" s="8">
        <f t="shared" si="39"/>
        <v>43378.208333333328</v>
      </c>
      <c r="T398" s="9">
        <f t="shared" si="40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7268.5</v>
      </c>
      <c r="Q399" t="str">
        <f t="shared" si="38"/>
        <v>music</v>
      </c>
      <c r="R399" t="str">
        <f t="shared" si="41"/>
        <v>rock</v>
      </c>
      <c r="S399" s="8">
        <f t="shared" si="39"/>
        <v>41417.208333333336</v>
      </c>
      <c r="T399" s="9">
        <f t="shared" si="40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6162.5</v>
      </c>
      <c r="Q400" t="str">
        <f t="shared" si="38"/>
        <v>film &amp; video</v>
      </c>
      <c r="R400" t="str">
        <f t="shared" si="41"/>
        <v>animation</v>
      </c>
      <c r="S400" s="8">
        <f t="shared" si="39"/>
        <v>43228.208333333328</v>
      </c>
      <c r="T400" s="9">
        <f t="shared" si="40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31534</v>
      </c>
      <c r="Q401" t="str">
        <f t="shared" si="38"/>
        <v>music</v>
      </c>
      <c r="R401" t="str">
        <f t="shared" si="41"/>
        <v>indie rock</v>
      </c>
      <c r="S401" s="8">
        <f t="shared" si="39"/>
        <v>40576.25</v>
      </c>
      <c r="T401" s="9">
        <f t="shared" si="40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1.5</v>
      </c>
      <c r="Q402" t="str">
        <f t="shared" si="38"/>
        <v>photography</v>
      </c>
      <c r="R402" t="str">
        <f t="shared" si="41"/>
        <v>photography books</v>
      </c>
      <c r="S402" s="8">
        <f t="shared" si="39"/>
        <v>41502.208333333336</v>
      </c>
      <c r="T402" s="9">
        <f t="shared" si="40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7035.5</v>
      </c>
      <c r="Q403" t="str">
        <f t="shared" si="38"/>
        <v>theater</v>
      </c>
      <c r="R403" t="str">
        <f t="shared" si="41"/>
        <v>plays</v>
      </c>
      <c r="S403" s="8">
        <f t="shared" si="39"/>
        <v>43765.208333333328</v>
      </c>
      <c r="T403" s="9">
        <f t="shared" si="40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1493</v>
      </c>
      <c r="Q404" t="str">
        <f t="shared" si="38"/>
        <v>film &amp; video</v>
      </c>
      <c r="R404" t="str">
        <f t="shared" si="41"/>
        <v>shorts</v>
      </c>
      <c r="S404" s="8">
        <f t="shared" si="39"/>
        <v>40914.25</v>
      </c>
      <c r="T404" s="9">
        <f t="shared" si="40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85917.5</v>
      </c>
      <c r="Q405" t="str">
        <f t="shared" si="38"/>
        <v>theater</v>
      </c>
      <c r="R405" t="str">
        <f t="shared" si="41"/>
        <v>plays</v>
      </c>
      <c r="S405" s="8">
        <f t="shared" si="39"/>
        <v>40310.208333333336</v>
      </c>
      <c r="T405" s="9">
        <f t="shared" si="40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78279</v>
      </c>
      <c r="Q406" t="str">
        <f t="shared" si="38"/>
        <v>theater</v>
      </c>
      <c r="R406" t="str">
        <f t="shared" si="41"/>
        <v>plays</v>
      </c>
      <c r="S406" s="8">
        <f t="shared" si="39"/>
        <v>43053.25</v>
      </c>
      <c r="T406" s="9">
        <f t="shared" si="40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13481</v>
      </c>
      <c r="Q407" t="str">
        <f t="shared" si="38"/>
        <v>theater</v>
      </c>
      <c r="R407" t="str">
        <f t="shared" si="41"/>
        <v>plays</v>
      </c>
      <c r="S407" s="8">
        <f t="shared" si="39"/>
        <v>43255.208333333328</v>
      </c>
      <c r="T407" s="9">
        <f t="shared" si="40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36114</v>
      </c>
      <c r="Q408" t="str">
        <f t="shared" si="38"/>
        <v>film &amp; video</v>
      </c>
      <c r="R408" t="str">
        <f t="shared" si="41"/>
        <v>documentary</v>
      </c>
      <c r="S408" s="8">
        <f t="shared" si="39"/>
        <v>41304.25</v>
      </c>
      <c r="T408" s="9">
        <f t="shared" si="40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6292</v>
      </c>
      <c r="Q409" t="str">
        <f t="shared" si="38"/>
        <v>theater</v>
      </c>
      <c r="R409" t="str">
        <f t="shared" si="41"/>
        <v>plays</v>
      </c>
      <c r="S409" s="8">
        <f t="shared" si="39"/>
        <v>43751.208333333328</v>
      </c>
      <c r="T409" s="9">
        <f t="shared" si="40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6141.5</v>
      </c>
      <c r="Q410" t="str">
        <f t="shared" si="38"/>
        <v>film &amp; video</v>
      </c>
      <c r="R410" t="str">
        <f t="shared" si="41"/>
        <v>documentary</v>
      </c>
      <c r="S410" s="8">
        <f t="shared" si="39"/>
        <v>42541.208333333328</v>
      </c>
      <c r="T410" s="9">
        <f t="shared" si="40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31759</v>
      </c>
      <c r="Q411" t="str">
        <f t="shared" si="38"/>
        <v>music</v>
      </c>
      <c r="R411" t="str">
        <f t="shared" si="41"/>
        <v>rock</v>
      </c>
      <c r="S411" s="8">
        <f t="shared" si="39"/>
        <v>42843.208333333328</v>
      </c>
      <c r="T411" s="9">
        <f t="shared" si="40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28323.5</v>
      </c>
      <c r="Q412" t="str">
        <f t="shared" si="38"/>
        <v>games</v>
      </c>
      <c r="R412" t="str">
        <f t="shared" si="41"/>
        <v>mobile games</v>
      </c>
      <c r="S412" s="8">
        <f t="shared" si="39"/>
        <v>42122.208333333328</v>
      </c>
      <c r="T412" s="9">
        <f t="shared" si="40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4121.5</v>
      </c>
      <c r="Q413" t="str">
        <f t="shared" si="38"/>
        <v>theater</v>
      </c>
      <c r="R413" t="str">
        <f t="shared" si="41"/>
        <v>plays</v>
      </c>
      <c r="S413" s="8">
        <f t="shared" si="39"/>
        <v>42884.208333333328</v>
      </c>
      <c r="T413" s="9">
        <f t="shared" si="40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7090</v>
      </c>
      <c r="Q414" t="str">
        <f t="shared" si="38"/>
        <v>publishing</v>
      </c>
      <c r="R414" t="str">
        <f t="shared" si="41"/>
        <v>fiction</v>
      </c>
      <c r="S414" s="8">
        <f t="shared" si="39"/>
        <v>41642.25</v>
      </c>
      <c r="T414" s="9">
        <f t="shared" si="40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59358.5</v>
      </c>
      <c r="Q415" t="str">
        <f t="shared" si="38"/>
        <v>film &amp; video</v>
      </c>
      <c r="R415" t="str">
        <f t="shared" si="41"/>
        <v>animation</v>
      </c>
      <c r="S415" s="8">
        <f t="shared" si="39"/>
        <v>43431.25</v>
      </c>
      <c r="T415" s="9">
        <f t="shared" si="40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82451</v>
      </c>
      <c r="Q416" t="str">
        <f t="shared" si="38"/>
        <v>food</v>
      </c>
      <c r="R416" t="str">
        <f t="shared" si="41"/>
        <v>food trucks</v>
      </c>
      <c r="S416" s="8">
        <f t="shared" si="39"/>
        <v>40288.208333333336</v>
      </c>
      <c r="T416" s="9">
        <f t="shared" si="40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6485</v>
      </c>
      <c r="Q417" t="str">
        <f t="shared" si="38"/>
        <v>theater</v>
      </c>
      <c r="R417" t="str">
        <f t="shared" si="41"/>
        <v>plays</v>
      </c>
      <c r="S417" s="8">
        <f t="shared" si="39"/>
        <v>40921.25</v>
      </c>
      <c r="T417" s="9">
        <f t="shared" si="40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30223</v>
      </c>
      <c r="Q418" t="str">
        <f t="shared" si="38"/>
        <v>film &amp; video</v>
      </c>
      <c r="R418" t="str">
        <f t="shared" si="41"/>
        <v>documentary</v>
      </c>
      <c r="S418" s="8">
        <f t="shared" si="39"/>
        <v>40560.25</v>
      </c>
      <c r="T418" s="9">
        <f t="shared" si="40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479</v>
      </c>
      <c r="Q419" t="str">
        <f t="shared" si="38"/>
        <v>theater</v>
      </c>
      <c r="R419" t="str">
        <f t="shared" si="41"/>
        <v>plays</v>
      </c>
      <c r="S419" s="8">
        <f t="shared" si="39"/>
        <v>43407.208333333328</v>
      </c>
      <c r="T419" s="9">
        <f t="shared" si="40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47981</v>
      </c>
      <c r="Q420" t="str">
        <f t="shared" si="38"/>
        <v>film &amp; video</v>
      </c>
      <c r="R420" t="str">
        <f t="shared" si="41"/>
        <v>documentary</v>
      </c>
      <c r="S420" s="8">
        <f t="shared" si="39"/>
        <v>41035.208333333336</v>
      </c>
      <c r="T420" s="9">
        <f t="shared" si="40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72836</v>
      </c>
      <c r="Q421" t="str">
        <f t="shared" si="38"/>
        <v>technology</v>
      </c>
      <c r="R421" t="str">
        <f t="shared" si="41"/>
        <v>web</v>
      </c>
      <c r="S421" s="8">
        <f t="shared" si="39"/>
        <v>40899.25</v>
      </c>
      <c r="T421" s="9">
        <f t="shared" si="40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3258.5</v>
      </c>
      <c r="Q422" t="str">
        <f t="shared" si="38"/>
        <v>theater</v>
      </c>
      <c r="R422" t="str">
        <f t="shared" si="41"/>
        <v>plays</v>
      </c>
      <c r="S422" s="8">
        <f t="shared" si="39"/>
        <v>42911.208333333328</v>
      </c>
      <c r="T422" s="9">
        <f t="shared" si="40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3066.5</v>
      </c>
      <c r="Q423" t="str">
        <f t="shared" si="38"/>
        <v>technology</v>
      </c>
      <c r="R423" t="str">
        <f t="shared" si="41"/>
        <v>wearables</v>
      </c>
      <c r="S423" s="8">
        <f t="shared" si="39"/>
        <v>42915.208333333328</v>
      </c>
      <c r="T423" s="9">
        <f t="shared" si="40"/>
        <v>42945.208333333328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5640</v>
      </c>
      <c r="Q424" t="str">
        <f t="shared" si="38"/>
        <v>theater</v>
      </c>
      <c r="R424" t="str">
        <f t="shared" si="41"/>
        <v>plays</v>
      </c>
      <c r="S424" s="8">
        <f t="shared" si="39"/>
        <v>40285.208333333336</v>
      </c>
      <c r="T424" s="9">
        <f t="shared" si="40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7942.5</v>
      </c>
      <c r="Q425" t="str">
        <f t="shared" si="38"/>
        <v>food</v>
      </c>
      <c r="R425" t="str">
        <f t="shared" si="41"/>
        <v>food trucks</v>
      </c>
      <c r="S425" s="8">
        <f t="shared" si="39"/>
        <v>40808.208333333336</v>
      </c>
      <c r="T425" s="9">
        <f t="shared" si="40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1073.5</v>
      </c>
      <c r="Q426" t="str">
        <f t="shared" si="38"/>
        <v>music</v>
      </c>
      <c r="R426" t="str">
        <f t="shared" si="41"/>
        <v>indie rock</v>
      </c>
      <c r="S426" s="8">
        <f t="shared" si="39"/>
        <v>43208.208333333328</v>
      </c>
      <c r="T426" s="9">
        <f t="shared" si="40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3929.5</v>
      </c>
      <c r="Q427" t="str">
        <f t="shared" si="38"/>
        <v>photography</v>
      </c>
      <c r="R427" t="str">
        <f t="shared" si="41"/>
        <v>photography books</v>
      </c>
      <c r="S427" s="8">
        <f t="shared" si="39"/>
        <v>42213.208333333328</v>
      </c>
      <c r="T427" s="9">
        <f t="shared" si="40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5266</v>
      </c>
      <c r="Q428" t="str">
        <f t="shared" si="38"/>
        <v>theater</v>
      </c>
      <c r="R428" t="str">
        <f t="shared" si="41"/>
        <v>plays</v>
      </c>
      <c r="S428" s="8">
        <f t="shared" si="39"/>
        <v>41332.25</v>
      </c>
      <c r="T428" s="9">
        <f t="shared" si="40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99772</v>
      </c>
      <c r="Q429" t="str">
        <f t="shared" si="38"/>
        <v>theater</v>
      </c>
      <c r="R429" t="str">
        <f t="shared" si="41"/>
        <v>plays</v>
      </c>
      <c r="S429" s="8">
        <f t="shared" si="39"/>
        <v>41895.208333333336</v>
      </c>
      <c r="T429" s="9">
        <f t="shared" si="40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23892</v>
      </c>
      <c r="Q430" t="str">
        <f t="shared" si="38"/>
        <v>film &amp; video</v>
      </c>
      <c r="R430" t="str">
        <f t="shared" si="41"/>
        <v>animation</v>
      </c>
      <c r="S430" s="8">
        <f t="shared" si="39"/>
        <v>40585.25</v>
      </c>
      <c r="T430" s="9">
        <f t="shared" si="40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87664.5</v>
      </c>
      <c r="Q431" t="str">
        <f t="shared" si="38"/>
        <v>photography</v>
      </c>
      <c r="R431" t="str">
        <f t="shared" si="41"/>
        <v>photography books</v>
      </c>
      <c r="S431" s="8">
        <f t="shared" si="39"/>
        <v>41680.25</v>
      </c>
      <c r="T431" s="9">
        <f t="shared" si="40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2785.5</v>
      </c>
      <c r="Q432" t="str">
        <f t="shared" si="38"/>
        <v>theater</v>
      </c>
      <c r="R432" t="str">
        <f t="shared" si="41"/>
        <v>plays</v>
      </c>
      <c r="S432" s="8">
        <f t="shared" si="39"/>
        <v>43737.208333333328</v>
      </c>
      <c r="T432" s="9">
        <f t="shared" si="40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4955.5</v>
      </c>
      <c r="Q433" t="str">
        <f t="shared" si="38"/>
        <v>theater</v>
      </c>
      <c r="R433" t="str">
        <f t="shared" si="41"/>
        <v>plays</v>
      </c>
      <c r="S433" s="8">
        <f t="shared" si="39"/>
        <v>43273.208333333328</v>
      </c>
      <c r="T433" s="9">
        <f t="shared" si="40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3230</v>
      </c>
      <c r="Q434" t="str">
        <f t="shared" si="38"/>
        <v>theater</v>
      </c>
      <c r="R434" t="str">
        <f t="shared" si="41"/>
        <v>plays</v>
      </c>
      <c r="S434" s="8">
        <f t="shared" si="39"/>
        <v>41761.208333333336</v>
      </c>
      <c r="T434" s="9">
        <f t="shared" si="40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33273.5</v>
      </c>
      <c r="Q435" t="str">
        <f t="shared" si="38"/>
        <v>film &amp; video</v>
      </c>
      <c r="R435" t="str">
        <f t="shared" si="41"/>
        <v>documentary</v>
      </c>
      <c r="S435" s="8">
        <f t="shared" si="39"/>
        <v>41603.25</v>
      </c>
      <c r="T435" s="9">
        <f t="shared" si="40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456.5</v>
      </c>
      <c r="Q436" t="str">
        <f t="shared" si="38"/>
        <v>theater</v>
      </c>
      <c r="R436" t="str">
        <f t="shared" si="41"/>
        <v>plays</v>
      </c>
      <c r="S436" s="8">
        <f t="shared" si="39"/>
        <v>42705.25</v>
      </c>
      <c r="T436" s="9">
        <f t="shared" si="40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89916.5</v>
      </c>
      <c r="Q437" t="str">
        <f t="shared" si="38"/>
        <v>theater</v>
      </c>
      <c r="R437" t="str">
        <f t="shared" si="41"/>
        <v>plays</v>
      </c>
      <c r="S437" s="8">
        <f t="shared" si="39"/>
        <v>41988.25</v>
      </c>
      <c r="T437" s="9">
        <f t="shared" si="40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6963.5</v>
      </c>
      <c r="Q438" t="str">
        <f t="shared" si="38"/>
        <v>music</v>
      </c>
      <c r="R438" t="str">
        <f t="shared" si="41"/>
        <v>jazz</v>
      </c>
      <c r="S438" s="8">
        <f t="shared" si="39"/>
        <v>43575.208333333328</v>
      </c>
      <c r="T438" s="9">
        <f t="shared" si="40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5080.5</v>
      </c>
      <c r="Q439" t="str">
        <f t="shared" si="38"/>
        <v>film &amp; video</v>
      </c>
      <c r="R439" t="str">
        <f t="shared" si="41"/>
        <v>animation</v>
      </c>
      <c r="S439" s="8">
        <f t="shared" si="39"/>
        <v>42260.208333333328</v>
      </c>
      <c r="T439" s="9">
        <f t="shared" si="40"/>
        <v>42263.208333333328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7537</v>
      </c>
      <c r="Q440" t="str">
        <f t="shared" si="38"/>
        <v>theater</v>
      </c>
      <c r="R440" t="str">
        <f t="shared" si="41"/>
        <v>plays</v>
      </c>
      <c r="S440" s="8">
        <f t="shared" si="39"/>
        <v>41337.25</v>
      </c>
      <c r="T440" s="9">
        <f t="shared" si="40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51596.5</v>
      </c>
      <c r="Q441" t="str">
        <f t="shared" si="38"/>
        <v>film &amp; video</v>
      </c>
      <c r="R441" t="str">
        <f t="shared" si="41"/>
        <v>science fiction</v>
      </c>
      <c r="S441" s="8">
        <f t="shared" si="39"/>
        <v>42680.208333333328</v>
      </c>
      <c r="T441" s="9">
        <f t="shared" si="40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84542.5</v>
      </c>
      <c r="Q442" t="str">
        <f t="shared" si="38"/>
        <v>film &amp; video</v>
      </c>
      <c r="R442" t="str">
        <f t="shared" si="41"/>
        <v>television</v>
      </c>
      <c r="S442" s="8">
        <f t="shared" si="39"/>
        <v>42916.208333333328</v>
      </c>
      <c r="T442" s="9">
        <f t="shared" si="40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888</v>
      </c>
      <c r="Q443" t="str">
        <f t="shared" si="38"/>
        <v>technology</v>
      </c>
      <c r="R443" t="str">
        <f t="shared" si="41"/>
        <v>wearables</v>
      </c>
      <c r="S443" s="8">
        <f t="shared" si="39"/>
        <v>41025.208333333336</v>
      </c>
      <c r="T443" s="9">
        <f t="shared" si="40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5437</v>
      </c>
      <c r="Q444" t="str">
        <f t="shared" si="38"/>
        <v>theater</v>
      </c>
      <c r="R444" t="str">
        <f t="shared" si="41"/>
        <v>plays</v>
      </c>
      <c r="S444" s="8">
        <f t="shared" si="39"/>
        <v>42980.208333333328</v>
      </c>
      <c r="T444" s="9">
        <f t="shared" si="40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1661</v>
      </c>
      <c r="Q445" t="str">
        <f t="shared" si="38"/>
        <v>theater</v>
      </c>
      <c r="R445" t="str">
        <f t="shared" si="41"/>
        <v>plays</v>
      </c>
      <c r="S445" s="8">
        <f t="shared" si="39"/>
        <v>40451.208333333336</v>
      </c>
      <c r="T445" s="9">
        <f t="shared" si="40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5617</v>
      </c>
      <c r="Q446" t="str">
        <f t="shared" si="38"/>
        <v>music</v>
      </c>
      <c r="R446" t="str">
        <f t="shared" si="41"/>
        <v>indie rock</v>
      </c>
      <c r="S446" s="8">
        <f t="shared" si="39"/>
        <v>40748.208333333336</v>
      </c>
      <c r="T446" s="9">
        <f t="shared" si="40"/>
        <v>40750.208333333336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5454.5</v>
      </c>
      <c r="Q447" t="str">
        <f t="shared" si="38"/>
        <v>theater</v>
      </c>
      <c r="R447" t="str">
        <f t="shared" si="41"/>
        <v>plays</v>
      </c>
      <c r="S447" s="8">
        <f t="shared" si="39"/>
        <v>40515.25</v>
      </c>
      <c r="T447" s="9">
        <f t="shared" si="40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2882.5</v>
      </c>
      <c r="Q448" t="str">
        <f t="shared" si="38"/>
        <v>technology</v>
      </c>
      <c r="R448" t="str">
        <f t="shared" si="41"/>
        <v>wearables</v>
      </c>
      <c r="S448" s="8">
        <f t="shared" si="39"/>
        <v>41261.25</v>
      </c>
      <c r="T448" s="9">
        <f t="shared" si="40"/>
        <v>41263.25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19096.5</v>
      </c>
      <c r="Q449" t="str">
        <f t="shared" si="38"/>
        <v>film &amp; video</v>
      </c>
      <c r="R449" t="str">
        <f t="shared" si="41"/>
        <v>television</v>
      </c>
      <c r="S449" s="8">
        <f t="shared" si="39"/>
        <v>43088.25</v>
      </c>
      <c r="T449" s="9">
        <f t="shared" si="40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22994.5</v>
      </c>
      <c r="Q450" t="str">
        <f t="shared" si="38"/>
        <v>games</v>
      </c>
      <c r="R450" t="str">
        <f t="shared" si="41"/>
        <v>video games</v>
      </c>
      <c r="S450" s="8">
        <f t="shared" si="39"/>
        <v>41378.208333333336</v>
      </c>
      <c r="T450" s="9">
        <f t="shared" si="40"/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AVERAGE(G451,E451)</f>
        <v>4394.5</v>
      </c>
      <c r="Q451" t="str">
        <f t="shared" ref="Q451:Q514" si="44">LEFT(N451,SEARCH("/",N451)-1)</f>
        <v>games</v>
      </c>
      <c r="R451" t="str">
        <f t="shared" si="41"/>
        <v>video games</v>
      </c>
      <c r="S451" s="8">
        <f t="shared" ref="S451:S514" si="45">(((J451/60)/60)/24)+DATE(1970,1,1)</f>
        <v>43530.25</v>
      </c>
      <c r="T451" s="9">
        <f t="shared" ref="T451:T514" si="46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2.5</v>
      </c>
      <c r="Q452" t="str">
        <f t="shared" si="44"/>
        <v>film &amp; video</v>
      </c>
      <c r="R452" t="str">
        <f t="shared" ref="R452:R515" si="47">RIGHT(N452,LEN(N452)-SEARCH("/",N452))</f>
        <v>animation</v>
      </c>
      <c r="S452" s="8">
        <f t="shared" si="45"/>
        <v>43394.208333333328</v>
      </c>
      <c r="T452" s="9">
        <f t="shared" si="46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94294</v>
      </c>
      <c r="Q453" t="str">
        <f t="shared" si="44"/>
        <v>music</v>
      </c>
      <c r="R453" t="str">
        <f t="shared" si="47"/>
        <v>rock</v>
      </c>
      <c r="S453" s="8">
        <f t="shared" si="45"/>
        <v>42935.208333333328</v>
      </c>
      <c r="T453" s="9">
        <f t="shared" si="46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1538</v>
      </c>
      <c r="Q454" t="str">
        <f t="shared" si="44"/>
        <v>film &amp; video</v>
      </c>
      <c r="R454" t="str">
        <f t="shared" si="47"/>
        <v>drama</v>
      </c>
      <c r="S454" s="8">
        <f t="shared" si="45"/>
        <v>40365.208333333336</v>
      </c>
      <c r="T454" s="9">
        <f t="shared" si="46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51965</v>
      </c>
      <c r="Q455" t="str">
        <f t="shared" si="44"/>
        <v>film &amp; video</v>
      </c>
      <c r="R455" t="str">
        <f t="shared" si="47"/>
        <v>science fiction</v>
      </c>
      <c r="S455" s="8">
        <f t="shared" si="45"/>
        <v>42705.25</v>
      </c>
      <c r="T455" s="9">
        <f t="shared" si="46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901</v>
      </c>
      <c r="Q456" t="str">
        <f t="shared" si="44"/>
        <v>film &amp; video</v>
      </c>
      <c r="R456" t="str">
        <f t="shared" si="47"/>
        <v>drama</v>
      </c>
      <c r="S456" s="8">
        <f t="shared" si="45"/>
        <v>41568.208333333336</v>
      </c>
      <c r="T456" s="9">
        <f t="shared" si="46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70815.5</v>
      </c>
      <c r="Q457" t="str">
        <f t="shared" si="44"/>
        <v>theater</v>
      </c>
      <c r="R457" t="str">
        <f t="shared" si="47"/>
        <v>plays</v>
      </c>
      <c r="S457" s="8">
        <f t="shared" si="45"/>
        <v>40809.208333333336</v>
      </c>
      <c r="T457" s="9">
        <f t="shared" si="46"/>
        <v>40832.208333333336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77021.5</v>
      </c>
      <c r="Q458" t="str">
        <f t="shared" si="44"/>
        <v>music</v>
      </c>
      <c r="R458" t="str">
        <f t="shared" si="47"/>
        <v>indie rock</v>
      </c>
      <c r="S458" s="8">
        <f t="shared" si="45"/>
        <v>43141.25</v>
      </c>
      <c r="T458" s="9">
        <f t="shared" si="46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689</v>
      </c>
      <c r="Q459" t="str">
        <f t="shared" si="44"/>
        <v>theater</v>
      </c>
      <c r="R459" t="str">
        <f t="shared" si="47"/>
        <v>plays</v>
      </c>
      <c r="S459" s="8">
        <f t="shared" si="45"/>
        <v>42657.208333333328</v>
      </c>
      <c r="T459" s="9">
        <f t="shared" si="46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60413</v>
      </c>
      <c r="Q460" t="str">
        <f t="shared" si="44"/>
        <v>theater</v>
      </c>
      <c r="R460" t="str">
        <f t="shared" si="47"/>
        <v>plays</v>
      </c>
      <c r="S460" s="8">
        <f t="shared" si="45"/>
        <v>40265.208333333336</v>
      </c>
      <c r="T460" s="9">
        <f t="shared" si="46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2889.5</v>
      </c>
      <c r="Q461" t="str">
        <f t="shared" si="44"/>
        <v>film &amp; video</v>
      </c>
      <c r="R461" t="str">
        <f t="shared" si="47"/>
        <v>documentary</v>
      </c>
      <c r="S461" s="8">
        <f t="shared" si="45"/>
        <v>42001.25</v>
      </c>
      <c r="T461" s="9">
        <f t="shared" si="46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2084.5</v>
      </c>
      <c r="Q462" t="str">
        <f t="shared" si="44"/>
        <v>theater</v>
      </c>
      <c r="R462" t="str">
        <f t="shared" si="47"/>
        <v>plays</v>
      </c>
      <c r="S462" s="8">
        <f t="shared" si="45"/>
        <v>40399.208333333336</v>
      </c>
      <c r="T462" s="9">
        <f t="shared" si="46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70717</v>
      </c>
      <c r="Q463" t="str">
        <f t="shared" si="44"/>
        <v>film &amp; video</v>
      </c>
      <c r="R463" t="str">
        <f t="shared" si="47"/>
        <v>drama</v>
      </c>
      <c r="S463" s="8">
        <f t="shared" si="45"/>
        <v>41757.208333333336</v>
      </c>
      <c r="T463" s="9">
        <f t="shared" si="46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29134.5</v>
      </c>
      <c r="Q464" t="str">
        <f t="shared" si="44"/>
        <v>games</v>
      </c>
      <c r="R464" t="str">
        <f t="shared" si="47"/>
        <v>mobile games</v>
      </c>
      <c r="S464" s="8">
        <f t="shared" si="45"/>
        <v>41304.25</v>
      </c>
      <c r="T464" s="9">
        <f t="shared" si="46"/>
        <v>41342.25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73685</v>
      </c>
      <c r="Q465" t="str">
        <f t="shared" si="44"/>
        <v>film &amp; video</v>
      </c>
      <c r="R465" t="str">
        <f t="shared" si="47"/>
        <v>animation</v>
      </c>
      <c r="S465" s="8">
        <f t="shared" si="45"/>
        <v>41639.25</v>
      </c>
      <c r="T465" s="9">
        <f t="shared" si="46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48728</v>
      </c>
      <c r="Q466" t="str">
        <f t="shared" si="44"/>
        <v>theater</v>
      </c>
      <c r="R466" t="str">
        <f t="shared" si="47"/>
        <v>plays</v>
      </c>
      <c r="S466" s="8">
        <f t="shared" si="45"/>
        <v>43142.25</v>
      </c>
      <c r="T466" s="9">
        <f t="shared" si="46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4454.5</v>
      </c>
      <c r="Q467" t="str">
        <f t="shared" si="44"/>
        <v>publishing</v>
      </c>
      <c r="R467" t="str">
        <f t="shared" si="47"/>
        <v>translations</v>
      </c>
      <c r="S467" s="8">
        <f t="shared" si="45"/>
        <v>43127.25</v>
      </c>
      <c r="T467" s="9">
        <f t="shared" si="46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2013</v>
      </c>
      <c r="Q468" t="str">
        <f t="shared" si="44"/>
        <v>technology</v>
      </c>
      <c r="R468" t="str">
        <f t="shared" si="47"/>
        <v>wearables</v>
      </c>
      <c r="S468" s="8">
        <f t="shared" si="45"/>
        <v>41409.208333333336</v>
      </c>
      <c r="T468" s="9">
        <f t="shared" si="46"/>
        <v>41432.208333333336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4096</v>
      </c>
      <c r="Q469" t="str">
        <f t="shared" si="44"/>
        <v>technology</v>
      </c>
      <c r="R469" t="str">
        <f t="shared" si="47"/>
        <v>web</v>
      </c>
      <c r="S469" s="8">
        <f t="shared" si="45"/>
        <v>42331.25</v>
      </c>
      <c r="T469" s="9">
        <f t="shared" si="46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818</v>
      </c>
      <c r="Q470" t="str">
        <f t="shared" si="44"/>
        <v>theater</v>
      </c>
      <c r="R470" t="str">
        <f t="shared" si="47"/>
        <v>plays</v>
      </c>
      <c r="S470" s="8">
        <f t="shared" si="45"/>
        <v>43569.208333333328</v>
      </c>
      <c r="T470" s="9">
        <f t="shared" si="46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5243.5</v>
      </c>
      <c r="Q471" t="str">
        <f t="shared" si="44"/>
        <v>film &amp; video</v>
      </c>
      <c r="R471" t="str">
        <f t="shared" si="47"/>
        <v>drama</v>
      </c>
      <c r="S471" s="8">
        <f t="shared" si="45"/>
        <v>42142.208333333328</v>
      </c>
      <c r="T471" s="9">
        <f t="shared" si="46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5335</v>
      </c>
      <c r="Q472" t="str">
        <f t="shared" si="44"/>
        <v>technology</v>
      </c>
      <c r="R472" t="str">
        <f t="shared" si="47"/>
        <v>wearables</v>
      </c>
      <c r="S472" s="8">
        <f t="shared" si="45"/>
        <v>42716.25</v>
      </c>
      <c r="T472" s="9">
        <f t="shared" si="46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5041.5</v>
      </c>
      <c r="Q473" t="str">
        <f t="shared" si="44"/>
        <v>food</v>
      </c>
      <c r="R473" t="str">
        <f t="shared" si="47"/>
        <v>food trucks</v>
      </c>
      <c r="S473" s="8">
        <f t="shared" si="45"/>
        <v>41031.208333333336</v>
      </c>
      <c r="T473" s="9">
        <f t="shared" si="46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30458.5</v>
      </c>
      <c r="Q474" t="str">
        <f t="shared" si="44"/>
        <v>music</v>
      </c>
      <c r="R474" t="str">
        <f t="shared" si="47"/>
        <v>rock</v>
      </c>
      <c r="S474" s="8">
        <f t="shared" si="45"/>
        <v>43535.208333333328</v>
      </c>
      <c r="T474" s="9">
        <f t="shared" si="46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4506.5</v>
      </c>
      <c r="Q475" t="str">
        <f t="shared" si="44"/>
        <v>music</v>
      </c>
      <c r="R475" t="str">
        <f t="shared" si="47"/>
        <v>electric music</v>
      </c>
      <c r="S475" s="8">
        <f t="shared" si="45"/>
        <v>43277.208333333328</v>
      </c>
      <c r="T475" s="9">
        <f t="shared" si="46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7374</v>
      </c>
      <c r="Q476" t="str">
        <f t="shared" si="44"/>
        <v>film &amp; video</v>
      </c>
      <c r="R476" t="str">
        <f t="shared" si="47"/>
        <v>television</v>
      </c>
      <c r="S476" s="8">
        <f t="shared" si="45"/>
        <v>41989.25</v>
      </c>
      <c r="T476" s="9">
        <f t="shared" si="46"/>
        <v>41990.25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4321.5</v>
      </c>
      <c r="Q477" t="str">
        <f t="shared" si="44"/>
        <v>publishing</v>
      </c>
      <c r="R477" t="str">
        <f t="shared" si="47"/>
        <v>translations</v>
      </c>
      <c r="S477" s="8">
        <f t="shared" si="45"/>
        <v>41450.208333333336</v>
      </c>
      <c r="T477" s="9">
        <f t="shared" si="46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29121</v>
      </c>
      <c r="Q478" t="str">
        <f t="shared" si="44"/>
        <v>publishing</v>
      </c>
      <c r="R478" t="str">
        <f t="shared" si="47"/>
        <v>fiction</v>
      </c>
      <c r="S478" s="8">
        <f t="shared" si="45"/>
        <v>43322.208333333328</v>
      </c>
      <c r="T478" s="9">
        <f t="shared" si="46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2363</v>
      </c>
      <c r="Q479" t="str">
        <f t="shared" si="44"/>
        <v>film &amp; video</v>
      </c>
      <c r="R479" t="str">
        <f t="shared" si="47"/>
        <v>science fiction</v>
      </c>
      <c r="S479" s="8">
        <f t="shared" si="45"/>
        <v>40720.208333333336</v>
      </c>
      <c r="T479" s="9">
        <f t="shared" si="46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82679.5</v>
      </c>
      <c r="Q480" t="str">
        <f t="shared" si="44"/>
        <v>technology</v>
      </c>
      <c r="R480" t="str">
        <f t="shared" si="47"/>
        <v>wearables</v>
      </c>
      <c r="S480" s="8">
        <f t="shared" si="45"/>
        <v>42072.208333333328</v>
      </c>
      <c r="T480" s="9">
        <f t="shared" si="46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6241.5</v>
      </c>
      <c r="Q481" t="str">
        <f t="shared" si="44"/>
        <v>food</v>
      </c>
      <c r="R481" t="str">
        <f t="shared" si="47"/>
        <v>food trucks</v>
      </c>
      <c r="S481" s="8">
        <f t="shared" si="45"/>
        <v>42945.208333333328</v>
      </c>
      <c r="T481" s="9">
        <f t="shared" si="46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4371.5</v>
      </c>
      <c r="Q482" t="str">
        <f t="shared" si="44"/>
        <v>photography</v>
      </c>
      <c r="R482" t="str">
        <f t="shared" si="47"/>
        <v>photography books</v>
      </c>
      <c r="S482" s="8">
        <f t="shared" si="45"/>
        <v>40248.25</v>
      </c>
      <c r="T482" s="9">
        <f t="shared" si="46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80734.5</v>
      </c>
      <c r="Q483" t="str">
        <f t="shared" si="44"/>
        <v>theater</v>
      </c>
      <c r="R483" t="str">
        <f t="shared" si="47"/>
        <v>plays</v>
      </c>
      <c r="S483" s="8">
        <f t="shared" si="45"/>
        <v>41913.208333333336</v>
      </c>
      <c r="T483" s="9">
        <f t="shared" si="46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349</v>
      </c>
      <c r="Q484" t="str">
        <f t="shared" si="44"/>
        <v>publishing</v>
      </c>
      <c r="R484" t="str">
        <f t="shared" si="47"/>
        <v>fiction</v>
      </c>
      <c r="S484" s="8">
        <f t="shared" si="45"/>
        <v>40963.25</v>
      </c>
      <c r="T484" s="9">
        <f t="shared" si="46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24395</v>
      </c>
      <c r="Q485" t="str">
        <f t="shared" si="44"/>
        <v>theater</v>
      </c>
      <c r="R485" t="str">
        <f t="shared" si="47"/>
        <v>plays</v>
      </c>
      <c r="S485" s="8">
        <f t="shared" si="45"/>
        <v>43811.25</v>
      </c>
      <c r="T485" s="9">
        <f t="shared" si="46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39296.5</v>
      </c>
      <c r="Q486" t="str">
        <f t="shared" si="44"/>
        <v>food</v>
      </c>
      <c r="R486" t="str">
        <f t="shared" si="47"/>
        <v>food trucks</v>
      </c>
      <c r="S486" s="8">
        <f t="shared" si="45"/>
        <v>41855.208333333336</v>
      </c>
      <c r="T486" s="9">
        <f t="shared" si="46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14246</v>
      </c>
      <c r="Q487" t="str">
        <f t="shared" si="44"/>
        <v>theater</v>
      </c>
      <c r="R487" t="str">
        <f t="shared" si="47"/>
        <v>plays</v>
      </c>
      <c r="S487" s="8">
        <f t="shared" si="45"/>
        <v>43626.208333333328</v>
      </c>
      <c r="T487" s="9">
        <f t="shared" si="46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361.5</v>
      </c>
      <c r="Q488" t="str">
        <f t="shared" si="44"/>
        <v>publishing</v>
      </c>
      <c r="R488" t="str">
        <f t="shared" si="47"/>
        <v>translations</v>
      </c>
      <c r="S488" s="8">
        <f t="shared" si="45"/>
        <v>43168.25</v>
      </c>
      <c r="T488" s="9">
        <f t="shared" si="46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99685</v>
      </c>
      <c r="Q489" t="str">
        <f t="shared" si="44"/>
        <v>theater</v>
      </c>
      <c r="R489" t="str">
        <f t="shared" si="47"/>
        <v>plays</v>
      </c>
      <c r="S489" s="8">
        <f t="shared" si="45"/>
        <v>42845.208333333328</v>
      </c>
      <c r="T489" s="9">
        <f t="shared" si="46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5889</v>
      </c>
      <c r="Q490" t="str">
        <f t="shared" si="44"/>
        <v>theater</v>
      </c>
      <c r="R490" t="str">
        <f t="shared" si="47"/>
        <v>plays</v>
      </c>
      <c r="S490" s="8">
        <f t="shared" si="45"/>
        <v>42403.25</v>
      </c>
      <c r="T490" s="9">
        <f t="shared" si="46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4712</v>
      </c>
      <c r="Q491" t="str">
        <f t="shared" si="44"/>
        <v>technology</v>
      </c>
      <c r="R491" t="str">
        <f t="shared" si="47"/>
        <v>wearables</v>
      </c>
      <c r="S491" s="8">
        <f t="shared" si="45"/>
        <v>40406.208333333336</v>
      </c>
      <c r="T491" s="9">
        <f t="shared" si="46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2370</v>
      </c>
      <c r="Q492" t="str">
        <f t="shared" si="44"/>
        <v>journalism</v>
      </c>
      <c r="R492" t="str">
        <f t="shared" si="47"/>
        <v>audio</v>
      </c>
      <c r="S492" s="8">
        <f t="shared" si="45"/>
        <v>43786.25</v>
      </c>
      <c r="T492" s="9">
        <f t="shared" si="46"/>
        <v>43793.25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87940</v>
      </c>
      <c r="Q493" t="str">
        <f t="shared" si="44"/>
        <v>food</v>
      </c>
      <c r="R493" t="str">
        <f t="shared" si="47"/>
        <v>food trucks</v>
      </c>
      <c r="S493" s="8">
        <f t="shared" si="45"/>
        <v>41456.208333333336</v>
      </c>
      <c r="T493" s="9">
        <f t="shared" si="46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23213</v>
      </c>
      <c r="Q494" t="str">
        <f t="shared" si="44"/>
        <v>film &amp; video</v>
      </c>
      <c r="R494" t="str">
        <f t="shared" si="47"/>
        <v>shorts</v>
      </c>
      <c r="S494" s="8">
        <f t="shared" si="45"/>
        <v>40336.208333333336</v>
      </c>
      <c r="T494" s="9">
        <f t="shared" si="46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3289</v>
      </c>
      <c r="Q495" t="str">
        <f t="shared" si="44"/>
        <v>photography</v>
      </c>
      <c r="R495" t="str">
        <f t="shared" si="47"/>
        <v>photography books</v>
      </c>
      <c r="S495" s="8">
        <f t="shared" si="45"/>
        <v>43645.208333333328</v>
      </c>
      <c r="T495" s="9">
        <f t="shared" si="46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6976</v>
      </c>
      <c r="Q496" t="str">
        <f t="shared" si="44"/>
        <v>technology</v>
      </c>
      <c r="R496" t="str">
        <f t="shared" si="47"/>
        <v>wearables</v>
      </c>
      <c r="S496" s="8">
        <f t="shared" si="45"/>
        <v>40990.208333333336</v>
      </c>
      <c r="T496" s="9">
        <f t="shared" si="46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6729.5</v>
      </c>
      <c r="Q497" t="str">
        <f t="shared" si="44"/>
        <v>theater</v>
      </c>
      <c r="R497" t="str">
        <f t="shared" si="47"/>
        <v>plays</v>
      </c>
      <c r="S497" s="8">
        <f t="shared" si="45"/>
        <v>41800.208333333336</v>
      </c>
      <c r="T497" s="9">
        <f t="shared" si="46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860.5</v>
      </c>
      <c r="Q498" t="str">
        <f t="shared" si="44"/>
        <v>film &amp; video</v>
      </c>
      <c r="R498" t="str">
        <f t="shared" si="47"/>
        <v>animation</v>
      </c>
      <c r="S498" s="8">
        <f t="shared" si="45"/>
        <v>42876.208333333328</v>
      </c>
      <c r="T498" s="9">
        <f t="shared" si="46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1734.5</v>
      </c>
      <c r="Q499" t="str">
        <f t="shared" si="44"/>
        <v>technology</v>
      </c>
      <c r="R499" t="str">
        <f t="shared" si="47"/>
        <v>wearables</v>
      </c>
      <c r="S499" s="8">
        <f t="shared" si="45"/>
        <v>42724.25</v>
      </c>
      <c r="T499" s="9">
        <f t="shared" si="46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23448</v>
      </c>
      <c r="Q500" t="str">
        <f t="shared" si="44"/>
        <v>technology</v>
      </c>
      <c r="R500" t="str">
        <f t="shared" si="47"/>
        <v>web</v>
      </c>
      <c r="S500" s="8">
        <f t="shared" si="45"/>
        <v>42005.25</v>
      </c>
      <c r="T500" s="9">
        <f t="shared" si="46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40407.5</v>
      </c>
      <c r="Q501" t="str">
        <f t="shared" si="44"/>
        <v>film &amp; video</v>
      </c>
      <c r="R501" t="str">
        <f t="shared" si="47"/>
        <v>documentary</v>
      </c>
      <c r="S501" s="8">
        <f t="shared" si="45"/>
        <v>42444.208333333328</v>
      </c>
      <c r="T501" s="9">
        <f t="shared" si="46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7"/>
        <v>plays</v>
      </c>
      <c r="S502" s="8">
        <f t="shared" si="45"/>
        <v>41395.208333333336</v>
      </c>
      <c r="T502" s="9">
        <f t="shared" si="46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54769.5</v>
      </c>
      <c r="Q503" t="str">
        <f t="shared" si="44"/>
        <v>film &amp; video</v>
      </c>
      <c r="R503" t="str">
        <f t="shared" si="47"/>
        <v>documentary</v>
      </c>
      <c r="S503" s="8">
        <f t="shared" si="45"/>
        <v>41345.208333333336</v>
      </c>
      <c r="T503" s="9">
        <f t="shared" si="46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3537.5</v>
      </c>
      <c r="Q504" t="str">
        <f t="shared" si="44"/>
        <v>games</v>
      </c>
      <c r="R504" t="str">
        <f t="shared" si="47"/>
        <v>video games</v>
      </c>
      <c r="S504" s="8">
        <f t="shared" si="45"/>
        <v>41117.208333333336</v>
      </c>
      <c r="T504" s="9">
        <f t="shared" si="46"/>
        <v>41146.208333333336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23221.5</v>
      </c>
      <c r="Q505" t="str">
        <f t="shared" si="44"/>
        <v>film &amp; video</v>
      </c>
      <c r="R505" t="str">
        <f t="shared" si="47"/>
        <v>drama</v>
      </c>
      <c r="S505" s="8">
        <f t="shared" si="45"/>
        <v>42186.208333333328</v>
      </c>
      <c r="T505" s="9">
        <f t="shared" si="46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3493</v>
      </c>
      <c r="Q506" t="str">
        <f t="shared" si="44"/>
        <v>music</v>
      </c>
      <c r="R506" t="str">
        <f t="shared" si="47"/>
        <v>rock</v>
      </c>
      <c r="S506" s="8">
        <f t="shared" si="45"/>
        <v>42142.208333333328</v>
      </c>
      <c r="T506" s="9">
        <f t="shared" si="46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6422</v>
      </c>
      <c r="Q507" t="str">
        <f t="shared" si="44"/>
        <v>publishing</v>
      </c>
      <c r="R507" t="str">
        <f t="shared" si="47"/>
        <v>radio &amp; podcasts</v>
      </c>
      <c r="S507" s="8">
        <f t="shared" si="45"/>
        <v>41341.25</v>
      </c>
      <c r="T507" s="9">
        <f t="shared" si="46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84701</v>
      </c>
      <c r="Q508" t="str">
        <f t="shared" si="44"/>
        <v>theater</v>
      </c>
      <c r="R508" t="str">
        <f t="shared" si="47"/>
        <v>plays</v>
      </c>
      <c r="S508" s="8">
        <f t="shared" si="45"/>
        <v>43062.25</v>
      </c>
      <c r="T508" s="9">
        <f t="shared" si="46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428</v>
      </c>
      <c r="Q509" t="str">
        <f t="shared" si="44"/>
        <v>technology</v>
      </c>
      <c r="R509" t="str">
        <f t="shared" si="47"/>
        <v>web</v>
      </c>
      <c r="S509" s="8">
        <f t="shared" si="45"/>
        <v>41373.208333333336</v>
      </c>
      <c r="T509" s="9">
        <f t="shared" si="46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98738.5</v>
      </c>
      <c r="Q510" t="str">
        <f t="shared" si="44"/>
        <v>theater</v>
      </c>
      <c r="R510" t="str">
        <f t="shared" si="47"/>
        <v>plays</v>
      </c>
      <c r="S510" s="8">
        <f t="shared" si="45"/>
        <v>43310.208333333328</v>
      </c>
      <c r="T510" s="9">
        <f t="shared" si="46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60384</v>
      </c>
      <c r="Q511" t="str">
        <f t="shared" si="44"/>
        <v>theater</v>
      </c>
      <c r="R511" t="str">
        <f t="shared" si="47"/>
        <v>plays</v>
      </c>
      <c r="S511" s="8">
        <f t="shared" si="45"/>
        <v>41034.208333333336</v>
      </c>
      <c r="T511" s="9">
        <f t="shared" si="46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4710</v>
      </c>
      <c r="Q512" t="str">
        <f t="shared" si="44"/>
        <v>film &amp; video</v>
      </c>
      <c r="R512" t="str">
        <f t="shared" si="47"/>
        <v>drama</v>
      </c>
      <c r="S512" s="8">
        <f t="shared" si="45"/>
        <v>43251.208333333328</v>
      </c>
      <c r="T512" s="9">
        <f t="shared" si="46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17930</v>
      </c>
      <c r="Q513" t="str">
        <f t="shared" si="44"/>
        <v>theater</v>
      </c>
      <c r="R513" t="str">
        <f t="shared" si="47"/>
        <v>plays</v>
      </c>
      <c r="S513" s="8">
        <f t="shared" si="45"/>
        <v>43671.208333333328</v>
      </c>
      <c r="T513" s="9">
        <f t="shared" si="46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6458.5</v>
      </c>
      <c r="Q514" t="str">
        <f t="shared" si="44"/>
        <v>games</v>
      </c>
      <c r="R514" t="str">
        <f t="shared" si="47"/>
        <v>video games</v>
      </c>
      <c r="S514" s="8">
        <f t="shared" si="45"/>
        <v>41825.208333333336</v>
      </c>
      <c r="T514" s="9">
        <f t="shared" si="46"/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AVERAGE(G515,E515)</f>
        <v>1647.5</v>
      </c>
      <c r="Q515" t="str">
        <f t="shared" ref="Q515:Q578" si="50">LEFT(N515,SEARCH("/",N515)-1)</f>
        <v>film &amp; video</v>
      </c>
      <c r="R515" t="str">
        <f t="shared" si="47"/>
        <v>television</v>
      </c>
      <c r="S515" s="8">
        <f t="shared" ref="S515:S578" si="51">(((J515/60)/60)/24)+DATE(1970,1,1)</f>
        <v>40430.208333333336</v>
      </c>
      <c r="T515" s="9">
        <f t="shared" ref="T515:T578" si="52"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15825.5</v>
      </c>
      <c r="Q516" t="str">
        <f t="shared" si="50"/>
        <v>music</v>
      </c>
      <c r="R516" t="str">
        <f t="shared" ref="R516:R579" si="53">RIGHT(N516,LEN(N516)-SEARCH("/",N516))</f>
        <v>rock</v>
      </c>
      <c r="S516" s="8">
        <f t="shared" si="51"/>
        <v>41614.25</v>
      </c>
      <c r="T516" s="9">
        <f t="shared" si="52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2465</v>
      </c>
      <c r="Q517" t="str">
        <f t="shared" si="50"/>
        <v>theater</v>
      </c>
      <c r="R517" t="str">
        <f t="shared" si="53"/>
        <v>plays</v>
      </c>
      <c r="S517" s="8">
        <f t="shared" si="51"/>
        <v>40900.25</v>
      </c>
      <c r="T517" s="9">
        <f t="shared" si="52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27085</v>
      </c>
      <c r="Q518" t="str">
        <f t="shared" si="50"/>
        <v>publishing</v>
      </c>
      <c r="R518" t="str">
        <f t="shared" si="53"/>
        <v>nonfiction</v>
      </c>
      <c r="S518" s="8">
        <f t="shared" si="51"/>
        <v>40396.208333333336</v>
      </c>
      <c r="T518" s="9">
        <f t="shared" si="52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3343</v>
      </c>
      <c r="Q519" t="str">
        <f t="shared" si="50"/>
        <v>food</v>
      </c>
      <c r="R519" t="str">
        <f t="shared" si="53"/>
        <v>food trucks</v>
      </c>
      <c r="S519" s="8">
        <f t="shared" si="51"/>
        <v>42860.208333333328</v>
      </c>
      <c r="T519" s="9">
        <f t="shared" si="52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316</v>
      </c>
      <c r="Q520" t="str">
        <f t="shared" si="50"/>
        <v>film &amp; video</v>
      </c>
      <c r="R520" t="str">
        <f t="shared" si="53"/>
        <v>animation</v>
      </c>
      <c r="S520" s="8">
        <f t="shared" si="51"/>
        <v>43154.25</v>
      </c>
      <c r="T520" s="9">
        <f t="shared" si="52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91287.5</v>
      </c>
      <c r="Q521" t="str">
        <f t="shared" si="50"/>
        <v>music</v>
      </c>
      <c r="R521" t="str">
        <f t="shared" si="53"/>
        <v>rock</v>
      </c>
      <c r="S521" s="8">
        <f t="shared" si="51"/>
        <v>42012.25</v>
      </c>
      <c r="T521" s="9">
        <f t="shared" si="52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1719</v>
      </c>
      <c r="Q522" t="str">
        <f t="shared" si="50"/>
        <v>theater</v>
      </c>
      <c r="R522" t="str">
        <f t="shared" si="53"/>
        <v>plays</v>
      </c>
      <c r="S522" s="8">
        <f t="shared" si="51"/>
        <v>43574.208333333328</v>
      </c>
      <c r="T522" s="9">
        <f t="shared" si="52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5715</v>
      </c>
      <c r="Q523" t="str">
        <f t="shared" si="50"/>
        <v>film &amp; video</v>
      </c>
      <c r="R523" t="str">
        <f t="shared" si="53"/>
        <v>drama</v>
      </c>
      <c r="S523" s="8">
        <f t="shared" si="51"/>
        <v>42605.208333333328</v>
      </c>
      <c r="T523" s="9">
        <f t="shared" si="52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8290</v>
      </c>
      <c r="Q524" t="str">
        <f t="shared" si="50"/>
        <v>film &amp; video</v>
      </c>
      <c r="R524" t="str">
        <f t="shared" si="53"/>
        <v>shorts</v>
      </c>
      <c r="S524" s="8">
        <f t="shared" si="51"/>
        <v>41093.208333333336</v>
      </c>
      <c r="T524" s="9">
        <f t="shared" si="52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3196</v>
      </c>
      <c r="Q525" t="str">
        <f t="shared" si="50"/>
        <v>film &amp; video</v>
      </c>
      <c r="R525" t="str">
        <f t="shared" si="53"/>
        <v>shorts</v>
      </c>
      <c r="S525" s="8">
        <f t="shared" si="51"/>
        <v>40241.25</v>
      </c>
      <c r="T525" s="9">
        <f t="shared" si="52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41557.5</v>
      </c>
      <c r="Q526" t="str">
        <f t="shared" si="50"/>
        <v>theater</v>
      </c>
      <c r="R526" t="str">
        <f t="shared" si="53"/>
        <v>plays</v>
      </c>
      <c r="S526" s="8">
        <f t="shared" si="51"/>
        <v>40294.208333333336</v>
      </c>
      <c r="T526" s="9">
        <f t="shared" si="52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915.5</v>
      </c>
      <c r="Q527" t="str">
        <f t="shared" si="50"/>
        <v>technology</v>
      </c>
      <c r="R527" t="str">
        <f t="shared" si="53"/>
        <v>wearables</v>
      </c>
      <c r="S527" s="8">
        <f t="shared" si="51"/>
        <v>40505.25</v>
      </c>
      <c r="T527" s="9">
        <f t="shared" si="52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6545.5</v>
      </c>
      <c r="Q528" t="str">
        <f t="shared" si="50"/>
        <v>theater</v>
      </c>
      <c r="R528" t="str">
        <f t="shared" si="53"/>
        <v>plays</v>
      </c>
      <c r="S528" s="8">
        <f t="shared" si="51"/>
        <v>42364.25</v>
      </c>
      <c r="T528" s="9">
        <f t="shared" si="52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97280</v>
      </c>
      <c r="Q529" t="str">
        <f t="shared" si="50"/>
        <v>film &amp; video</v>
      </c>
      <c r="R529" t="str">
        <f t="shared" si="53"/>
        <v>animation</v>
      </c>
      <c r="S529" s="8">
        <f t="shared" si="51"/>
        <v>42405.25</v>
      </c>
      <c r="T529" s="9">
        <f t="shared" si="52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3653.5</v>
      </c>
      <c r="Q530" t="str">
        <f t="shared" si="50"/>
        <v>music</v>
      </c>
      <c r="R530" t="str">
        <f t="shared" si="53"/>
        <v>indie rock</v>
      </c>
      <c r="S530" s="8">
        <f t="shared" si="51"/>
        <v>41601.25</v>
      </c>
      <c r="T530" s="9">
        <f t="shared" si="52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291.5</v>
      </c>
      <c r="Q531" t="str">
        <f t="shared" si="50"/>
        <v>games</v>
      </c>
      <c r="R531" t="str">
        <f t="shared" si="53"/>
        <v>video games</v>
      </c>
      <c r="S531" s="8">
        <f t="shared" si="51"/>
        <v>41769.208333333336</v>
      </c>
      <c r="T531" s="9">
        <f t="shared" si="52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49056</v>
      </c>
      <c r="Q532" t="str">
        <f t="shared" si="50"/>
        <v>publishing</v>
      </c>
      <c r="R532" t="str">
        <f t="shared" si="53"/>
        <v>fiction</v>
      </c>
      <c r="S532" s="8">
        <f t="shared" si="51"/>
        <v>40421.208333333336</v>
      </c>
      <c r="T532" s="9">
        <f t="shared" si="52"/>
        <v>40435.208333333336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90989</v>
      </c>
      <c r="Q533" t="str">
        <f t="shared" si="50"/>
        <v>games</v>
      </c>
      <c r="R533" t="str">
        <f t="shared" si="53"/>
        <v>video games</v>
      </c>
      <c r="S533" s="8">
        <f t="shared" si="51"/>
        <v>41589.25</v>
      </c>
      <c r="T533" s="9">
        <f t="shared" si="52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4086</v>
      </c>
      <c r="Q534" t="str">
        <f t="shared" si="50"/>
        <v>theater</v>
      </c>
      <c r="R534" t="str">
        <f t="shared" si="53"/>
        <v>plays</v>
      </c>
      <c r="S534" s="8">
        <f t="shared" si="51"/>
        <v>43125.25</v>
      </c>
      <c r="T534" s="9">
        <f t="shared" si="52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93152</v>
      </c>
      <c r="Q535" t="str">
        <f t="shared" si="50"/>
        <v>music</v>
      </c>
      <c r="R535" t="str">
        <f t="shared" si="53"/>
        <v>indie rock</v>
      </c>
      <c r="S535" s="8">
        <f t="shared" si="51"/>
        <v>41479.208333333336</v>
      </c>
      <c r="T535" s="9">
        <f t="shared" si="52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6814</v>
      </c>
      <c r="Q536" t="str">
        <f t="shared" si="50"/>
        <v>film &amp; video</v>
      </c>
      <c r="R536" t="str">
        <f t="shared" si="53"/>
        <v>drama</v>
      </c>
      <c r="S536" s="8">
        <f t="shared" si="51"/>
        <v>43329.208333333328</v>
      </c>
      <c r="T536" s="9">
        <f t="shared" si="52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6367.5</v>
      </c>
      <c r="Q537" t="str">
        <f t="shared" si="50"/>
        <v>theater</v>
      </c>
      <c r="R537" t="str">
        <f t="shared" si="53"/>
        <v>plays</v>
      </c>
      <c r="S537" s="8">
        <f t="shared" si="51"/>
        <v>43259.208333333328</v>
      </c>
      <c r="T537" s="9">
        <f t="shared" si="52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7418.5</v>
      </c>
      <c r="Q538" t="str">
        <f t="shared" si="50"/>
        <v>publishing</v>
      </c>
      <c r="R538" t="str">
        <f t="shared" si="53"/>
        <v>fiction</v>
      </c>
      <c r="S538" s="8">
        <f t="shared" si="51"/>
        <v>40414.208333333336</v>
      </c>
      <c r="T538" s="9">
        <f t="shared" si="52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49993.5</v>
      </c>
      <c r="Q539" t="str">
        <f t="shared" si="50"/>
        <v>film &amp; video</v>
      </c>
      <c r="R539" t="str">
        <f t="shared" si="53"/>
        <v>documentary</v>
      </c>
      <c r="S539" s="8">
        <f t="shared" si="51"/>
        <v>43342.208333333328</v>
      </c>
      <c r="T539" s="9">
        <f t="shared" si="52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29165</v>
      </c>
      <c r="Q540" t="str">
        <f t="shared" si="50"/>
        <v>games</v>
      </c>
      <c r="R540" t="str">
        <f t="shared" si="53"/>
        <v>mobile games</v>
      </c>
      <c r="S540" s="8">
        <f t="shared" si="51"/>
        <v>41539.208333333336</v>
      </c>
      <c r="T540" s="9">
        <f t="shared" si="52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3598.5</v>
      </c>
      <c r="Q541" t="str">
        <f t="shared" si="50"/>
        <v>food</v>
      </c>
      <c r="R541" t="str">
        <f t="shared" si="53"/>
        <v>food trucks</v>
      </c>
      <c r="S541" s="8">
        <f t="shared" si="51"/>
        <v>43647.208333333328</v>
      </c>
      <c r="T541" s="9">
        <f t="shared" si="52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7172</v>
      </c>
      <c r="Q542" t="str">
        <f t="shared" si="50"/>
        <v>photography</v>
      </c>
      <c r="R542" t="str">
        <f t="shared" si="53"/>
        <v>photography books</v>
      </c>
      <c r="S542" s="8">
        <f t="shared" si="51"/>
        <v>43225.208333333328</v>
      </c>
      <c r="T542" s="9">
        <f t="shared" si="52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21740.5</v>
      </c>
      <c r="Q543" t="str">
        <f t="shared" si="50"/>
        <v>games</v>
      </c>
      <c r="R543" t="str">
        <f t="shared" si="53"/>
        <v>mobile games</v>
      </c>
      <c r="S543" s="8">
        <f t="shared" si="51"/>
        <v>42165.208333333328</v>
      </c>
      <c r="T543" s="9">
        <f t="shared" si="52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989.5</v>
      </c>
      <c r="Q544" t="str">
        <f t="shared" si="50"/>
        <v>music</v>
      </c>
      <c r="R544" t="str">
        <f t="shared" si="53"/>
        <v>indie rock</v>
      </c>
      <c r="S544" s="8">
        <f t="shared" si="51"/>
        <v>42391.25</v>
      </c>
      <c r="T544" s="9">
        <f t="shared" si="52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7022</v>
      </c>
      <c r="Q545" t="str">
        <f t="shared" si="50"/>
        <v>games</v>
      </c>
      <c r="R545" t="str">
        <f t="shared" si="53"/>
        <v>video games</v>
      </c>
      <c r="S545" s="8">
        <f t="shared" si="51"/>
        <v>41528.208333333336</v>
      </c>
      <c r="T545" s="9">
        <f t="shared" si="52"/>
        <v>41543.208333333336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3913</v>
      </c>
      <c r="Q546" t="str">
        <f t="shared" si="50"/>
        <v>music</v>
      </c>
      <c r="R546" t="str">
        <f t="shared" si="53"/>
        <v>rock</v>
      </c>
      <c r="S546" s="8">
        <f t="shared" si="51"/>
        <v>42377.25</v>
      </c>
      <c r="T546" s="9">
        <f t="shared" si="52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83399.5</v>
      </c>
      <c r="Q547" t="str">
        <f t="shared" si="50"/>
        <v>theater</v>
      </c>
      <c r="R547" t="str">
        <f t="shared" si="53"/>
        <v>plays</v>
      </c>
      <c r="S547" s="8">
        <f t="shared" si="51"/>
        <v>43824.25</v>
      </c>
      <c r="T547" s="9">
        <f t="shared" si="52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3479</v>
      </c>
      <c r="Q548" t="str">
        <f t="shared" si="50"/>
        <v>theater</v>
      </c>
      <c r="R548" t="str">
        <f t="shared" si="53"/>
        <v>plays</v>
      </c>
      <c r="S548" s="8">
        <f t="shared" si="51"/>
        <v>43360.208333333328</v>
      </c>
      <c r="T548" s="9">
        <f t="shared" si="52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6376.5</v>
      </c>
      <c r="Q549" t="str">
        <f t="shared" si="50"/>
        <v>film &amp; video</v>
      </c>
      <c r="R549" t="str">
        <f t="shared" si="53"/>
        <v>drama</v>
      </c>
      <c r="S549" s="8">
        <f t="shared" si="51"/>
        <v>42029.25</v>
      </c>
      <c r="T549" s="9">
        <f t="shared" si="52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91029.5</v>
      </c>
      <c r="Q550" t="str">
        <f t="shared" si="50"/>
        <v>theater</v>
      </c>
      <c r="R550" t="str">
        <f t="shared" si="53"/>
        <v>plays</v>
      </c>
      <c r="S550" s="8">
        <f t="shared" si="51"/>
        <v>42461.208333333328</v>
      </c>
      <c r="T550" s="9">
        <f t="shared" si="52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42302.5</v>
      </c>
      <c r="Q551" t="str">
        <f t="shared" si="50"/>
        <v>technology</v>
      </c>
      <c r="R551" t="str">
        <f t="shared" si="53"/>
        <v>wearables</v>
      </c>
      <c r="S551" s="8">
        <f t="shared" si="51"/>
        <v>41422.208333333336</v>
      </c>
      <c r="T551" s="9">
        <f t="shared" si="52"/>
        <v>41431.208333333336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2.5</v>
      </c>
      <c r="Q552" t="str">
        <f t="shared" si="50"/>
        <v>music</v>
      </c>
      <c r="R552" t="str">
        <f t="shared" si="53"/>
        <v>indie rock</v>
      </c>
      <c r="S552" s="8">
        <f t="shared" si="51"/>
        <v>40968.25</v>
      </c>
      <c r="T552" s="9">
        <f t="shared" si="52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54188.5</v>
      </c>
      <c r="Q553" t="str">
        <f t="shared" si="50"/>
        <v>technology</v>
      </c>
      <c r="R553" t="str">
        <f t="shared" si="53"/>
        <v>web</v>
      </c>
      <c r="S553" s="8">
        <f t="shared" si="51"/>
        <v>41993.25</v>
      </c>
      <c r="T553" s="9">
        <f t="shared" si="52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4479</v>
      </c>
      <c r="Q554" t="str">
        <f t="shared" si="50"/>
        <v>theater</v>
      </c>
      <c r="R554" t="str">
        <f t="shared" si="53"/>
        <v>plays</v>
      </c>
      <c r="S554" s="8">
        <f t="shared" si="51"/>
        <v>42700.25</v>
      </c>
      <c r="T554" s="9">
        <f t="shared" si="52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38025</v>
      </c>
      <c r="Q555" t="str">
        <f t="shared" si="50"/>
        <v>music</v>
      </c>
      <c r="R555" t="str">
        <f t="shared" si="53"/>
        <v>rock</v>
      </c>
      <c r="S555" s="8">
        <f t="shared" si="51"/>
        <v>40545.25</v>
      </c>
      <c r="T555" s="9">
        <f t="shared" si="52"/>
        <v>40546.25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7481</v>
      </c>
      <c r="Q556" t="str">
        <f t="shared" si="50"/>
        <v>music</v>
      </c>
      <c r="R556" t="str">
        <f t="shared" si="53"/>
        <v>indie rock</v>
      </c>
      <c r="S556" s="8">
        <f t="shared" si="51"/>
        <v>42723.25</v>
      </c>
      <c r="T556" s="9">
        <f t="shared" si="52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7112</v>
      </c>
      <c r="Q557" t="str">
        <f t="shared" si="50"/>
        <v>music</v>
      </c>
      <c r="R557" t="str">
        <f t="shared" si="53"/>
        <v>rock</v>
      </c>
      <c r="S557" s="8">
        <f t="shared" si="51"/>
        <v>41731.208333333336</v>
      </c>
      <c r="T557" s="9">
        <f t="shared" si="52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6294.5</v>
      </c>
      <c r="Q558" t="str">
        <f t="shared" si="50"/>
        <v>publishing</v>
      </c>
      <c r="R558" t="str">
        <f t="shared" si="53"/>
        <v>translations</v>
      </c>
      <c r="S558" s="8">
        <f t="shared" si="51"/>
        <v>40792.208333333336</v>
      </c>
      <c r="T558" s="9">
        <f t="shared" si="52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6090.5</v>
      </c>
      <c r="Q559" t="str">
        <f t="shared" si="50"/>
        <v>film &amp; video</v>
      </c>
      <c r="R559" t="str">
        <f t="shared" si="53"/>
        <v>science fiction</v>
      </c>
      <c r="S559" s="8">
        <f t="shared" si="51"/>
        <v>42279.208333333328</v>
      </c>
      <c r="T559" s="9">
        <f t="shared" si="52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4046</v>
      </c>
      <c r="Q560" t="str">
        <f t="shared" si="50"/>
        <v>theater</v>
      </c>
      <c r="R560" t="str">
        <f t="shared" si="53"/>
        <v>plays</v>
      </c>
      <c r="S560" s="8">
        <f t="shared" si="51"/>
        <v>42424.25</v>
      </c>
      <c r="T560" s="9">
        <f t="shared" si="52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53671.5</v>
      </c>
      <c r="Q561" t="str">
        <f t="shared" si="50"/>
        <v>theater</v>
      </c>
      <c r="R561" t="str">
        <f t="shared" si="53"/>
        <v>plays</v>
      </c>
      <c r="S561" s="8">
        <f t="shared" si="51"/>
        <v>42584.208333333328</v>
      </c>
      <c r="T561" s="9">
        <f t="shared" si="52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81004.5</v>
      </c>
      <c r="Q562" t="str">
        <f t="shared" si="50"/>
        <v>film &amp; video</v>
      </c>
      <c r="R562" t="str">
        <f t="shared" si="53"/>
        <v>animation</v>
      </c>
      <c r="S562" s="8">
        <f t="shared" si="51"/>
        <v>40865.25</v>
      </c>
      <c r="T562" s="9">
        <f t="shared" si="52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5644.5</v>
      </c>
      <c r="Q563" t="str">
        <f t="shared" si="50"/>
        <v>theater</v>
      </c>
      <c r="R563" t="str">
        <f t="shared" si="53"/>
        <v>plays</v>
      </c>
      <c r="S563" s="8">
        <f t="shared" si="51"/>
        <v>40833.208333333336</v>
      </c>
      <c r="T563" s="9">
        <f t="shared" si="52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647.5</v>
      </c>
      <c r="Q564" t="str">
        <f t="shared" si="50"/>
        <v>music</v>
      </c>
      <c r="R564" t="str">
        <f t="shared" si="53"/>
        <v>rock</v>
      </c>
      <c r="S564" s="8">
        <f t="shared" si="51"/>
        <v>43536.208333333328</v>
      </c>
      <c r="T564" s="9">
        <f t="shared" si="52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2596</v>
      </c>
      <c r="Q565" t="str">
        <f t="shared" si="50"/>
        <v>film &amp; video</v>
      </c>
      <c r="R565" t="str">
        <f t="shared" si="53"/>
        <v>documentary</v>
      </c>
      <c r="S565" s="8">
        <f t="shared" si="51"/>
        <v>43417.25</v>
      </c>
      <c r="T565" s="9">
        <f t="shared" si="52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71591.5</v>
      </c>
      <c r="Q566" t="str">
        <f t="shared" si="50"/>
        <v>theater</v>
      </c>
      <c r="R566" t="str">
        <f t="shared" si="53"/>
        <v>plays</v>
      </c>
      <c r="S566" s="8">
        <f t="shared" si="51"/>
        <v>42078.208333333328</v>
      </c>
      <c r="T566" s="9">
        <f t="shared" si="52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98881</v>
      </c>
      <c r="Q567" t="str">
        <f t="shared" si="50"/>
        <v>theater</v>
      </c>
      <c r="R567" t="str">
        <f t="shared" si="53"/>
        <v>plays</v>
      </c>
      <c r="S567" s="8">
        <f t="shared" si="51"/>
        <v>40862.25</v>
      </c>
      <c r="T567" s="9">
        <f t="shared" si="52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2080.5</v>
      </c>
      <c r="Q568" t="str">
        <f t="shared" si="50"/>
        <v>music</v>
      </c>
      <c r="R568" t="str">
        <f t="shared" si="53"/>
        <v>electric music</v>
      </c>
      <c r="S568" s="8">
        <f t="shared" si="51"/>
        <v>42424.25</v>
      </c>
      <c r="T568" s="9">
        <f t="shared" si="52"/>
        <v>42447.208333333328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7554.5</v>
      </c>
      <c r="Q569" t="str">
        <f t="shared" si="50"/>
        <v>music</v>
      </c>
      <c r="R569" t="str">
        <f t="shared" si="53"/>
        <v>rock</v>
      </c>
      <c r="S569" s="8">
        <f t="shared" si="51"/>
        <v>41830.208333333336</v>
      </c>
      <c r="T569" s="9">
        <f t="shared" si="52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69934</v>
      </c>
      <c r="Q570" t="str">
        <f t="shared" si="50"/>
        <v>theater</v>
      </c>
      <c r="R570" t="str">
        <f t="shared" si="53"/>
        <v>plays</v>
      </c>
      <c r="S570" s="8">
        <f t="shared" si="51"/>
        <v>40374.208333333336</v>
      </c>
      <c r="T570" s="9">
        <f t="shared" si="52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24147</v>
      </c>
      <c r="Q571" t="str">
        <f t="shared" si="50"/>
        <v>film &amp; video</v>
      </c>
      <c r="R571" t="str">
        <f t="shared" si="53"/>
        <v>animation</v>
      </c>
      <c r="S571" s="8">
        <f t="shared" si="51"/>
        <v>40554.25</v>
      </c>
      <c r="T571" s="9">
        <f t="shared" si="52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49044.5</v>
      </c>
      <c r="Q572" t="str">
        <f t="shared" si="50"/>
        <v>music</v>
      </c>
      <c r="R572" t="str">
        <f t="shared" si="53"/>
        <v>rock</v>
      </c>
      <c r="S572" s="8">
        <f t="shared" si="51"/>
        <v>41993.25</v>
      </c>
      <c r="T572" s="9">
        <f t="shared" si="52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1665</v>
      </c>
      <c r="Q573" t="str">
        <f t="shared" si="50"/>
        <v>film &amp; video</v>
      </c>
      <c r="R573" t="str">
        <f t="shared" si="53"/>
        <v>shorts</v>
      </c>
      <c r="S573" s="8">
        <f t="shared" si="51"/>
        <v>42174.208333333328</v>
      </c>
      <c r="T573" s="9">
        <f t="shared" si="52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2495</v>
      </c>
      <c r="Q574" t="str">
        <f t="shared" si="50"/>
        <v>music</v>
      </c>
      <c r="R574" t="str">
        <f t="shared" si="53"/>
        <v>rock</v>
      </c>
      <c r="S574" s="8">
        <f t="shared" si="51"/>
        <v>42275.208333333328</v>
      </c>
      <c r="T574" s="9">
        <f t="shared" si="52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3898</v>
      </c>
      <c r="Q575" t="str">
        <f t="shared" si="50"/>
        <v>journalism</v>
      </c>
      <c r="R575" t="str">
        <f t="shared" si="53"/>
        <v>audio</v>
      </c>
      <c r="S575" s="8">
        <f t="shared" si="51"/>
        <v>41761.208333333336</v>
      </c>
      <c r="T575" s="9">
        <f t="shared" si="52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5055.5</v>
      </c>
      <c r="Q576" t="str">
        <f t="shared" si="50"/>
        <v>food</v>
      </c>
      <c r="R576" t="str">
        <f t="shared" si="53"/>
        <v>food trucks</v>
      </c>
      <c r="S576" s="8">
        <f t="shared" si="51"/>
        <v>43806.25</v>
      </c>
      <c r="T576" s="9">
        <f t="shared" si="52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26489.5</v>
      </c>
      <c r="Q577" t="str">
        <f t="shared" si="50"/>
        <v>theater</v>
      </c>
      <c r="R577" t="str">
        <f t="shared" si="53"/>
        <v>plays</v>
      </c>
      <c r="S577" s="8">
        <f t="shared" si="51"/>
        <v>41779.208333333336</v>
      </c>
      <c r="T577" s="9">
        <f t="shared" si="52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3181</v>
      </c>
      <c r="Q578" t="str">
        <f t="shared" si="50"/>
        <v>theater</v>
      </c>
      <c r="R578" t="str">
        <f t="shared" si="53"/>
        <v>plays</v>
      </c>
      <c r="S578" s="8">
        <f t="shared" si="51"/>
        <v>43040.208333333328</v>
      </c>
      <c r="T578" s="9">
        <f t="shared" si="52"/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AVERAGE(G579,E579)</f>
        <v>791.5</v>
      </c>
      <c r="Q579" t="str">
        <f t="shared" ref="Q579:Q642" si="56">LEFT(N579,SEARCH("/",N579)-1)</f>
        <v>music</v>
      </c>
      <c r="R579" t="str">
        <f t="shared" si="53"/>
        <v>jazz</v>
      </c>
      <c r="S579" s="8">
        <f t="shared" ref="S579:S642" si="57">(((J579/60)/60)/24)+DATE(1970,1,1)</f>
        <v>40613.25</v>
      </c>
      <c r="T579" s="9">
        <f t="shared" ref="T579:T642" si="58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8206.5</v>
      </c>
      <c r="Q580" t="str">
        <f t="shared" si="56"/>
        <v>film &amp; video</v>
      </c>
      <c r="R580" t="str">
        <f t="shared" ref="R580:R643" si="59">RIGHT(N580,LEN(N580)-SEARCH("/",N580))</f>
        <v>science fiction</v>
      </c>
      <c r="S580" s="8">
        <f t="shared" si="57"/>
        <v>40878.25</v>
      </c>
      <c r="T580" s="9">
        <f t="shared" si="58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3178</v>
      </c>
      <c r="Q581" t="str">
        <f t="shared" si="56"/>
        <v>music</v>
      </c>
      <c r="R581" t="str">
        <f t="shared" si="59"/>
        <v>jazz</v>
      </c>
      <c r="S581" s="8">
        <f t="shared" si="57"/>
        <v>40762.208333333336</v>
      </c>
      <c r="T581" s="9">
        <f t="shared" si="58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76347</v>
      </c>
      <c r="Q582" t="str">
        <f t="shared" si="56"/>
        <v>theater</v>
      </c>
      <c r="R582" t="str">
        <f t="shared" si="59"/>
        <v>plays</v>
      </c>
      <c r="S582" s="8">
        <f t="shared" si="57"/>
        <v>41696.25</v>
      </c>
      <c r="T582" s="9">
        <f t="shared" si="58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1956</v>
      </c>
      <c r="Q583" t="str">
        <f t="shared" si="56"/>
        <v>technology</v>
      </c>
      <c r="R583" t="str">
        <f t="shared" si="59"/>
        <v>web</v>
      </c>
      <c r="S583" s="8">
        <f t="shared" si="57"/>
        <v>40662.208333333336</v>
      </c>
      <c r="T583" s="9">
        <f t="shared" si="58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2286.5</v>
      </c>
      <c r="Q584" t="str">
        <f t="shared" si="56"/>
        <v>games</v>
      </c>
      <c r="R584" t="str">
        <f t="shared" si="59"/>
        <v>video games</v>
      </c>
      <c r="S584" s="8">
        <f t="shared" si="57"/>
        <v>42165.208333333328</v>
      </c>
      <c r="T584" s="9">
        <f t="shared" si="58"/>
        <v>42170.208333333328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30921.5</v>
      </c>
      <c r="Q585" t="str">
        <f t="shared" si="56"/>
        <v>film &amp; video</v>
      </c>
      <c r="R585" t="str">
        <f t="shared" si="59"/>
        <v>documentary</v>
      </c>
      <c r="S585" s="8">
        <f t="shared" si="57"/>
        <v>40959.25</v>
      </c>
      <c r="T585" s="9">
        <f t="shared" si="58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52434</v>
      </c>
      <c r="Q586" t="str">
        <f t="shared" si="56"/>
        <v>technology</v>
      </c>
      <c r="R586" t="str">
        <f t="shared" si="59"/>
        <v>web</v>
      </c>
      <c r="S586" s="8">
        <f t="shared" si="57"/>
        <v>41024.208333333336</v>
      </c>
      <c r="T586" s="9">
        <f t="shared" si="58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6600.5</v>
      </c>
      <c r="Q587" t="str">
        <f t="shared" si="56"/>
        <v>publishing</v>
      </c>
      <c r="R587" t="str">
        <f t="shared" si="59"/>
        <v>translations</v>
      </c>
      <c r="S587" s="8">
        <f t="shared" si="57"/>
        <v>40255.208333333336</v>
      </c>
      <c r="T587" s="9">
        <f t="shared" si="58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3392</v>
      </c>
      <c r="Q588" t="str">
        <f t="shared" si="56"/>
        <v>music</v>
      </c>
      <c r="R588" t="str">
        <f t="shared" si="59"/>
        <v>rock</v>
      </c>
      <c r="S588" s="8">
        <f t="shared" si="57"/>
        <v>40499.25</v>
      </c>
      <c r="T588" s="9">
        <f t="shared" si="58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3504</v>
      </c>
      <c r="Q589" t="str">
        <f t="shared" si="56"/>
        <v>food</v>
      </c>
      <c r="R589" t="str">
        <f t="shared" si="59"/>
        <v>food trucks</v>
      </c>
      <c r="S589" s="8">
        <f t="shared" si="57"/>
        <v>43484.25</v>
      </c>
      <c r="T589" s="9">
        <f t="shared" si="58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62942.5</v>
      </c>
      <c r="Q590" t="str">
        <f t="shared" si="56"/>
        <v>theater</v>
      </c>
      <c r="R590" t="str">
        <f t="shared" si="59"/>
        <v>plays</v>
      </c>
      <c r="S590" s="8">
        <f t="shared" si="57"/>
        <v>40262.208333333336</v>
      </c>
      <c r="T590" s="9">
        <f t="shared" si="58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2607.5</v>
      </c>
      <c r="Q591" t="str">
        <f t="shared" si="56"/>
        <v>film &amp; video</v>
      </c>
      <c r="R591" t="str">
        <f t="shared" si="59"/>
        <v>documentary</v>
      </c>
      <c r="S591" s="8">
        <f t="shared" si="57"/>
        <v>42190.208333333328</v>
      </c>
      <c r="T591" s="9">
        <f t="shared" si="58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2955</v>
      </c>
      <c r="Q592" t="str">
        <f t="shared" si="56"/>
        <v>publishing</v>
      </c>
      <c r="R592" t="str">
        <f t="shared" si="59"/>
        <v>radio &amp; podcasts</v>
      </c>
      <c r="S592" s="8">
        <f t="shared" si="57"/>
        <v>41994.25</v>
      </c>
      <c r="T592" s="9">
        <f t="shared" si="58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3164</v>
      </c>
      <c r="Q593" t="str">
        <f t="shared" si="56"/>
        <v>games</v>
      </c>
      <c r="R593" t="str">
        <f t="shared" si="59"/>
        <v>video games</v>
      </c>
      <c r="S593" s="8">
        <f t="shared" si="57"/>
        <v>40373.208333333336</v>
      </c>
      <c r="T593" s="9">
        <f t="shared" si="58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10248</v>
      </c>
      <c r="Q594" t="str">
        <f t="shared" si="56"/>
        <v>theater</v>
      </c>
      <c r="R594" t="str">
        <f t="shared" si="59"/>
        <v>plays</v>
      </c>
      <c r="S594" s="8">
        <f t="shared" si="57"/>
        <v>41789.208333333336</v>
      </c>
      <c r="T594" s="9">
        <f t="shared" si="58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96147</v>
      </c>
      <c r="Q595" t="str">
        <f t="shared" si="56"/>
        <v>film &amp; video</v>
      </c>
      <c r="R595" t="str">
        <f t="shared" si="59"/>
        <v>animation</v>
      </c>
      <c r="S595" s="8">
        <f t="shared" si="57"/>
        <v>41724.208333333336</v>
      </c>
      <c r="T595" s="9">
        <f t="shared" si="58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5662</v>
      </c>
      <c r="Q596" t="str">
        <f t="shared" si="56"/>
        <v>theater</v>
      </c>
      <c r="R596" t="str">
        <f t="shared" si="59"/>
        <v>plays</v>
      </c>
      <c r="S596" s="8">
        <f t="shared" si="57"/>
        <v>42548.208333333328</v>
      </c>
      <c r="T596" s="9">
        <f t="shared" si="58"/>
        <v>42551.208333333328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74112</v>
      </c>
      <c r="Q597" t="str">
        <f t="shared" si="56"/>
        <v>theater</v>
      </c>
      <c r="R597" t="str">
        <f t="shared" si="59"/>
        <v>plays</v>
      </c>
      <c r="S597" s="8">
        <f t="shared" si="57"/>
        <v>40253.208333333336</v>
      </c>
      <c r="T597" s="9">
        <f t="shared" si="58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4029</v>
      </c>
      <c r="Q598" t="str">
        <f t="shared" si="56"/>
        <v>film &amp; video</v>
      </c>
      <c r="R598" t="str">
        <f t="shared" si="59"/>
        <v>drama</v>
      </c>
      <c r="S598" s="8">
        <f t="shared" si="57"/>
        <v>42434.25</v>
      </c>
      <c r="T598" s="9">
        <f t="shared" si="58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75483.5</v>
      </c>
      <c r="Q599" t="str">
        <f t="shared" si="56"/>
        <v>theater</v>
      </c>
      <c r="R599" t="str">
        <f t="shared" si="59"/>
        <v>plays</v>
      </c>
      <c r="S599" s="8">
        <f t="shared" si="57"/>
        <v>43786.25</v>
      </c>
      <c r="T599" s="9">
        <f t="shared" si="58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89138.5</v>
      </c>
      <c r="Q600" t="str">
        <f t="shared" si="56"/>
        <v>music</v>
      </c>
      <c r="R600" t="str">
        <f t="shared" si="59"/>
        <v>rock</v>
      </c>
      <c r="S600" s="8">
        <f t="shared" si="57"/>
        <v>40344.208333333336</v>
      </c>
      <c r="T600" s="9">
        <f t="shared" si="58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2597</v>
      </c>
      <c r="Q601" t="str">
        <f t="shared" si="56"/>
        <v>film &amp; video</v>
      </c>
      <c r="R601" t="str">
        <f t="shared" si="59"/>
        <v>documentary</v>
      </c>
      <c r="S601" s="8">
        <f t="shared" si="57"/>
        <v>42047.25</v>
      </c>
      <c r="T601" s="9">
        <f t="shared" si="58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3</v>
      </c>
      <c r="Q602" t="str">
        <f t="shared" si="56"/>
        <v>food</v>
      </c>
      <c r="R602" t="str">
        <f t="shared" si="59"/>
        <v>food trucks</v>
      </c>
      <c r="S602" s="8">
        <f t="shared" si="57"/>
        <v>41485.208333333336</v>
      </c>
      <c r="T602" s="9">
        <f t="shared" si="58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6606</v>
      </c>
      <c r="Q603" t="str">
        <f t="shared" si="56"/>
        <v>technology</v>
      </c>
      <c r="R603" t="str">
        <f t="shared" si="59"/>
        <v>wearables</v>
      </c>
      <c r="S603" s="8">
        <f t="shared" si="57"/>
        <v>41789.208333333336</v>
      </c>
      <c r="T603" s="9">
        <f t="shared" si="58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46158</v>
      </c>
      <c r="Q604" t="str">
        <f t="shared" si="56"/>
        <v>theater</v>
      </c>
      <c r="R604" t="str">
        <f t="shared" si="59"/>
        <v>plays</v>
      </c>
      <c r="S604" s="8">
        <f t="shared" si="57"/>
        <v>42160.208333333328</v>
      </c>
      <c r="T604" s="9">
        <f t="shared" si="58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3222</v>
      </c>
      <c r="Q605" t="str">
        <f t="shared" si="56"/>
        <v>theater</v>
      </c>
      <c r="R605" t="str">
        <f t="shared" si="59"/>
        <v>plays</v>
      </c>
      <c r="S605" s="8">
        <f t="shared" si="57"/>
        <v>43573.208333333328</v>
      </c>
      <c r="T605" s="9">
        <f t="shared" si="58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77147.5</v>
      </c>
      <c r="Q606" t="str">
        <f t="shared" si="56"/>
        <v>theater</v>
      </c>
      <c r="R606" t="str">
        <f t="shared" si="59"/>
        <v>plays</v>
      </c>
      <c r="S606" s="8">
        <f t="shared" si="57"/>
        <v>40565.25</v>
      </c>
      <c r="T606" s="9">
        <f t="shared" si="58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3142.5</v>
      </c>
      <c r="Q607" t="str">
        <f t="shared" si="56"/>
        <v>publishing</v>
      </c>
      <c r="R607" t="str">
        <f t="shared" si="59"/>
        <v>nonfiction</v>
      </c>
      <c r="S607" s="8">
        <f t="shared" si="57"/>
        <v>42280.208333333328</v>
      </c>
      <c r="T607" s="9">
        <f t="shared" si="58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3282.5</v>
      </c>
      <c r="Q608" t="str">
        <f t="shared" si="56"/>
        <v>music</v>
      </c>
      <c r="R608" t="str">
        <f t="shared" si="59"/>
        <v>rock</v>
      </c>
      <c r="S608" s="8">
        <f t="shared" si="57"/>
        <v>42436.25</v>
      </c>
      <c r="T608" s="9">
        <f t="shared" si="58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91448.5</v>
      </c>
      <c r="Q609" t="str">
        <f t="shared" si="56"/>
        <v>food</v>
      </c>
      <c r="R609" t="str">
        <f t="shared" si="59"/>
        <v>food trucks</v>
      </c>
      <c r="S609" s="8">
        <f t="shared" si="57"/>
        <v>41721.208333333336</v>
      </c>
      <c r="T609" s="9">
        <f t="shared" si="58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5695.5</v>
      </c>
      <c r="Q610" t="str">
        <f t="shared" si="56"/>
        <v>music</v>
      </c>
      <c r="R610" t="str">
        <f t="shared" si="59"/>
        <v>jazz</v>
      </c>
      <c r="S610" s="8">
        <f t="shared" si="57"/>
        <v>43530.25</v>
      </c>
      <c r="T610" s="9">
        <f t="shared" si="58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6079.5</v>
      </c>
      <c r="Q611" t="str">
        <f t="shared" si="56"/>
        <v>film &amp; video</v>
      </c>
      <c r="R611" t="str">
        <f t="shared" si="59"/>
        <v>science fiction</v>
      </c>
      <c r="S611" s="8">
        <f t="shared" si="57"/>
        <v>43481.25</v>
      </c>
      <c r="T611" s="9">
        <f t="shared" si="58"/>
        <v>43498.25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92881</v>
      </c>
      <c r="Q612" t="str">
        <f t="shared" si="56"/>
        <v>theater</v>
      </c>
      <c r="R612" t="str">
        <f t="shared" si="59"/>
        <v>plays</v>
      </c>
      <c r="S612" s="8">
        <f t="shared" si="57"/>
        <v>41259.25</v>
      </c>
      <c r="T612" s="9">
        <f t="shared" si="58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575.5</v>
      </c>
      <c r="Q613" t="str">
        <f t="shared" si="56"/>
        <v>theater</v>
      </c>
      <c r="R613" t="str">
        <f t="shared" si="59"/>
        <v>plays</v>
      </c>
      <c r="S613" s="8">
        <f t="shared" si="57"/>
        <v>41480.208333333336</v>
      </c>
      <c r="T613" s="9">
        <f t="shared" si="58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4418.5</v>
      </c>
      <c r="Q614" t="str">
        <f t="shared" si="56"/>
        <v>music</v>
      </c>
      <c r="R614" t="str">
        <f t="shared" si="59"/>
        <v>electric music</v>
      </c>
      <c r="S614" s="8">
        <f t="shared" si="57"/>
        <v>40474.208333333336</v>
      </c>
      <c r="T614" s="9">
        <f t="shared" si="58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970</v>
      </c>
      <c r="Q615" t="str">
        <f t="shared" si="56"/>
        <v>theater</v>
      </c>
      <c r="R615" t="str">
        <f t="shared" si="59"/>
        <v>plays</v>
      </c>
      <c r="S615" s="8">
        <f t="shared" si="57"/>
        <v>42973.208333333328</v>
      </c>
      <c r="T615" s="9">
        <f t="shared" si="58"/>
        <v>42982.208333333328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20964</v>
      </c>
      <c r="Q616" t="str">
        <f t="shared" si="56"/>
        <v>theater</v>
      </c>
      <c r="R616" t="str">
        <f t="shared" si="59"/>
        <v>plays</v>
      </c>
      <c r="S616" s="8">
        <f t="shared" si="57"/>
        <v>42746.25</v>
      </c>
      <c r="T616" s="9">
        <f t="shared" si="58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7329</v>
      </c>
      <c r="Q617" t="str">
        <f t="shared" si="56"/>
        <v>theater</v>
      </c>
      <c r="R617" t="str">
        <f t="shared" si="59"/>
        <v>plays</v>
      </c>
      <c r="S617" s="8">
        <f t="shared" si="57"/>
        <v>42489.208333333328</v>
      </c>
      <c r="T617" s="9">
        <f t="shared" si="58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6183.5</v>
      </c>
      <c r="Q618" t="str">
        <f t="shared" si="56"/>
        <v>music</v>
      </c>
      <c r="R618" t="str">
        <f t="shared" si="59"/>
        <v>indie rock</v>
      </c>
      <c r="S618" s="8">
        <f t="shared" si="57"/>
        <v>41537.208333333336</v>
      </c>
      <c r="T618" s="9">
        <f t="shared" si="58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1775.5</v>
      </c>
      <c r="Q619" t="str">
        <f t="shared" si="56"/>
        <v>theater</v>
      </c>
      <c r="R619" t="str">
        <f t="shared" si="59"/>
        <v>plays</v>
      </c>
      <c r="S619" s="8">
        <f t="shared" si="57"/>
        <v>41794.208333333336</v>
      </c>
      <c r="T619" s="9">
        <f t="shared" si="58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49117.5</v>
      </c>
      <c r="Q620" t="str">
        <f t="shared" si="56"/>
        <v>publishing</v>
      </c>
      <c r="R620" t="str">
        <f t="shared" si="59"/>
        <v>nonfiction</v>
      </c>
      <c r="S620" s="8">
        <f t="shared" si="57"/>
        <v>41396.208333333336</v>
      </c>
      <c r="T620" s="9">
        <f t="shared" si="58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28202.5</v>
      </c>
      <c r="Q621" t="str">
        <f t="shared" si="56"/>
        <v>theater</v>
      </c>
      <c r="R621" t="str">
        <f t="shared" si="59"/>
        <v>plays</v>
      </c>
      <c r="S621" s="8">
        <f t="shared" si="57"/>
        <v>40669.208333333336</v>
      </c>
      <c r="T621" s="9">
        <f t="shared" si="58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5826.5</v>
      </c>
      <c r="Q622" t="str">
        <f t="shared" si="56"/>
        <v>photography</v>
      </c>
      <c r="R622" t="str">
        <f t="shared" si="59"/>
        <v>photography books</v>
      </c>
      <c r="S622" s="8">
        <f t="shared" si="57"/>
        <v>42559.208333333328</v>
      </c>
      <c r="T622" s="9">
        <f t="shared" si="58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80406.5</v>
      </c>
      <c r="Q623" t="str">
        <f t="shared" si="56"/>
        <v>theater</v>
      </c>
      <c r="R623" t="str">
        <f t="shared" si="59"/>
        <v>plays</v>
      </c>
      <c r="S623" s="8">
        <f t="shared" si="57"/>
        <v>42626.208333333328</v>
      </c>
      <c r="T623" s="9">
        <f t="shared" si="58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2990</v>
      </c>
      <c r="Q624" t="str">
        <f t="shared" si="56"/>
        <v>music</v>
      </c>
      <c r="R624" t="str">
        <f t="shared" si="59"/>
        <v>indie rock</v>
      </c>
      <c r="S624" s="8">
        <f t="shared" si="57"/>
        <v>43205.208333333328</v>
      </c>
      <c r="T624" s="9">
        <f t="shared" si="58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76749.5</v>
      </c>
      <c r="Q625" t="str">
        <f t="shared" si="56"/>
        <v>theater</v>
      </c>
      <c r="R625" t="str">
        <f t="shared" si="59"/>
        <v>plays</v>
      </c>
      <c r="S625" s="8">
        <f t="shared" si="57"/>
        <v>42201.208333333328</v>
      </c>
      <c r="T625" s="9">
        <f t="shared" si="58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7340.5</v>
      </c>
      <c r="Q626" t="str">
        <f t="shared" si="56"/>
        <v>photography</v>
      </c>
      <c r="R626" t="str">
        <f t="shared" si="59"/>
        <v>photography books</v>
      </c>
      <c r="S626" s="8">
        <f t="shared" si="57"/>
        <v>42029.25</v>
      </c>
      <c r="T626" s="9">
        <f t="shared" si="58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2932.5</v>
      </c>
      <c r="Q627" t="str">
        <f t="shared" si="56"/>
        <v>theater</v>
      </c>
      <c r="R627" t="str">
        <f t="shared" si="59"/>
        <v>plays</v>
      </c>
      <c r="S627" s="8">
        <f t="shared" si="57"/>
        <v>43857.25</v>
      </c>
      <c r="T627" s="9">
        <f t="shared" si="58"/>
        <v>43871.25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6697</v>
      </c>
      <c r="Q628" t="str">
        <f t="shared" si="56"/>
        <v>theater</v>
      </c>
      <c r="R628" t="str">
        <f t="shared" si="59"/>
        <v>plays</v>
      </c>
      <c r="S628" s="8">
        <f t="shared" si="57"/>
        <v>40449.208333333336</v>
      </c>
      <c r="T628" s="9">
        <f t="shared" si="58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5631</v>
      </c>
      <c r="Q629" t="str">
        <f t="shared" si="56"/>
        <v>food</v>
      </c>
      <c r="R629" t="str">
        <f t="shared" si="59"/>
        <v>food trucks</v>
      </c>
      <c r="S629" s="8">
        <f t="shared" si="57"/>
        <v>40345.208333333336</v>
      </c>
      <c r="T629" s="9">
        <f t="shared" si="58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1490</v>
      </c>
      <c r="Q630" t="str">
        <f t="shared" si="56"/>
        <v>music</v>
      </c>
      <c r="R630" t="str">
        <f t="shared" si="59"/>
        <v>indie rock</v>
      </c>
      <c r="S630" s="8">
        <f t="shared" si="57"/>
        <v>40455.208333333336</v>
      </c>
      <c r="T630" s="9">
        <f t="shared" si="58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28113</v>
      </c>
      <c r="Q631" t="str">
        <f t="shared" si="56"/>
        <v>theater</v>
      </c>
      <c r="R631" t="str">
        <f t="shared" si="59"/>
        <v>plays</v>
      </c>
      <c r="S631" s="8">
        <f t="shared" si="57"/>
        <v>42557.208333333328</v>
      </c>
      <c r="T631" s="9">
        <f t="shared" si="58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3030</v>
      </c>
      <c r="Q632" t="str">
        <f t="shared" si="56"/>
        <v>theater</v>
      </c>
      <c r="R632" t="str">
        <f t="shared" si="59"/>
        <v>plays</v>
      </c>
      <c r="S632" s="8">
        <f t="shared" si="57"/>
        <v>43586.208333333328</v>
      </c>
      <c r="T632" s="9">
        <f t="shared" si="58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93409.5</v>
      </c>
      <c r="Q633" t="str">
        <f t="shared" si="56"/>
        <v>theater</v>
      </c>
      <c r="R633" t="str">
        <f t="shared" si="59"/>
        <v>plays</v>
      </c>
      <c r="S633" s="8">
        <f t="shared" si="57"/>
        <v>43550.208333333328</v>
      </c>
      <c r="T633" s="9">
        <f t="shared" si="58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15590</v>
      </c>
      <c r="Q634" t="str">
        <f t="shared" si="56"/>
        <v>theater</v>
      </c>
      <c r="R634" t="str">
        <f t="shared" si="59"/>
        <v>plays</v>
      </c>
      <c r="S634" s="8">
        <f t="shared" si="57"/>
        <v>41945.208333333336</v>
      </c>
      <c r="T634" s="9">
        <f t="shared" si="58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2837</v>
      </c>
      <c r="Q635" t="str">
        <f t="shared" si="56"/>
        <v>film &amp; video</v>
      </c>
      <c r="R635" t="str">
        <f t="shared" si="59"/>
        <v>animation</v>
      </c>
      <c r="S635" s="8">
        <f t="shared" si="57"/>
        <v>42315.25</v>
      </c>
      <c r="T635" s="9">
        <f t="shared" si="58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47241</v>
      </c>
      <c r="Q636" t="str">
        <f t="shared" si="56"/>
        <v>film &amp; video</v>
      </c>
      <c r="R636" t="str">
        <f t="shared" si="59"/>
        <v>television</v>
      </c>
      <c r="S636" s="8">
        <f t="shared" si="57"/>
        <v>42819.208333333328</v>
      </c>
      <c r="T636" s="9">
        <f t="shared" si="58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80428</v>
      </c>
      <c r="Q637" t="str">
        <f t="shared" si="56"/>
        <v>film &amp; video</v>
      </c>
      <c r="R637" t="str">
        <f t="shared" si="59"/>
        <v>television</v>
      </c>
      <c r="S637" s="8">
        <f t="shared" si="57"/>
        <v>41314.25</v>
      </c>
      <c r="T637" s="9">
        <f t="shared" si="58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65097.5</v>
      </c>
      <c r="Q638" t="str">
        <f t="shared" si="56"/>
        <v>film &amp; video</v>
      </c>
      <c r="R638" t="str">
        <f t="shared" si="59"/>
        <v>animation</v>
      </c>
      <c r="S638" s="8">
        <f t="shared" si="57"/>
        <v>40926.25</v>
      </c>
      <c r="T638" s="9">
        <f t="shared" si="58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3407.5</v>
      </c>
      <c r="Q639" t="str">
        <f t="shared" si="56"/>
        <v>theater</v>
      </c>
      <c r="R639" t="str">
        <f t="shared" si="59"/>
        <v>plays</v>
      </c>
      <c r="S639" s="8">
        <f t="shared" si="57"/>
        <v>42688.25</v>
      </c>
      <c r="T639" s="9">
        <f t="shared" si="58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4706</v>
      </c>
      <c r="Q640" t="str">
        <f t="shared" si="56"/>
        <v>theater</v>
      </c>
      <c r="R640" t="str">
        <f t="shared" si="59"/>
        <v>plays</v>
      </c>
      <c r="S640" s="8">
        <f t="shared" si="57"/>
        <v>40386.208333333336</v>
      </c>
      <c r="T640" s="9">
        <f t="shared" si="58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2438.5</v>
      </c>
      <c r="Q641" t="str">
        <f t="shared" si="56"/>
        <v>film &amp; video</v>
      </c>
      <c r="R641" t="str">
        <f t="shared" si="59"/>
        <v>drama</v>
      </c>
      <c r="S641" s="8">
        <f t="shared" si="57"/>
        <v>43309.208333333328</v>
      </c>
      <c r="T641" s="9">
        <f t="shared" si="58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10013</v>
      </c>
      <c r="Q642" t="str">
        <f t="shared" si="56"/>
        <v>theater</v>
      </c>
      <c r="R642" t="str">
        <f t="shared" si="59"/>
        <v>plays</v>
      </c>
      <c r="S642" s="8">
        <f t="shared" si="57"/>
        <v>42387.25</v>
      </c>
      <c r="T642" s="9">
        <f t="shared" si="58"/>
        <v>42390.25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AVERAGE(G643,E643)</f>
        <v>5735.5</v>
      </c>
      <c r="Q643" t="str">
        <f t="shared" ref="Q643:Q706" si="62">LEFT(N643,SEARCH("/",N643)-1)</f>
        <v>theater</v>
      </c>
      <c r="R643" t="str">
        <f t="shared" si="59"/>
        <v>plays</v>
      </c>
      <c r="S643" s="8">
        <f t="shared" ref="S643:S706" si="63">(((J643/60)/60)/24)+DATE(1970,1,1)</f>
        <v>42786.25</v>
      </c>
      <c r="T643" s="9">
        <f t="shared" ref="T643:T706" si="64">(((K643/60)/60)/24)+DATE(1970,1,1)</f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6755.5</v>
      </c>
      <c r="Q644" t="str">
        <f t="shared" si="62"/>
        <v>technology</v>
      </c>
      <c r="R644" t="str">
        <f t="shared" ref="R644:R707" si="65">RIGHT(N644,LEN(N644)-SEARCH("/",N644))</f>
        <v>wearables</v>
      </c>
      <c r="S644" s="8">
        <f t="shared" si="63"/>
        <v>43451.25</v>
      </c>
      <c r="T644" s="9">
        <f t="shared" si="64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16680.5</v>
      </c>
      <c r="Q645" t="str">
        <f t="shared" si="62"/>
        <v>theater</v>
      </c>
      <c r="R645" t="str">
        <f t="shared" si="65"/>
        <v>plays</v>
      </c>
      <c r="S645" s="8">
        <f t="shared" si="63"/>
        <v>42795.25</v>
      </c>
      <c r="T645" s="9">
        <f t="shared" si="64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42456</v>
      </c>
      <c r="Q646" t="str">
        <f t="shared" si="62"/>
        <v>theater</v>
      </c>
      <c r="R646" t="str">
        <f t="shared" si="65"/>
        <v>plays</v>
      </c>
      <c r="S646" s="8">
        <f t="shared" si="63"/>
        <v>43452.25</v>
      </c>
      <c r="T646" s="9">
        <f t="shared" si="64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91590</v>
      </c>
      <c r="Q647" t="str">
        <f t="shared" si="62"/>
        <v>music</v>
      </c>
      <c r="R647" t="str">
        <f t="shared" si="65"/>
        <v>rock</v>
      </c>
      <c r="S647" s="8">
        <f t="shared" si="63"/>
        <v>43369.208333333328</v>
      </c>
      <c r="T647" s="9">
        <f t="shared" si="64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45181.5</v>
      </c>
      <c r="Q648" t="str">
        <f t="shared" si="62"/>
        <v>games</v>
      </c>
      <c r="R648" t="str">
        <f t="shared" si="65"/>
        <v>video games</v>
      </c>
      <c r="S648" s="8">
        <f t="shared" si="63"/>
        <v>41346.208333333336</v>
      </c>
      <c r="T648" s="9">
        <f t="shared" si="64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940.5</v>
      </c>
      <c r="Q649" t="str">
        <f t="shared" si="62"/>
        <v>publishing</v>
      </c>
      <c r="R649" t="str">
        <f t="shared" si="65"/>
        <v>translations</v>
      </c>
      <c r="S649" s="8">
        <f t="shared" si="63"/>
        <v>43199.208333333328</v>
      </c>
      <c r="T649" s="9">
        <f t="shared" si="64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31448.5</v>
      </c>
      <c r="Q650" t="str">
        <f t="shared" si="62"/>
        <v>food</v>
      </c>
      <c r="R650" t="str">
        <f t="shared" si="65"/>
        <v>food trucks</v>
      </c>
      <c r="S650" s="8">
        <f t="shared" si="63"/>
        <v>42922.208333333328</v>
      </c>
      <c r="T650" s="9">
        <f t="shared" si="64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29802.5</v>
      </c>
      <c r="Q651" t="str">
        <f t="shared" si="62"/>
        <v>theater</v>
      </c>
      <c r="R651" t="str">
        <f t="shared" si="65"/>
        <v>plays</v>
      </c>
      <c r="S651" s="8">
        <f t="shared" si="63"/>
        <v>40471.208333333336</v>
      </c>
      <c r="T651" s="9">
        <f t="shared" si="64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1.5</v>
      </c>
      <c r="Q652" t="str">
        <f t="shared" si="62"/>
        <v>music</v>
      </c>
      <c r="R652" t="str">
        <f t="shared" si="65"/>
        <v>jazz</v>
      </c>
      <c r="S652" s="8">
        <f t="shared" si="63"/>
        <v>41828.208333333336</v>
      </c>
      <c r="T652" s="9">
        <f t="shared" si="64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88953.5</v>
      </c>
      <c r="Q653" t="str">
        <f t="shared" si="62"/>
        <v>film &amp; video</v>
      </c>
      <c r="R653" t="str">
        <f t="shared" si="65"/>
        <v>shorts</v>
      </c>
      <c r="S653" s="8">
        <f t="shared" si="63"/>
        <v>41692.25</v>
      </c>
      <c r="T653" s="9">
        <f t="shared" si="64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6546.5</v>
      </c>
      <c r="Q654" t="str">
        <f t="shared" si="62"/>
        <v>technology</v>
      </c>
      <c r="R654" t="str">
        <f t="shared" si="65"/>
        <v>web</v>
      </c>
      <c r="S654" s="8">
        <f t="shared" si="63"/>
        <v>42587.208333333328</v>
      </c>
      <c r="T654" s="9">
        <f t="shared" si="64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7133.5</v>
      </c>
      <c r="Q655" t="str">
        <f t="shared" si="62"/>
        <v>technology</v>
      </c>
      <c r="R655" t="str">
        <f t="shared" si="65"/>
        <v>web</v>
      </c>
      <c r="S655" s="8">
        <f t="shared" si="63"/>
        <v>42468.208333333328</v>
      </c>
      <c r="T655" s="9">
        <f t="shared" si="64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90476</v>
      </c>
      <c r="Q656" t="str">
        <f t="shared" si="62"/>
        <v>music</v>
      </c>
      <c r="R656" t="str">
        <f t="shared" si="65"/>
        <v>metal</v>
      </c>
      <c r="S656" s="8">
        <f t="shared" si="63"/>
        <v>42240.208333333328</v>
      </c>
      <c r="T656" s="9">
        <f t="shared" si="64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6738</v>
      </c>
      <c r="Q657" t="str">
        <f t="shared" si="62"/>
        <v>photography</v>
      </c>
      <c r="R657" t="str">
        <f t="shared" si="65"/>
        <v>photography books</v>
      </c>
      <c r="S657" s="8">
        <f t="shared" si="63"/>
        <v>42796.25</v>
      </c>
      <c r="T657" s="9">
        <f t="shared" si="64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25191.5</v>
      </c>
      <c r="Q658" t="str">
        <f t="shared" si="62"/>
        <v>food</v>
      </c>
      <c r="R658" t="str">
        <f t="shared" si="65"/>
        <v>food trucks</v>
      </c>
      <c r="S658" s="8">
        <f t="shared" si="63"/>
        <v>43097.25</v>
      </c>
      <c r="T658" s="9">
        <f t="shared" si="64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419</v>
      </c>
      <c r="Q659" t="str">
        <f t="shared" si="62"/>
        <v>film &amp; video</v>
      </c>
      <c r="R659" t="str">
        <f t="shared" si="65"/>
        <v>science fiction</v>
      </c>
      <c r="S659" s="8">
        <f t="shared" si="63"/>
        <v>43096.25</v>
      </c>
      <c r="T659" s="9">
        <f t="shared" si="64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15992</v>
      </c>
      <c r="Q660" t="str">
        <f t="shared" si="62"/>
        <v>music</v>
      </c>
      <c r="R660" t="str">
        <f t="shared" si="65"/>
        <v>rock</v>
      </c>
      <c r="S660" s="8">
        <f t="shared" si="63"/>
        <v>42246.208333333328</v>
      </c>
      <c r="T660" s="9">
        <f t="shared" si="64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28880</v>
      </c>
      <c r="Q661" t="str">
        <f t="shared" si="62"/>
        <v>film &amp; video</v>
      </c>
      <c r="R661" t="str">
        <f t="shared" si="65"/>
        <v>documentary</v>
      </c>
      <c r="S661" s="8">
        <f t="shared" si="63"/>
        <v>40570.25</v>
      </c>
      <c r="T661" s="9">
        <f t="shared" si="64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3757.5</v>
      </c>
      <c r="Q662" t="str">
        <f t="shared" si="62"/>
        <v>theater</v>
      </c>
      <c r="R662" t="str">
        <f t="shared" si="65"/>
        <v>plays</v>
      </c>
      <c r="S662" s="8">
        <f t="shared" si="63"/>
        <v>42237.208333333328</v>
      </c>
      <c r="T662" s="9">
        <f t="shared" si="64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29312</v>
      </c>
      <c r="Q663" t="str">
        <f t="shared" si="62"/>
        <v>music</v>
      </c>
      <c r="R663" t="str">
        <f t="shared" si="65"/>
        <v>jazz</v>
      </c>
      <c r="S663" s="8">
        <f t="shared" si="63"/>
        <v>40996.208333333336</v>
      </c>
      <c r="T663" s="9">
        <f t="shared" si="64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4518.5</v>
      </c>
      <c r="Q664" t="str">
        <f t="shared" si="62"/>
        <v>theater</v>
      </c>
      <c r="R664" t="str">
        <f t="shared" si="65"/>
        <v>plays</v>
      </c>
      <c r="S664" s="8">
        <f t="shared" si="63"/>
        <v>43443.25</v>
      </c>
      <c r="T664" s="9">
        <f t="shared" si="64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3905.5</v>
      </c>
      <c r="Q665" t="str">
        <f t="shared" si="62"/>
        <v>theater</v>
      </c>
      <c r="R665" t="str">
        <f t="shared" si="65"/>
        <v>plays</v>
      </c>
      <c r="S665" s="8">
        <f t="shared" si="63"/>
        <v>40458.208333333336</v>
      </c>
      <c r="T665" s="9">
        <f t="shared" si="64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13817</v>
      </c>
      <c r="Q666" t="str">
        <f t="shared" si="62"/>
        <v>music</v>
      </c>
      <c r="R666" t="str">
        <f t="shared" si="65"/>
        <v>jazz</v>
      </c>
      <c r="S666" s="8">
        <f t="shared" si="63"/>
        <v>40959.25</v>
      </c>
      <c r="T666" s="9">
        <f t="shared" si="64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6245.5</v>
      </c>
      <c r="Q667" t="str">
        <f t="shared" si="62"/>
        <v>film &amp; video</v>
      </c>
      <c r="R667" t="str">
        <f t="shared" si="65"/>
        <v>documentary</v>
      </c>
      <c r="S667" s="8">
        <f t="shared" si="63"/>
        <v>40733.208333333336</v>
      </c>
      <c r="T667" s="9">
        <f t="shared" si="64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1005</v>
      </c>
      <c r="Q668" t="str">
        <f t="shared" si="62"/>
        <v>theater</v>
      </c>
      <c r="R668" t="str">
        <f t="shared" si="65"/>
        <v>plays</v>
      </c>
      <c r="S668" s="8">
        <f t="shared" si="63"/>
        <v>41516.208333333336</v>
      </c>
      <c r="T668" s="9">
        <f t="shared" si="64"/>
        <v>41522.208333333336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6287</v>
      </c>
      <c r="Q669" t="str">
        <f t="shared" si="62"/>
        <v>journalism</v>
      </c>
      <c r="R669" t="str">
        <f t="shared" si="65"/>
        <v>audio</v>
      </c>
      <c r="S669" s="8">
        <f t="shared" si="63"/>
        <v>41892.208333333336</v>
      </c>
      <c r="T669" s="9">
        <f t="shared" si="64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2834.5</v>
      </c>
      <c r="Q670" t="str">
        <f t="shared" si="62"/>
        <v>theater</v>
      </c>
      <c r="R670" t="str">
        <f t="shared" si="65"/>
        <v>plays</v>
      </c>
      <c r="S670" s="8">
        <f t="shared" si="63"/>
        <v>41122.208333333336</v>
      </c>
      <c r="T670" s="9">
        <f t="shared" si="64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88320.5</v>
      </c>
      <c r="Q671" t="str">
        <f t="shared" si="62"/>
        <v>theater</v>
      </c>
      <c r="R671" t="str">
        <f t="shared" si="65"/>
        <v>plays</v>
      </c>
      <c r="S671" s="8">
        <f t="shared" si="63"/>
        <v>42912.208333333328</v>
      </c>
      <c r="T671" s="9">
        <f t="shared" si="64"/>
        <v>42921.208333333328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38528</v>
      </c>
      <c r="Q672" t="str">
        <f t="shared" si="62"/>
        <v>music</v>
      </c>
      <c r="R672" t="str">
        <f t="shared" si="65"/>
        <v>indie rock</v>
      </c>
      <c r="S672" s="8">
        <f t="shared" si="63"/>
        <v>42425.25</v>
      </c>
      <c r="T672" s="9">
        <f t="shared" si="64"/>
        <v>42437.25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60100</v>
      </c>
      <c r="Q673" t="str">
        <f t="shared" si="62"/>
        <v>theater</v>
      </c>
      <c r="R673" t="str">
        <f t="shared" si="65"/>
        <v>plays</v>
      </c>
      <c r="S673" s="8">
        <f t="shared" si="63"/>
        <v>40390.208333333336</v>
      </c>
      <c r="T673" s="9">
        <f t="shared" si="64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57558.5</v>
      </c>
      <c r="Q674" t="str">
        <f t="shared" si="62"/>
        <v>theater</v>
      </c>
      <c r="R674" t="str">
        <f t="shared" si="65"/>
        <v>plays</v>
      </c>
      <c r="S674" s="8">
        <f t="shared" si="63"/>
        <v>43180.208333333328</v>
      </c>
      <c r="T674" s="9">
        <f t="shared" si="64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1251.5</v>
      </c>
      <c r="Q675" t="str">
        <f t="shared" si="62"/>
        <v>music</v>
      </c>
      <c r="R675" t="str">
        <f t="shared" si="65"/>
        <v>indie rock</v>
      </c>
      <c r="S675" s="8">
        <f t="shared" si="63"/>
        <v>42475.208333333328</v>
      </c>
      <c r="T675" s="9">
        <f t="shared" si="64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29234</v>
      </c>
      <c r="Q676" t="str">
        <f t="shared" si="62"/>
        <v>photography</v>
      </c>
      <c r="R676" t="str">
        <f t="shared" si="65"/>
        <v>photography books</v>
      </c>
      <c r="S676" s="8">
        <f t="shared" si="63"/>
        <v>40774.208333333336</v>
      </c>
      <c r="T676" s="9">
        <f t="shared" si="64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6130</v>
      </c>
      <c r="Q677" t="str">
        <f t="shared" si="62"/>
        <v>journalism</v>
      </c>
      <c r="R677" t="str">
        <f t="shared" si="65"/>
        <v>audio</v>
      </c>
      <c r="S677" s="8">
        <f t="shared" si="63"/>
        <v>43719.208333333328</v>
      </c>
      <c r="T677" s="9">
        <f t="shared" si="64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59692</v>
      </c>
      <c r="Q678" t="str">
        <f t="shared" si="62"/>
        <v>photography</v>
      </c>
      <c r="R678" t="str">
        <f t="shared" si="65"/>
        <v>photography books</v>
      </c>
      <c r="S678" s="8">
        <f t="shared" si="63"/>
        <v>41178.208333333336</v>
      </c>
      <c r="T678" s="9">
        <f t="shared" si="64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2271.5</v>
      </c>
      <c r="Q679" t="str">
        <f t="shared" si="62"/>
        <v>publishing</v>
      </c>
      <c r="R679" t="str">
        <f t="shared" si="65"/>
        <v>fiction</v>
      </c>
      <c r="S679" s="8">
        <f t="shared" si="63"/>
        <v>42561.208333333328</v>
      </c>
      <c r="T679" s="9">
        <f t="shared" si="64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9047</v>
      </c>
      <c r="Q680" t="str">
        <f t="shared" si="62"/>
        <v>film &amp; video</v>
      </c>
      <c r="R680" t="str">
        <f t="shared" si="65"/>
        <v>drama</v>
      </c>
      <c r="S680" s="8">
        <f t="shared" si="63"/>
        <v>43484.25</v>
      </c>
      <c r="T680" s="9">
        <f t="shared" si="64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7437</v>
      </c>
      <c r="Q681" t="str">
        <f t="shared" si="62"/>
        <v>food</v>
      </c>
      <c r="R681" t="str">
        <f t="shared" si="65"/>
        <v>food trucks</v>
      </c>
      <c r="S681" s="8">
        <f t="shared" si="63"/>
        <v>43756.208333333328</v>
      </c>
      <c r="T681" s="9">
        <f t="shared" si="64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72388.5</v>
      </c>
      <c r="Q682" t="str">
        <f t="shared" si="62"/>
        <v>games</v>
      </c>
      <c r="R682" t="str">
        <f t="shared" si="65"/>
        <v>mobile games</v>
      </c>
      <c r="S682" s="8">
        <f t="shared" si="63"/>
        <v>43813.25</v>
      </c>
      <c r="T682" s="9">
        <f t="shared" si="64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80347</v>
      </c>
      <c r="Q683" t="str">
        <f t="shared" si="62"/>
        <v>theater</v>
      </c>
      <c r="R683" t="str">
        <f t="shared" si="65"/>
        <v>plays</v>
      </c>
      <c r="S683" s="8">
        <f t="shared" si="63"/>
        <v>40898.25</v>
      </c>
      <c r="T683" s="9">
        <f t="shared" si="64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4106</v>
      </c>
      <c r="Q684" t="str">
        <f t="shared" si="62"/>
        <v>theater</v>
      </c>
      <c r="R684" t="str">
        <f t="shared" si="65"/>
        <v>plays</v>
      </c>
      <c r="S684" s="8">
        <f t="shared" si="63"/>
        <v>41619.25</v>
      </c>
      <c r="T684" s="9">
        <f t="shared" si="64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4195.5</v>
      </c>
      <c r="Q685" t="str">
        <f t="shared" si="62"/>
        <v>theater</v>
      </c>
      <c r="R685" t="str">
        <f t="shared" si="65"/>
        <v>plays</v>
      </c>
      <c r="S685" s="8">
        <f t="shared" si="63"/>
        <v>43359.208333333328</v>
      </c>
      <c r="T685" s="9">
        <f t="shared" si="64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3855</v>
      </c>
      <c r="Q686" t="str">
        <f t="shared" si="62"/>
        <v>publishing</v>
      </c>
      <c r="R686" t="str">
        <f t="shared" si="65"/>
        <v>nonfiction</v>
      </c>
      <c r="S686" s="8">
        <f t="shared" si="63"/>
        <v>40358.208333333336</v>
      </c>
      <c r="T686" s="9">
        <f t="shared" si="64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47713.5</v>
      </c>
      <c r="Q687" t="str">
        <f t="shared" si="62"/>
        <v>theater</v>
      </c>
      <c r="R687" t="str">
        <f t="shared" si="65"/>
        <v>plays</v>
      </c>
      <c r="S687" s="8">
        <f t="shared" si="63"/>
        <v>42239.208333333328</v>
      </c>
      <c r="T687" s="9">
        <f t="shared" si="64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7257.5</v>
      </c>
      <c r="Q688" t="str">
        <f t="shared" si="62"/>
        <v>technology</v>
      </c>
      <c r="R688" t="str">
        <f t="shared" si="65"/>
        <v>wearables</v>
      </c>
      <c r="S688" s="8">
        <f t="shared" si="63"/>
        <v>43186.208333333328</v>
      </c>
      <c r="T688" s="9">
        <f t="shared" si="64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7124.5</v>
      </c>
      <c r="Q689" t="str">
        <f t="shared" si="62"/>
        <v>theater</v>
      </c>
      <c r="R689" t="str">
        <f t="shared" si="65"/>
        <v>plays</v>
      </c>
      <c r="S689" s="8">
        <f t="shared" si="63"/>
        <v>42806.25</v>
      </c>
      <c r="T689" s="9">
        <f t="shared" si="64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6312</v>
      </c>
      <c r="Q690" t="str">
        <f t="shared" si="62"/>
        <v>film &amp; video</v>
      </c>
      <c r="R690" t="str">
        <f t="shared" si="65"/>
        <v>television</v>
      </c>
      <c r="S690" s="8">
        <f t="shared" si="63"/>
        <v>43475.25</v>
      </c>
      <c r="T690" s="9">
        <f t="shared" si="64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3708.5</v>
      </c>
      <c r="Q691" t="str">
        <f t="shared" si="62"/>
        <v>technology</v>
      </c>
      <c r="R691" t="str">
        <f t="shared" si="65"/>
        <v>web</v>
      </c>
      <c r="S691" s="8">
        <f t="shared" si="63"/>
        <v>41576.208333333336</v>
      </c>
      <c r="T691" s="9">
        <f t="shared" si="64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4174</v>
      </c>
      <c r="Q692" t="str">
        <f t="shared" si="62"/>
        <v>film &amp; video</v>
      </c>
      <c r="R692" t="str">
        <f t="shared" si="65"/>
        <v>documentary</v>
      </c>
      <c r="S692" s="8">
        <f t="shared" si="63"/>
        <v>40874.25</v>
      </c>
      <c r="T692" s="9">
        <f t="shared" si="64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3678</v>
      </c>
      <c r="Q693" t="str">
        <f t="shared" si="62"/>
        <v>film &amp; video</v>
      </c>
      <c r="R693" t="str">
        <f t="shared" si="65"/>
        <v>documentary</v>
      </c>
      <c r="S693" s="8">
        <f t="shared" si="63"/>
        <v>41185.208333333336</v>
      </c>
      <c r="T693" s="9">
        <f t="shared" si="64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2757.5</v>
      </c>
      <c r="Q694" t="str">
        <f t="shared" si="62"/>
        <v>music</v>
      </c>
      <c r="R694" t="str">
        <f t="shared" si="65"/>
        <v>rock</v>
      </c>
      <c r="S694" s="8">
        <f t="shared" si="63"/>
        <v>43655.208333333328</v>
      </c>
      <c r="T694" s="9">
        <f t="shared" si="64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58572</v>
      </c>
      <c r="Q695" t="str">
        <f t="shared" si="62"/>
        <v>theater</v>
      </c>
      <c r="R695" t="str">
        <f t="shared" si="65"/>
        <v>plays</v>
      </c>
      <c r="S695" s="8">
        <f t="shared" si="63"/>
        <v>43025.208333333328</v>
      </c>
      <c r="T695" s="9">
        <f t="shared" si="64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3867.5</v>
      </c>
      <c r="Q696" t="str">
        <f t="shared" si="62"/>
        <v>theater</v>
      </c>
      <c r="R696" t="str">
        <f t="shared" si="65"/>
        <v>plays</v>
      </c>
      <c r="S696" s="8">
        <f t="shared" si="63"/>
        <v>43066.25</v>
      </c>
      <c r="T696" s="9">
        <f t="shared" si="64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6259</v>
      </c>
      <c r="Q697" t="str">
        <f t="shared" si="62"/>
        <v>music</v>
      </c>
      <c r="R697" t="str">
        <f t="shared" si="65"/>
        <v>rock</v>
      </c>
      <c r="S697" s="8">
        <f t="shared" si="63"/>
        <v>42322.25</v>
      </c>
      <c r="T697" s="9">
        <f t="shared" si="64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48888.5</v>
      </c>
      <c r="Q698" t="str">
        <f t="shared" si="62"/>
        <v>theater</v>
      </c>
      <c r="R698" t="str">
        <f t="shared" si="65"/>
        <v>plays</v>
      </c>
      <c r="S698" s="8">
        <f t="shared" si="63"/>
        <v>42114.208333333328</v>
      </c>
      <c r="T698" s="9">
        <f t="shared" si="64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102127.5</v>
      </c>
      <c r="Q699" t="str">
        <f t="shared" si="62"/>
        <v>music</v>
      </c>
      <c r="R699" t="str">
        <f t="shared" si="65"/>
        <v>electric music</v>
      </c>
      <c r="S699" s="8">
        <f t="shared" si="63"/>
        <v>43190.208333333328</v>
      </c>
      <c r="T699" s="9">
        <f t="shared" si="64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95475</v>
      </c>
      <c r="Q700" t="str">
        <f t="shared" si="62"/>
        <v>technology</v>
      </c>
      <c r="R700" t="str">
        <f t="shared" si="65"/>
        <v>wearables</v>
      </c>
      <c r="S700" s="8">
        <f t="shared" si="63"/>
        <v>40871.25</v>
      </c>
      <c r="T700" s="9">
        <f t="shared" si="64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3150.5</v>
      </c>
      <c r="Q701" t="str">
        <f t="shared" si="62"/>
        <v>film &amp; video</v>
      </c>
      <c r="R701" t="str">
        <f t="shared" si="65"/>
        <v>drama</v>
      </c>
      <c r="S701" s="8">
        <f t="shared" si="63"/>
        <v>43641.208333333328</v>
      </c>
      <c r="T701" s="9">
        <f t="shared" si="64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2</v>
      </c>
      <c r="Q702" t="str">
        <f t="shared" si="62"/>
        <v>technology</v>
      </c>
      <c r="R702" t="str">
        <f t="shared" si="65"/>
        <v>wearables</v>
      </c>
      <c r="S702" s="8">
        <f t="shared" si="63"/>
        <v>40203.25</v>
      </c>
      <c r="T702" s="9">
        <f t="shared" si="64"/>
        <v>40218.25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45917</v>
      </c>
      <c r="Q703" t="str">
        <f t="shared" si="62"/>
        <v>theater</v>
      </c>
      <c r="R703" t="str">
        <f t="shared" si="65"/>
        <v>plays</v>
      </c>
      <c r="S703" s="8">
        <f t="shared" si="63"/>
        <v>40629.208333333336</v>
      </c>
      <c r="T703" s="9">
        <f t="shared" si="64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2396.5</v>
      </c>
      <c r="Q704" t="str">
        <f t="shared" si="62"/>
        <v>technology</v>
      </c>
      <c r="R704" t="str">
        <f t="shared" si="65"/>
        <v>wearables</v>
      </c>
      <c r="S704" s="8">
        <f t="shared" si="63"/>
        <v>41477.208333333336</v>
      </c>
      <c r="T704" s="9">
        <f t="shared" si="64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99883</v>
      </c>
      <c r="Q705" t="str">
        <f t="shared" si="62"/>
        <v>publishing</v>
      </c>
      <c r="R705" t="str">
        <f t="shared" si="65"/>
        <v>translations</v>
      </c>
      <c r="S705" s="8">
        <f t="shared" si="63"/>
        <v>41020.208333333336</v>
      </c>
      <c r="T705" s="9">
        <f t="shared" si="64"/>
        <v>41037.208333333336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5399</v>
      </c>
      <c r="Q706" t="str">
        <f t="shared" si="62"/>
        <v>film &amp; video</v>
      </c>
      <c r="R706" t="str">
        <f t="shared" si="65"/>
        <v>animation</v>
      </c>
      <c r="S706" s="8">
        <f t="shared" si="63"/>
        <v>42555.208333333328</v>
      </c>
      <c r="T706" s="9">
        <f t="shared" si="64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AVERAGE(G707,E707)</f>
        <v>85036.5</v>
      </c>
      <c r="Q707" t="str">
        <f t="shared" ref="Q707:Q770" si="68">LEFT(N707,SEARCH("/",N707)-1)</f>
        <v>publishing</v>
      </c>
      <c r="R707" t="str">
        <f t="shared" si="65"/>
        <v>nonfiction</v>
      </c>
      <c r="S707" s="8">
        <f t="shared" ref="S707:S770" si="69">(((J707/60)/60)/24)+DATE(1970,1,1)</f>
        <v>41619.25</v>
      </c>
      <c r="T707" s="9">
        <f t="shared" ref="T707:T770" si="70">(((K707/60)/60)/24)+DATE(1970,1,1)</f>
        <v>41623.25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69965.5</v>
      </c>
      <c r="Q708" t="str">
        <f t="shared" si="68"/>
        <v>technology</v>
      </c>
      <c r="R708" t="str">
        <f t="shared" ref="R708:R771" si="71">RIGHT(N708,LEN(N708)-SEARCH("/",N708))</f>
        <v>web</v>
      </c>
      <c r="S708" s="8">
        <f t="shared" si="69"/>
        <v>43471.25</v>
      </c>
      <c r="T708" s="9">
        <f t="shared" si="70"/>
        <v>43479.25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5873.5</v>
      </c>
      <c r="Q709" t="str">
        <f t="shared" si="68"/>
        <v>film &amp; video</v>
      </c>
      <c r="R709" t="str">
        <f t="shared" si="71"/>
        <v>drama</v>
      </c>
      <c r="S709" s="8">
        <f t="shared" si="69"/>
        <v>43442.25</v>
      </c>
      <c r="T709" s="9">
        <f t="shared" si="70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6078.5</v>
      </c>
      <c r="Q710" t="str">
        <f t="shared" si="68"/>
        <v>theater</v>
      </c>
      <c r="R710" t="str">
        <f t="shared" si="71"/>
        <v>plays</v>
      </c>
      <c r="S710" s="8">
        <f t="shared" si="69"/>
        <v>42877.208333333328</v>
      </c>
      <c r="T710" s="9">
        <f t="shared" si="70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7070</v>
      </c>
      <c r="Q711" t="str">
        <f t="shared" si="68"/>
        <v>theater</v>
      </c>
      <c r="R711" t="str">
        <f t="shared" si="71"/>
        <v>plays</v>
      </c>
      <c r="S711" s="8">
        <f t="shared" si="69"/>
        <v>41018.208333333336</v>
      </c>
      <c r="T711" s="9">
        <f t="shared" si="70"/>
        <v>41025.208333333336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3241.5</v>
      </c>
      <c r="Q712" t="str">
        <f t="shared" si="68"/>
        <v>theater</v>
      </c>
      <c r="R712" t="str">
        <f t="shared" si="71"/>
        <v>plays</v>
      </c>
      <c r="S712" s="8">
        <f t="shared" si="69"/>
        <v>43295.208333333328</v>
      </c>
      <c r="T712" s="9">
        <f t="shared" si="70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637</v>
      </c>
      <c r="Q713" t="str">
        <f t="shared" si="68"/>
        <v>theater</v>
      </c>
      <c r="R713" t="str">
        <f t="shared" si="71"/>
        <v>plays</v>
      </c>
      <c r="S713" s="8">
        <f t="shared" si="69"/>
        <v>42393.25</v>
      </c>
      <c r="T713" s="9">
        <f t="shared" si="70"/>
        <v>42395.25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7463.5</v>
      </c>
      <c r="Q714" t="str">
        <f t="shared" si="68"/>
        <v>theater</v>
      </c>
      <c r="R714" t="str">
        <f t="shared" si="71"/>
        <v>plays</v>
      </c>
      <c r="S714" s="8">
        <f t="shared" si="69"/>
        <v>42559.208333333328</v>
      </c>
      <c r="T714" s="9">
        <f t="shared" si="70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5638.5</v>
      </c>
      <c r="Q715" t="str">
        <f t="shared" si="68"/>
        <v>publishing</v>
      </c>
      <c r="R715" t="str">
        <f t="shared" si="71"/>
        <v>radio &amp; podcasts</v>
      </c>
      <c r="S715" s="8">
        <f t="shared" si="69"/>
        <v>42604.208333333328</v>
      </c>
      <c r="T715" s="9">
        <f t="shared" si="70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91910.5</v>
      </c>
      <c r="Q716" t="str">
        <f t="shared" si="68"/>
        <v>music</v>
      </c>
      <c r="R716" t="str">
        <f t="shared" si="71"/>
        <v>rock</v>
      </c>
      <c r="S716" s="8">
        <f t="shared" si="69"/>
        <v>41870.208333333336</v>
      </c>
      <c r="T716" s="9">
        <f t="shared" si="70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14763</v>
      </c>
      <c r="Q717" t="str">
        <f t="shared" si="68"/>
        <v>games</v>
      </c>
      <c r="R717" t="str">
        <f t="shared" si="71"/>
        <v>mobile games</v>
      </c>
      <c r="S717" s="8">
        <f t="shared" si="69"/>
        <v>40397.208333333336</v>
      </c>
      <c r="T717" s="9">
        <f t="shared" si="70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5255</v>
      </c>
      <c r="Q718" t="str">
        <f t="shared" si="68"/>
        <v>theater</v>
      </c>
      <c r="R718" t="str">
        <f t="shared" si="71"/>
        <v>plays</v>
      </c>
      <c r="S718" s="8">
        <f t="shared" si="69"/>
        <v>41465.208333333336</v>
      </c>
      <c r="T718" s="9">
        <f t="shared" si="70"/>
        <v>41493.208333333336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7211.5</v>
      </c>
      <c r="Q719" t="str">
        <f t="shared" si="68"/>
        <v>film &amp; video</v>
      </c>
      <c r="R719" t="str">
        <f t="shared" si="71"/>
        <v>documentary</v>
      </c>
      <c r="S719" s="8">
        <f t="shared" si="69"/>
        <v>40777.208333333336</v>
      </c>
      <c r="T719" s="9">
        <f t="shared" si="70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4307</v>
      </c>
      <c r="Q720" t="str">
        <f t="shared" si="68"/>
        <v>technology</v>
      </c>
      <c r="R720" t="str">
        <f t="shared" si="71"/>
        <v>wearables</v>
      </c>
      <c r="S720" s="8">
        <f t="shared" si="69"/>
        <v>41442.208333333336</v>
      </c>
      <c r="T720" s="9">
        <f t="shared" si="70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5340</v>
      </c>
      <c r="Q721" t="str">
        <f t="shared" si="68"/>
        <v>publishing</v>
      </c>
      <c r="R721" t="str">
        <f t="shared" si="71"/>
        <v>fiction</v>
      </c>
      <c r="S721" s="8">
        <f t="shared" si="69"/>
        <v>41058.208333333336</v>
      </c>
      <c r="T721" s="9">
        <f t="shared" si="70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1632.5</v>
      </c>
      <c r="Q722" t="str">
        <f t="shared" si="68"/>
        <v>theater</v>
      </c>
      <c r="R722" t="str">
        <f t="shared" si="71"/>
        <v>plays</v>
      </c>
      <c r="S722" s="8">
        <f t="shared" si="69"/>
        <v>43152.25</v>
      </c>
      <c r="T722" s="9">
        <f t="shared" si="70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2744.5</v>
      </c>
      <c r="Q723" t="str">
        <f t="shared" si="68"/>
        <v>music</v>
      </c>
      <c r="R723" t="str">
        <f t="shared" si="71"/>
        <v>rock</v>
      </c>
      <c r="S723" s="8">
        <f t="shared" si="69"/>
        <v>43194.208333333328</v>
      </c>
      <c r="T723" s="9">
        <f t="shared" si="70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39471</v>
      </c>
      <c r="Q724" t="str">
        <f t="shared" si="68"/>
        <v>film &amp; video</v>
      </c>
      <c r="R724" t="str">
        <f t="shared" si="71"/>
        <v>documentary</v>
      </c>
      <c r="S724" s="8">
        <f t="shared" si="69"/>
        <v>43045.25</v>
      </c>
      <c r="T724" s="9">
        <f t="shared" si="70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6697</v>
      </c>
      <c r="Q725" t="str">
        <f t="shared" si="68"/>
        <v>theater</v>
      </c>
      <c r="R725" t="str">
        <f t="shared" si="71"/>
        <v>plays</v>
      </c>
      <c r="S725" s="8">
        <f t="shared" si="69"/>
        <v>42431.25</v>
      </c>
      <c r="T725" s="9">
        <f t="shared" si="70"/>
        <v>42452.208333333328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5691</v>
      </c>
      <c r="Q726" t="str">
        <f t="shared" si="68"/>
        <v>theater</v>
      </c>
      <c r="R726" t="str">
        <f t="shared" si="71"/>
        <v>plays</v>
      </c>
      <c r="S726" s="8">
        <f t="shared" si="69"/>
        <v>41934.208333333336</v>
      </c>
      <c r="T726" s="9">
        <f t="shared" si="70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49482.5</v>
      </c>
      <c r="Q727" t="str">
        <f t="shared" si="68"/>
        <v>games</v>
      </c>
      <c r="R727" t="str">
        <f t="shared" si="71"/>
        <v>mobile games</v>
      </c>
      <c r="S727" s="8">
        <f t="shared" si="69"/>
        <v>41958.25</v>
      </c>
      <c r="T727" s="9">
        <f t="shared" si="70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24375.5</v>
      </c>
      <c r="Q728" t="str">
        <f t="shared" si="68"/>
        <v>theater</v>
      </c>
      <c r="R728" t="str">
        <f t="shared" si="71"/>
        <v>plays</v>
      </c>
      <c r="S728" s="8">
        <f t="shared" si="69"/>
        <v>40476.208333333336</v>
      </c>
      <c r="T728" s="9">
        <f t="shared" si="70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7433</v>
      </c>
      <c r="Q729" t="str">
        <f t="shared" si="68"/>
        <v>technology</v>
      </c>
      <c r="R729" t="str">
        <f t="shared" si="71"/>
        <v>web</v>
      </c>
      <c r="S729" s="8">
        <f t="shared" si="69"/>
        <v>43485.25</v>
      </c>
      <c r="T729" s="9">
        <f t="shared" si="70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372.5</v>
      </c>
      <c r="Q730" t="str">
        <f t="shared" si="68"/>
        <v>theater</v>
      </c>
      <c r="R730" t="str">
        <f t="shared" si="71"/>
        <v>plays</v>
      </c>
      <c r="S730" s="8">
        <f t="shared" si="69"/>
        <v>42515.208333333328</v>
      </c>
      <c r="T730" s="9">
        <f t="shared" si="70"/>
        <v>42526.208333333328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5259.5</v>
      </c>
      <c r="Q731" t="str">
        <f t="shared" si="68"/>
        <v>film &amp; video</v>
      </c>
      <c r="R731" t="str">
        <f t="shared" si="71"/>
        <v>drama</v>
      </c>
      <c r="S731" s="8">
        <f t="shared" si="69"/>
        <v>41309.25</v>
      </c>
      <c r="T731" s="9">
        <f t="shared" si="70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59959</v>
      </c>
      <c r="Q732" t="str">
        <f t="shared" si="68"/>
        <v>technology</v>
      </c>
      <c r="R732" t="str">
        <f t="shared" si="71"/>
        <v>wearables</v>
      </c>
      <c r="S732" s="8">
        <f t="shared" si="69"/>
        <v>42147.208333333328</v>
      </c>
      <c r="T732" s="9">
        <f t="shared" si="70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3719.5</v>
      </c>
      <c r="Q733" t="str">
        <f t="shared" si="68"/>
        <v>technology</v>
      </c>
      <c r="R733" t="str">
        <f t="shared" si="71"/>
        <v>web</v>
      </c>
      <c r="S733" s="8">
        <f t="shared" si="69"/>
        <v>42939.208333333328</v>
      </c>
      <c r="T733" s="9">
        <f t="shared" si="70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54371.5</v>
      </c>
      <c r="Q734" t="str">
        <f t="shared" si="68"/>
        <v>music</v>
      </c>
      <c r="R734" t="str">
        <f t="shared" si="71"/>
        <v>rock</v>
      </c>
      <c r="S734" s="8">
        <f t="shared" si="69"/>
        <v>42816.208333333328</v>
      </c>
      <c r="T734" s="9">
        <f t="shared" si="70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42123.5</v>
      </c>
      <c r="Q735" t="str">
        <f t="shared" si="68"/>
        <v>music</v>
      </c>
      <c r="R735" t="str">
        <f t="shared" si="71"/>
        <v>metal</v>
      </c>
      <c r="S735" s="8">
        <f t="shared" si="69"/>
        <v>41844.208333333336</v>
      </c>
      <c r="T735" s="9">
        <f t="shared" si="70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6970</v>
      </c>
      <c r="Q736" t="str">
        <f t="shared" si="68"/>
        <v>theater</v>
      </c>
      <c r="R736" t="str">
        <f t="shared" si="71"/>
        <v>plays</v>
      </c>
      <c r="S736" s="8">
        <f t="shared" si="69"/>
        <v>42763.25</v>
      </c>
      <c r="T736" s="9">
        <f t="shared" si="70"/>
        <v>42775.25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66697.5</v>
      </c>
      <c r="Q737" t="str">
        <f t="shared" si="68"/>
        <v>photography</v>
      </c>
      <c r="R737" t="str">
        <f t="shared" si="71"/>
        <v>photography books</v>
      </c>
      <c r="S737" s="8">
        <f t="shared" si="69"/>
        <v>42459.208333333328</v>
      </c>
      <c r="T737" s="9">
        <f t="shared" si="70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1281</v>
      </c>
      <c r="Q738" t="str">
        <f t="shared" si="68"/>
        <v>publishing</v>
      </c>
      <c r="R738" t="str">
        <f t="shared" si="71"/>
        <v>nonfiction</v>
      </c>
      <c r="S738" s="8">
        <f t="shared" si="69"/>
        <v>42055.25</v>
      </c>
      <c r="T738" s="9">
        <f t="shared" si="70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2604</v>
      </c>
      <c r="Q739" t="str">
        <f t="shared" si="68"/>
        <v>music</v>
      </c>
      <c r="R739" t="str">
        <f t="shared" si="71"/>
        <v>indie rock</v>
      </c>
      <c r="S739" s="8">
        <f t="shared" si="69"/>
        <v>42685.25</v>
      </c>
      <c r="T739" s="9">
        <f t="shared" si="70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786</v>
      </c>
      <c r="Q740" t="str">
        <f t="shared" si="68"/>
        <v>theater</v>
      </c>
      <c r="R740" t="str">
        <f t="shared" si="71"/>
        <v>plays</v>
      </c>
      <c r="S740" s="8">
        <f t="shared" si="69"/>
        <v>41959.25</v>
      </c>
      <c r="T740" s="9">
        <f t="shared" si="70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3145.5</v>
      </c>
      <c r="Q741" t="str">
        <f t="shared" si="68"/>
        <v>music</v>
      </c>
      <c r="R741" t="str">
        <f t="shared" si="71"/>
        <v>indie rock</v>
      </c>
      <c r="S741" s="8">
        <f t="shared" si="69"/>
        <v>41089.208333333336</v>
      </c>
      <c r="T741" s="9">
        <f t="shared" si="70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804</v>
      </c>
      <c r="Q742" t="str">
        <f t="shared" si="68"/>
        <v>theater</v>
      </c>
      <c r="R742" t="str">
        <f t="shared" si="71"/>
        <v>plays</v>
      </c>
      <c r="S742" s="8">
        <f t="shared" si="69"/>
        <v>42769.25</v>
      </c>
      <c r="T742" s="9">
        <f t="shared" si="70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7140</v>
      </c>
      <c r="Q743" t="str">
        <f t="shared" si="68"/>
        <v>theater</v>
      </c>
      <c r="R743" t="str">
        <f t="shared" si="71"/>
        <v>plays</v>
      </c>
      <c r="S743" s="8">
        <f t="shared" si="69"/>
        <v>40321.208333333336</v>
      </c>
      <c r="T743" s="9">
        <f t="shared" si="70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6817.5</v>
      </c>
      <c r="Q744" t="str">
        <f t="shared" si="68"/>
        <v>music</v>
      </c>
      <c r="R744" t="str">
        <f t="shared" si="71"/>
        <v>electric music</v>
      </c>
      <c r="S744" s="8">
        <f t="shared" si="69"/>
        <v>40197.25</v>
      </c>
      <c r="T744" s="9">
        <f t="shared" si="70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260.5</v>
      </c>
      <c r="Q745" t="str">
        <f t="shared" si="68"/>
        <v>theater</v>
      </c>
      <c r="R745" t="str">
        <f t="shared" si="71"/>
        <v>plays</v>
      </c>
      <c r="S745" s="8">
        <f t="shared" si="69"/>
        <v>42298.208333333328</v>
      </c>
      <c r="T745" s="9">
        <f t="shared" si="70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7190</v>
      </c>
      <c r="Q746" t="str">
        <f t="shared" si="68"/>
        <v>theater</v>
      </c>
      <c r="R746" t="str">
        <f t="shared" si="71"/>
        <v>plays</v>
      </c>
      <c r="S746" s="8">
        <f t="shared" si="69"/>
        <v>43322.208333333328</v>
      </c>
      <c r="T746" s="9">
        <f t="shared" si="70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1062.5</v>
      </c>
      <c r="Q747" t="str">
        <f t="shared" si="68"/>
        <v>technology</v>
      </c>
      <c r="R747" t="str">
        <f t="shared" si="71"/>
        <v>wearables</v>
      </c>
      <c r="S747" s="8">
        <f t="shared" si="69"/>
        <v>40328.208333333336</v>
      </c>
      <c r="T747" s="9">
        <f t="shared" si="70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60984</v>
      </c>
      <c r="Q748" t="str">
        <f t="shared" si="68"/>
        <v>technology</v>
      </c>
      <c r="R748" t="str">
        <f t="shared" si="71"/>
        <v>web</v>
      </c>
      <c r="S748" s="8">
        <f t="shared" si="69"/>
        <v>40825.208333333336</v>
      </c>
      <c r="T748" s="9">
        <f t="shared" si="70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5747</v>
      </c>
      <c r="Q749" t="str">
        <f t="shared" si="68"/>
        <v>theater</v>
      </c>
      <c r="R749" t="str">
        <f t="shared" si="71"/>
        <v>plays</v>
      </c>
      <c r="S749" s="8">
        <f t="shared" si="69"/>
        <v>40423.208333333336</v>
      </c>
      <c r="T749" s="9">
        <f t="shared" si="70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34375.5</v>
      </c>
      <c r="Q750" t="str">
        <f t="shared" si="68"/>
        <v>film &amp; video</v>
      </c>
      <c r="R750" t="str">
        <f t="shared" si="71"/>
        <v>animation</v>
      </c>
      <c r="S750" s="8">
        <f t="shared" si="69"/>
        <v>40238.25</v>
      </c>
      <c r="T750" s="9">
        <f t="shared" si="70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6946.5</v>
      </c>
      <c r="Q751" t="str">
        <f t="shared" si="68"/>
        <v>technology</v>
      </c>
      <c r="R751" t="str">
        <f t="shared" si="71"/>
        <v>wearables</v>
      </c>
      <c r="S751" s="8">
        <f t="shared" si="69"/>
        <v>41920.208333333336</v>
      </c>
      <c r="T751" s="9">
        <f t="shared" si="70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71"/>
        <v>electric music</v>
      </c>
      <c r="S752" s="8">
        <f t="shared" si="69"/>
        <v>40360.208333333336</v>
      </c>
      <c r="T752" s="9">
        <f t="shared" si="70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4316.5</v>
      </c>
      <c r="Q753" t="str">
        <f t="shared" si="68"/>
        <v>publishing</v>
      </c>
      <c r="R753" t="str">
        <f t="shared" si="71"/>
        <v>nonfiction</v>
      </c>
      <c r="S753" s="8">
        <f t="shared" si="69"/>
        <v>42446.208333333328</v>
      </c>
      <c r="T753" s="9">
        <f t="shared" si="70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2738</v>
      </c>
      <c r="Q754" t="str">
        <f t="shared" si="68"/>
        <v>theater</v>
      </c>
      <c r="R754" t="str">
        <f t="shared" si="71"/>
        <v>plays</v>
      </c>
      <c r="S754" s="8">
        <f t="shared" si="69"/>
        <v>40395.208333333336</v>
      </c>
      <c r="T754" s="9">
        <f t="shared" si="70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6101</v>
      </c>
      <c r="Q755" t="str">
        <f t="shared" si="68"/>
        <v>photography</v>
      </c>
      <c r="R755" t="str">
        <f t="shared" si="71"/>
        <v>photography books</v>
      </c>
      <c r="S755" s="8">
        <f t="shared" si="69"/>
        <v>40321.208333333336</v>
      </c>
      <c r="T755" s="9">
        <f t="shared" si="70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60904</v>
      </c>
      <c r="Q756" t="str">
        <f t="shared" si="68"/>
        <v>theater</v>
      </c>
      <c r="R756" t="str">
        <f t="shared" si="71"/>
        <v>plays</v>
      </c>
      <c r="S756" s="8">
        <f t="shared" si="69"/>
        <v>41210.208333333336</v>
      </c>
      <c r="T756" s="9">
        <f t="shared" si="70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3892</v>
      </c>
      <c r="Q757" t="str">
        <f t="shared" si="68"/>
        <v>theater</v>
      </c>
      <c r="R757" t="str">
        <f t="shared" si="71"/>
        <v>plays</v>
      </c>
      <c r="S757" s="8">
        <f t="shared" si="69"/>
        <v>43096.25</v>
      </c>
      <c r="T757" s="9">
        <f t="shared" si="70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5092.5</v>
      </c>
      <c r="Q758" t="str">
        <f t="shared" si="68"/>
        <v>theater</v>
      </c>
      <c r="R758" t="str">
        <f t="shared" si="71"/>
        <v>plays</v>
      </c>
      <c r="S758" s="8">
        <f t="shared" si="69"/>
        <v>42024.25</v>
      </c>
      <c r="T758" s="9">
        <f t="shared" si="70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2905</v>
      </c>
      <c r="Q759" t="str">
        <f t="shared" si="68"/>
        <v>film &amp; video</v>
      </c>
      <c r="R759" t="str">
        <f t="shared" si="71"/>
        <v>drama</v>
      </c>
      <c r="S759" s="8">
        <f t="shared" si="69"/>
        <v>40675.208333333336</v>
      </c>
      <c r="T759" s="9">
        <f t="shared" si="70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84261.5</v>
      </c>
      <c r="Q760" t="str">
        <f t="shared" si="68"/>
        <v>music</v>
      </c>
      <c r="R760" t="str">
        <f t="shared" si="71"/>
        <v>rock</v>
      </c>
      <c r="S760" s="8">
        <f t="shared" si="69"/>
        <v>41936.208333333336</v>
      </c>
      <c r="T760" s="9">
        <f t="shared" si="70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57944.5</v>
      </c>
      <c r="Q761" t="str">
        <f t="shared" si="68"/>
        <v>music</v>
      </c>
      <c r="R761" t="str">
        <f t="shared" si="71"/>
        <v>electric music</v>
      </c>
      <c r="S761" s="8">
        <f t="shared" si="69"/>
        <v>43136.25</v>
      </c>
      <c r="T761" s="9">
        <f t="shared" si="70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8401</v>
      </c>
      <c r="Q762" t="str">
        <f t="shared" si="68"/>
        <v>games</v>
      </c>
      <c r="R762" t="str">
        <f t="shared" si="71"/>
        <v>video games</v>
      </c>
      <c r="S762" s="8">
        <f t="shared" si="69"/>
        <v>43678.208333333328</v>
      </c>
      <c r="T762" s="9">
        <f t="shared" si="70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7293</v>
      </c>
      <c r="Q763" t="str">
        <f t="shared" si="68"/>
        <v>music</v>
      </c>
      <c r="R763" t="str">
        <f t="shared" si="71"/>
        <v>rock</v>
      </c>
      <c r="S763" s="8">
        <f t="shared" si="69"/>
        <v>42938.208333333328</v>
      </c>
      <c r="T763" s="9">
        <f t="shared" si="70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3152</v>
      </c>
      <c r="Q764" t="str">
        <f t="shared" si="68"/>
        <v>music</v>
      </c>
      <c r="R764" t="str">
        <f t="shared" si="71"/>
        <v>jazz</v>
      </c>
      <c r="S764" s="8">
        <f t="shared" si="69"/>
        <v>41241.25</v>
      </c>
      <c r="T764" s="9">
        <f t="shared" si="70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3286.5</v>
      </c>
      <c r="Q765" t="str">
        <f t="shared" si="68"/>
        <v>theater</v>
      </c>
      <c r="R765" t="str">
        <f t="shared" si="71"/>
        <v>plays</v>
      </c>
      <c r="S765" s="8">
        <f t="shared" si="69"/>
        <v>41037.208333333336</v>
      </c>
      <c r="T765" s="9">
        <f t="shared" si="70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4079</v>
      </c>
      <c r="Q766" t="str">
        <f t="shared" si="68"/>
        <v>music</v>
      </c>
      <c r="R766" t="str">
        <f t="shared" si="71"/>
        <v>rock</v>
      </c>
      <c r="S766" s="8">
        <f t="shared" si="69"/>
        <v>40676.208333333336</v>
      </c>
      <c r="T766" s="9">
        <f t="shared" si="70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4161.5</v>
      </c>
      <c r="Q767" t="str">
        <f t="shared" si="68"/>
        <v>music</v>
      </c>
      <c r="R767" t="str">
        <f t="shared" si="71"/>
        <v>indie rock</v>
      </c>
      <c r="S767" s="8">
        <f t="shared" si="69"/>
        <v>42840.208333333328</v>
      </c>
      <c r="T767" s="9">
        <f t="shared" si="70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6950.5</v>
      </c>
      <c r="Q768" t="str">
        <f t="shared" si="68"/>
        <v>film &amp; video</v>
      </c>
      <c r="R768" t="str">
        <f t="shared" si="71"/>
        <v>science fiction</v>
      </c>
      <c r="S768" s="8">
        <f t="shared" si="69"/>
        <v>43362.208333333328</v>
      </c>
      <c r="T768" s="9">
        <f t="shared" si="70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27942.5</v>
      </c>
      <c r="Q769" t="str">
        <f t="shared" si="68"/>
        <v>publishing</v>
      </c>
      <c r="R769" t="str">
        <f t="shared" si="71"/>
        <v>translations</v>
      </c>
      <c r="S769" s="8">
        <f t="shared" si="69"/>
        <v>42283.208333333328</v>
      </c>
      <c r="T769" s="9">
        <f t="shared" si="70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5619</v>
      </c>
      <c r="Q770" t="str">
        <f t="shared" si="68"/>
        <v>theater</v>
      </c>
      <c r="R770" t="str">
        <f t="shared" si="71"/>
        <v>plays</v>
      </c>
      <c r="S770" s="8">
        <f t="shared" si="69"/>
        <v>41619.25</v>
      </c>
      <c r="T770" s="9">
        <f t="shared" si="70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AVERAGE(G771,E771)</f>
        <v>56258</v>
      </c>
      <c r="Q771" t="str">
        <f t="shared" ref="Q771:Q834" si="74">LEFT(N771,SEARCH("/",N771)-1)</f>
        <v>games</v>
      </c>
      <c r="R771" t="str">
        <f t="shared" si="71"/>
        <v>video games</v>
      </c>
      <c r="S771" s="8">
        <f t="shared" ref="S771:S834" si="75">(((J771/60)/60)/24)+DATE(1970,1,1)</f>
        <v>41501.208333333336</v>
      </c>
      <c r="T771" s="9">
        <f t="shared" ref="T771:T834" si="76">(((K771/60)/60)/24)+DATE(1970,1,1)</f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5929</v>
      </c>
      <c r="Q772" t="str">
        <f t="shared" si="74"/>
        <v>theater</v>
      </c>
      <c r="R772" t="str">
        <f t="shared" ref="R772:R835" si="77">RIGHT(N772,LEN(N772)-SEARCH("/",N772))</f>
        <v>plays</v>
      </c>
      <c r="S772" s="8">
        <f t="shared" si="75"/>
        <v>41743.208333333336</v>
      </c>
      <c r="T772" s="9">
        <f t="shared" si="76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1397.5</v>
      </c>
      <c r="Q773" t="str">
        <f t="shared" si="74"/>
        <v>theater</v>
      </c>
      <c r="R773" t="str">
        <f t="shared" si="77"/>
        <v>plays</v>
      </c>
      <c r="S773" s="8">
        <f t="shared" si="75"/>
        <v>43491.25</v>
      </c>
      <c r="T773" s="9">
        <f t="shared" si="76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87362.5</v>
      </c>
      <c r="Q774" t="str">
        <f t="shared" si="74"/>
        <v>music</v>
      </c>
      <c r="R774" t="str">
        <f t="shared" si="77"/>
        <v>indie rock</v>
      </c>
      <c r="S774" s="8">
        <f t="shared" si="75"/>
        <v>43505.25</v>
      </c>
      <c r="T774" s="9">
        <f t="shared" si="76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51769</v>
      </c>
      <c r="Q775" t="str">
        <f t="shared" si="74"/>
        <v>theater</v>
      </c>
      <c r="R775" t="str">
        <f t="shared" si="77"/>
        <v>plays</v>
      </c>
      <c r="S775" s="8">
        <f t="shared" si="75"/>
        <v>42838.208333333328</v>
      </c>
      <c r="T775" s="9">
        <f t="shared" si="76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3426.5</v>
      </c>
      <c r="Q776" t="str">
        <f t="shared" si="74"/>
        <v>technology</v>
      </c>
      <c r="R776" t="str">
        <f t="shared" si="77"/>
        <v>web</v>
      </c>
      <c r="S776" s="8">
        <f t="shared" si="75"/>
        <v>42513.208333333328</v>
      </c>
      <c r="T776" s="9">
        <f t="shared" si="76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489</v>
      </c>
      <c r="Q777" t="str">
        <f t="shared" si="74"/>
        <v>music</v>
      </c>
      <c r="R777" t="str">
        <f t="shared" si="77"/>
        <v>rock</v>
      </c>
      <c r="S777" s="8">
        <f t="shared" si="75"/>
        <v>41949.25</v>
      </c>
      <c r="T777" s="9">
        <f t="shared" si="76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37412</v>
      </c>
      <c r="Q778" t="str">
        <f t="shared" si="74"/>
        <v>theater</v>
      </c>
      <c r="R778" t="str">
        <f t="shared" si="77"/>
        <v>plays</v>
      </c>
      <c r="S778" s="8">
        <f t="shared" si="75"/>
        <v>43650.208333333328</v>
      </c>
      <c r="T778" s="9">
        <f t="shared" si="76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23331.5</v>
      </c>
      <c r="Q779" t="str">
        <f t="shared" si="74"/>
        <v>theater</v>
      </c>
      <c r="R779" t="str">
        <f t="shared" si="77"/>
        <v>plays</v>
      </c>
      <c r="S779" s="8">
        <f t="shared" si="75"/>
        <v>40809.208333333336</v>
      </c>
      <c r="T779" s="9">
        <f t="shared" si="76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5208.5</v>
      </c>
      <c r="Q780" t="str">
        <f t="shared" si="74"/>
        <v>film &amp; video</v>
      </c>
      <c r="R780" t="str">
        <f t="shared" si="77"/>
        <v>animation</v>
      </c>
      <c r="S780" s="8">
        <f t="shared" si="75"/>
        <v>40768.208333333336</v>
      </c>
      <c r="T780" s="9">
        <f t="shared" si="76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44062</v>
      </c>
      <c r="Q781" t="str">
        <f t="shared" si="74"/>
        <v>theater</v>
      </c>
      <c r="R781" t="str">
        <f t="shared" si="77"/>
        <v>plays</v>
      </c>
      <c r="S781" s="8">
        <f t="shared" si="75"/>
        <v>42230.208333333328</v>
      </c>
      <c r="T781" s="9">
        <f t="shared" si="76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2792.5</v>
      </c>
      <c r="Q782" t="str">
        <f t="shared" si="74"/>
        <v>film &amp; video</v>
      </c>
      <c r="R782" t="str">
        <f t="shared" si="77"/>
        <v>drama</v>
      </c>
      <c r="S782" s="8">
        <f t="shared" si="75"/>
        <v>42573.208333333328</v>
      </c>
      <c r="T782" s="9">
        <f t="shared" si="76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2235</v>
      </c>
      <c r="Q783" t="str">
        <f t="shared" si="74"/>
        <v>theater</v>
      </c>
      <c r="R783" t="str">
        <f t="shared" si="77"/>
        <v>plays</v>
      </c>
      <c r="S783" s="8">
        <f t="shared" si="75"/>
        <v>40482.208333333336</v>
      </c>
      <c r="T783" s="9">
        <f t="shared" si="76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5571</v>
      </c>
      <c r="Q784" t="str">
        <f t="shared" si="74"/>
        <v>film &amp; video</v>
      </c>
      <c r="R784" t="str">
        <f t="shared" si="77"/>
        <v>animation</v>
      </c>
      <c r="S784" s="8">
        <f t="shared" si="75"/>
        <v>40603.25</v>
      </c>
      <c r="T784" s="9">
        <f t="shared" si="76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5294.5</v>
      </c>
      <c r="Q785" t="str">
        <f t="shared" si="74"/>
        <v>music</v>
      </c>
      <c r="R785" t="str">
        <f t="shared" si="77"/>
        <v>rock</v>
      </c>
      <c r="S785" s="8">
        <f t="shared" si="75"/>
        <v>41625.25</v>
      </c>
      <c r="T785" s="9">
        <f t="shared" si="76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52921.5</v>
      </c>
      <c r="Q786" t="str">
        <f t="shared" si="74"/>
        <v>technology</v>
      </c>
      <c r="R786" t="str">
        <f t="shared" si="77"/>
        <v>web</v>
      </c>
      <c r="S786" s="8">
        <f t="shared" si="75"/>
        <v>42435.25</v>
      </c>
      <c r="T786" s="9">
        <f t="shared" si="76"/>
        <v>42446.208333333328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6533</v>
      </c>
      <c r="Q787" t="str">
        <f t="shared" si="74"/>
        <v>film &amp; video</v>
      </c>
      <c r="R787" t="str">
        <f t="shared" si="77"/>
        <v>animation</v>
      </c>
      <c r="S787" s="8">
        <f t="shared" si="75"/>
        <v>43582.208333333328</v>
      </c>
      <c r="T787" s="9">
        <f t="shared" si="76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5576.5</v>
      </c>
      <c r="Q788" t="str">
        <f t="shared" si="74"/>
        <v>music</v>
      </c>
      <c r="R788" t="str">
        <f t="shared" si="77"/>
        <v>jazz</v>
      </c>
      <c r="S788" s="8">
        <f t="shared" si="75"/>
        <v>43186.208333333328</v>
      </c>
      <c r="T788" s="9">
        <f t="shared" si="76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30926.5</v>
      </c>
      <c r="Q789" t="str">
        <f t="shared" si="74"/>
        <v>music</v>
      </c>
      <c r="R789" t="str">
        <f t="shared" si="77"/>
        <v>rock</v>
      </c>
      <c r="S789" s="8">
        <f t="shared" si="75"/>
        <v>40684.208333333336</v>
      </c>
      <c r="T789" s="9">
        <f t="shared" si="76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1602.5</v>
      </c>
      <c r="Q790" t="str">
        <f t="shared" si="74"/>
        <v>film &amp; video</v>
      </c>
      <c r="R790" t="str">
        <f t="shared" si="77"/>
        <v>animation</v>
      </c>
      <c r="S790" s="8">
        <f t="shared" si="75"/>
        <v>41202.208333333336</v>
      </c>
      <c r="T790" s="9">
        <f t="shared" si="76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1698</v>
      </c>
      <c r="Q791" t="str">
        <f t="shared" si="74"/>
        <v>theater</v>
      </c>
      <c r="R791" t="str">
        <f t="shared" si="77"/>
        <v>plays</v>
      </c>
      <c r="S791" s="8">
        <f t="shared" si="75"/>
        <v>41786.208333333336</v>
      </c>
      <c r="T791" s="9">
        <f t="shared" si="76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28943.5</v>
      </c>
      <c r="Q792" t="str">
        <f t="shared" si="74"/>
        <v>theater</v>
      </c>
      <c r="R792" t="str">
        <f t="shared" si="77"/>
        <v>plays</v>
      </c>
      <c r="S792" s="8">
        <f t="shared" si="75"/>
        <v>40223.25</v>
      </c>
      <c r="T792" s="9">
        <f t="shared" si="76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273</v>
      </c>
      <c r="Q793" t="str">
        <f t="shared" si="74"/>
        <v>food</v>
      </c>
      <c r="R793" t="str">
        <f t="shared" si="77"/>
        <v>food trucks</v>
      </c>
      <c r="S793" s="8">
        <f t="shared" si="75"/>
        <v>42715.25</v>
      </c>
      <c r="T793" s="9">
        <f t="shared" si="76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343.5</v>
      </c>
      <c r="Q794" t="str">
        <f t="shared" si="74"/>
        <v>theater</v>
      </c>
      <c r="R794" t="str">
        <f t="shared" si="77"/>
        <v>plays</v>
      </c>
      <c r="S794" s="8">
        <f t="shared" si="75"/>
        <v>41451.208333333336</v>
      </c>
      <c r="T794" s="9">
        <f t="shared" si="76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6613</v>
      </c>
      <c r="Q795" t="str">
        <f t="shared" si="74"/>
        <v>publishing</v>
      </c>
      <c r="R795" t="str">
        <f t="shared" si="77"/>
        <v>nonfiction</v>
      </c>
      <c r="S795" s="8">
        <f t="shared" si="75"/>
        <v>41450.208333333336</v>
      </c>
      <c r="T795" s="9">
        <f t="shared" si="76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4193</v>
      </c>
      <c r="Q796" t="str">
        <f t="shared" si="74"/>
        <v>music</v>
      </c>
      <c r="R796" t="str">
        <f t="shared" si="77"/>
        <v>rock</v>
      </c>
      <c r="S796" s="8">
        <f t="shared" si="75"/>
        <v>43091.25</v>
      </c>
      <c r="T796" s="9">
        <f t="shared" si="76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526.5</v>
      </c>
      <c r="Q797" t="str">
        <f t="shared" si="74"/>
        <v>film &amp; video</v>
      </c>
      <c r="R797" t="str">
        <f t="shared" si="77"/>
        <v>drama</v>
      </c>
      <c r="S797" s="8">
        <f t="shared" si="75"/>
        <v>42675.208333333328</v>
      </c>
      <c r="T797" s="9">
        <f t="shared" si="76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2176.5</v>
      </c>
      <c r="Q798" t="str">
        <f t="shared" si="74"/>
        <v>games</v>
      </c>
      <c r="R798" t="str">
        <f t="shared" si="77"/>
        <v>mobile games</v>
      </c>
      <c r="S798" s="8">
        <f t="shared" si="75"/>
        <v>41859.208333333336</v>
      </c>
      <c r="T798" s="9">
        <f t="shared" si="76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4258.5</v>
      </c>
      <c r="Q799" t="str">
        <f t="shared" si="74"/>
        <v>technology</v>
      </c>
      <c r="R799" t="str">
        <f t="shared" si="77"/>
        <v>web</v>
      </c>
      <c r="S799" s="8">
        <f t="shared" si="75"/>
        <v>43464.25</v>
      </c>
      <c r="T799" s="9">
        <f t="shared" si="76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3264.5</v>
      </c>
      <c r="Q800" t="str">
        <f t="shared" si="74"/>
        <v>theater</v>
      </c>
      <c r="R800" t="str">
        <f t="shared" si="77"/>
        <v>plays</v>
      </c>
      <c r="S800" s="8">
        <f t="shared" si="75"/>
        <v>41060.208333333336</v>
      </c>
      <c r="T800" s="9">
        <f t="shared" si="76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37373.5</v>
      </c>
      <c r="Q801" t="str">
        <f t="shared" si="74"/>
        <v>theater</v>
      </c>
      <c r="R801" t="str">
        <f t="shared" si="77"/>
        <v>plays</v>
      </c>
      <c r="S801" s="8">
        <f t="shared" si="75"/>
        <v>42399.25</v>
      </c>
      <c r="T801" s="9">
        <f t="shared" si="76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7"/>
        <v>rock</v>
      </c>
      <c r="S802" s="8">
        <f t="shared" si="75"/>
        <v>42167.208333333328</v>
      </c>
      <c r="T802" s="9">
        <f t="shared" si="76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2386.5</v>
      </c>
      <c r="Q803" t="str">
        <f t="shared" si="74"/>
        <v>photography</v>
      </c>
      <c r="R803" t="str">
        <f t="shared" si="77"/>
        <v>photography books</v>
      </c>
      <c r="S803" s="8">
        <f t="shared" si="75"/>
        <v>43830.25</v>
      </c>
      <c r="T803" s="9">
        <f t="shared" si="76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6179</v>
      </c>
      <c r="Q804" t="str">
        <f t="shared" si="74"/>
        <v>photography</v>
      </c>
      <c r="R804" t="str">
        <f t="shared" si="77"/>
        <v>photography books</v>
      </c>
      <c r="S804" s="8">
        <f t="shared" si="75"/>
        <v>43650.208333333328</v>
      </c>
      <c r="T804" s="9">
        <f t="shared" si="76"/>
        <v>43652.208333333328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3380</v>
      </c>
      <c r="Q805" t="str">
        <f t="shared" si="74"/>
        <v>theater</v>
      </c>
      <c r="R805" t="str">
        <f t="shared" si="77"/>
        <v>plays</v>
      </c>
      <c r="S805" s="8">
        <f t="shared" si="75"/>
        <v>43492.25</v>
      </c>
      <c r="T805" s="9">
        <f t="shared" si="76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3602.5</v>
      </c>
      <c r="Q806" t="str">
        <f t="shared" si="74"/>
        <v>music</v>
      </c>
      <c r="R806" t="str">
        <f t="shared" si="77"/>
        <v>rock</v>
      </c>
      <c r="S806" s="8">
        <f t="shared" si="75"/>
        <v>43102.25</v>
      </c>
      <c r="T806" s="9">
        <f t="shared" si="76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2499.5</v>
      </c>
      <c r="Q807" t="str">
        <f t="shared" si="74"/>
        <v>film &amp; video</v>
      </c>
      <c r="R807" t="str">
        <f t="shared" si="77"/>
        <v>documentary</v>
      </c>
      <c r="S807" s="8">
        <f t="shared" si="75"/>
        <v>41958.25</v>
      </c>
      <c r="T807" s="9">
        <f t="shared" si="76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4169</v>
      </c>
      <c r="Q808" t="str">
        <f t="shared" si="74"/>
        <v>film &amp; video</v>
      </c>
      <c r="R808" t="str">
        <f t="shared" si="77"/>
        <v>drama</v>
      </c>
      <c r="S808" s="8">
        <f t="shared" si="75"/>
        <v>40973.25</v>
      </c>
      <c r="T808" s="9">
        <f t="shared" si="76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945.5</v>
      </c>
      <c r="Q809" t="str">
        <f t="shared" si="74"/>
        <v>theater</v>
      </c>
      <c r="R809" t="str">
        <f t="shared" si="77"/>
        <v>plays</v>
      </c>
      <c r="S809" s="8">
        <f t="shared" si="75"/>
        <v>43753.208333333328</v>
      </c>
      <c r="T809" s="9">
        <f t="shared" si="76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801</v>
      </c>
      <c r="Q810" t="str">
        <f t="shared" si="74"/>
        <v>food</v>
      </c>
      <c r="R810" t="str">
        <f t="shared" si="77"/>
        <v>food trucks</v>
      </c>
      <c r="S810" s="8">
        <f t="shared" si="75"/>
        <v>42507.208333333328</v>
      </c>
      <c r="T810" s="9">
        <f t="shared" si="76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45322</v>
      </c>
      <c r="Q811" t="str">
        <f t="shared" si="74"/>
        <v>film &amp; video</v>
      </c>
      <c r="R811" t="str">
        <f t="shared" si="77"/>
        <v>documentary</v>
      </c>
      <c r="S811" s="8">
        <f t="shared" si="75"/>
        <v>41135.208333333336</v>
      </c>
      <c r="T811" s="9">
        <f t="shared" si="76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6290.5</v>
      </c>
      <c r="Q812" t="str">
        <f t="shared" si="74"/>
        <v>theater</v>
      </c>
      <c r="R812" t="str">
        <f t="shared" si="77"/>
        <v>plays</v>
      </c>
      <c r="S812" s="8">
        <f t="shared" si="75"/>
        <v>43067.25</v>
      </c>
      <c r="T812" s="9">
        <f t="shared" si="76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35999.5</v>
      </c>
      <c r="Q813" t="str">
        <f t="shared" si="74"/>
        <v>games</v>
      </c>
      <c r="R813" t="str">
        <f t="shared" si="77"/>
        <v>video games</v>
      </c>
      <c r="S813" s="8">
        <f t="shared" si="75"/>
        <v>42378.25</v>
      </c>
      <c r="T813" s="9">
        <f t="shared" si="76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68722.5</v>
      </c>
      <c r="Q814" t="str">
        <f t="shared" si="74"/>
        <v>publishing</v>
      </c>
      <c r="R814" t="str">
        <f t="shared" si="77"/>
        <v>nonfiction</v>
      </c>
      <c r="S814" s="8">
        <f t="shared" si="75"/>
        <v>43206.208333333328</v>
      </c>
      <c r="T814" s="9">
        <f t="shared" si="76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3864.5</v>
      </c>
      <c r="Q815" t="str">
        <f t="shared" si="74"/>
        <v>games</v>
      </c>
      <c r="R815" t="str">
        <f t="shared" si="77"/>
        <v>video games</v>
      </c>
      <c r="S815" s="8">
        <f t="shared" si="75"/>
        <v>41148.208333333336</v>
      </c>
      <c r="T815" s="9">
        <f t="shared" si="76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1493</v>
      </c>
      <c r="Q816" t="str">
        <f t="shared" si="74"/>
        <v>music</v>
      </c>
      <c r="R816" t="str">
        <f t="shared" si="77"/>
        <v>rock</v>
      </c>
      <c r="S816" s="8">
        <f t="shared" si="75"/>
        <v>42517.208333333328</v>
      </c>
      <c r="T816" s="9">
        <f t="shared" si="76"/>
        <v>42519.208333333328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5952</v>
      </c>
      <c r="Q817" t="str">
        <f t="shared" si="74"/>
        <v>music</v>
      </c>
      <c r="R817" t="str">
        <f t="shared" si="77"/>
        <v>rock</v>
      </c>
      <c r="S817" s="8">
        <f t="shared" si="75"/>
        <v>43068.25</v>
      </c>
      <c r="T817" s="9">
        <f t="shared" si="76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7141.5</v>
      </c>
      <c r="Q818" t="str">
        <f t="shared" si="74"/>
        <v>theater</v>
      </c>
      <c r="R818" t="str">
        <f t="shared" si="77"/>
        <v>plays</v>
      </c>
      <c r="S818" s="8">
        <f t="shared" si="75"/>
        <v>41680.25</v>
      </c>
      <c r="T818" s="9">
        <f t="shared" si="76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95840.5</v>
      </c>
      <c r="Q819" t="str">
        <f t="shared" si="74"/>
        <v>publishing</v>
      </c>
      <c r="R819" t="str">
        <f t="shared" si="77"/>
        <v>nonfiction</v>
      </c>
      <c r="S819" s="8">
        <f t="shared" si="75"/>
        <v>43589.208333333328</v>
      </c>
      <c r="T819" s="9">
        <f t="shared" si="76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3866.5</v>
      </c>
      <c r="Q820" t="str">
        <f t="shared" si="74"/>
        <v>theater</v>
      </c>
      <c r="R820" t="str">
        <f t="shared" si="77"/>
        <v>plays</v>
      </c>
      <c r="S820" s="8">
        <f t="shared" si="75"/>
        <v>43486.25</v>
      </c>
      <c r="T820" s="9">
        <f t="shared" si="76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2278</v>
      </c>
      <c r="Q821" t="str">
        <f t="shared" si="74"/>
        <v>games</v>
      </c>
      <c r="R821" t="str">
        <f t="shared" si="77"/>
        <v>video games</v>
      </c>
      <c r="S821" s="8">
        <f t="shared" si="75"/>
        <v>41237.25</v>
      </c>
      <c r="T821" s="9">
        <f t="shared" si="76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6144</v>
      </c>
      <c r="Q822" t="str">
        <f t="shared" si="74"/>
        <v>music</v>
      </c>
      <c r="R822" t="str">
        <f t="shared" si="77"/>
        <v>rock</v>
      </c>
      <c r="S822" s="8">
        <f t="shared" si="75"/>
        <v>43310.208333333328</v>
      </c>
      <c r="T822" s="9">
        <f t="shared" si="76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7241.5</v>
      </c>
      <c r="Q823" t="str">
        <f t="shared" si="74"/>
        <v>film &amp; video</v>
      </c>
      <c r="R823" t="str">
        <f t="shared" si="77"/>
        <v>documentary</v>
      </c>
      <c r="S823" s="8">
        <f t="shared" si="75"/>
        <v>42794.25</v>
      </c>
      <c r="T823" s="9">
        <f t="shared" si="76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95541</v>
      </c>
      <c r="Q824" t="str">
        <f t="shared" si="74"/>
        <v>music</v>
      </c>
      <c r="R824" t="str">
        <f t="shared" si="77"/>
        <v>rock</v>
      </c>
      <c r="S824" s="8">
        <f t="shared" si="75"/>
        <v>41698.25</v>
      </c>
      <c r="T824" s="9">
        <f t="shared" si="76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7446</v>
      </c>
      <c r="Q825" t="str">
        <f t="shared" si="74"/>
        <v>music</v>
      </c>
      <c r="R825" t="str">
        <f t="shared" si="77"/>
        <v>rock</v>
      </c>
      <c r="S825" s="8">
        <f t="shared" si="75"/>
        <v>41892.208333333336</v>
      </c>
      <c r="T825" s="9">
        <f t="shared" si="76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54398</v>
      </c>
      <c r="Q826" t="str">
        <f t="shared" si="74"/>
        <v>publishing</v>
      </c>
      <c r="R826" t="str">
        <f t="shared" si="77"/>
        <v>nonfiction</v>
      </c>
      <c r="S826" s="8">
        <f t="shared" si="75"/>
        <v>40348.208333333336</v>
      </c>
      <c r="T826" s="9">
        <f t="shared" si="76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7053.5</v>
      </c>
      <c r="Q827" t="str">
        <f t="shared" si="74"/>
        <v>film &amp; video</v>
      </c>
      <c r="R827" t="str">
        <f t="shared" si="77"/>
        <v>shorts</v>
      </c>
      <c r="S827" s="8">
        <f t="shared" si="75"/>
        <v>42941.208333333328</v>
      </c>
      <c r="T827" s="9">
        <f t="shared" si="76"/>
        <v>42953.208333333328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6495.5</v>
      </c>
      <c r="Q828" t="str">
        <f t="shared" si="74"/>
        <v>theater</v>
      </c>
      <c r="R828" t="str">
        <f t="shared" si="77"/>
        <v>plays</v>
      </c>
      <c r="S828" s="8">
        <f t="shared" si="75"/>
        <v>40525.25</v>
      </c>
      <c r="T828" s="9">
        <f t="shared" si="76"/>
        <v>40553.25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3108</v>
      </c>
      <c r="Q829" t="str">
        <f t="shared" si="74"/>
        <v>film &amp; video</v>
      </c>
      <c r="R829" t="str">
        <f t="shared" si="77"/>
        <v>drama</v>
      </c>
      <c r="S829" s="8">
        <f t="shared" si="75"/>
        <v>40666.208333333336</v>
      </c>
      <c r="T829" s="9">
        <f t="shared" si="76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2484.5</v>
      </c>
      <c r="Q830" t="str">
        <f t="shared" si="74"/>
        <v>theater</v>
      </c>
      <c r="R830" t="str">
        <f t="shared" si="77"/>
        <v>plays</v>
      </c>
      <c r="S830" s="8">
        <f t="shared" si="75"/>
        <v>43340.208333333328</v>
      </c>
      <c r="T830" s="9">
        <f t="shared" si="76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2541.5</v>
      </c>
      <c r="Q831" t="str">
        <f t="shared" si="74"/>
        <v>theater</v>
      </c>
      <c r="R831" t="str">
        <f t="shared" si="77"/>
        <v>plays</v>
      </c>
      <c r="S831" s="8">
        <f t="shared" si="75"/>
        <v>42164.208333333328</v>
      </c>
      <c r="T831" s="9">
        <f t="shared" si="76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723</v>
      </c>
      <c r="Q832" t="str">
        <f t="shared" si="74"/>
        <v>theater</v>
      </c>
      <c r="R832" t="str">
        <f t="shared" si="77"/>
        <v>plays</v>
      </c>
      <c r="S832" s="8">
        <f t="shared" si="75"/>
        <v>43103.25</v>
      </c>
      <c r="T832" s="9">
        <f t="shared" si="76"/>
        <v>43162.25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55025</v>
      </c>
      <c r="Q833" t="str">
        <f t="shared" si="74"/>
        <v>photography</v>
      </c>
      <c r="R833" t="str">
        <f t="shared" si="77"/>
        <v>photography books</v>
      </c>
      <c r="S833" s="8">
        <f t="shared" si="75"/>
        <v>40994.208333333336</v>
      </c>
      <c r="T833" s="9">
        <f t="shared" si="76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68726.5</v>
      </c>
      <c r="Q834" t="str">
        <f t="shared" si="74"/>
        <v>publishing</v>
      </c>
      <c r="R834" t="str">
        <f t="shared" si="77"/>
        <v>translations</v>
      </c>
      <c r="S834" s="8">
        <f t="shared" si="75"/>
        <v>42299.208333333328</v>
      </c>
      <c r="T834" s="9">
        <f t="shared" si="76"/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AVERAGE(G835,E835)</f>
        <v>5444</v>
      </c>
      <c r="Q835" t="str">
        <f t="shared" ref="Q835:Q898" si="80">LEFT(N835,SEARCH("/",N835)-1)</f>
        <v>publishing</v>
      </c>
      <c r="R835" t="str">
        <f t="shared" si="77"/>
        <v>translations</v>
      </c>
      <c r="S835" s="8">
        <f t="shared" ref="S835:S898" si="81">(((J835/60)/60)/24)+DATE(1970,1,1)</f>
        <v>40588.25</v>
      </c>
      <c r="T835" s="9">
        <f t="shared" ref="T835:T898" si="82">(((K835/60)/60)/24)+DATE(1970,1,1)</f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5673.5</v>
      </c>
      <c r="Q836" t="str">
        <f t="shared" si="80"/>
        <v>theater</v>
      </c>
      <c r="R836" t="str">
        <f t="shared" ref="R836:R899" si="83">RIGHT(N836,LEN(N836)-SEARCH("/",N836))</f>
        <v>plays</v>
      </c>
      <c r="S836" s="8">
        <f t="shared" si="81"/>
        <v>41448.208333333336</v>
      </c>
      <c r="T836" s="9">
        <f t="shared" si="82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39556.5</v>
      </c>
      <c r="Q837" t="str">
        <f t="shared" si="80"/>
        <v>technology</v>
      </c>
      <c r="R837" t="str">
        <f t="shared" si="83"/>
        <v>web</v>
      </c>
      <c r="S837" s="8">
        <f t="shared" si="81"/>
        <v>42063.25</v>
      </c>
      <c r="T837" s="9">
        <f t="shared" si="82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3090</v>
      </c>
      <c r="Q838" t="str">
        <f t="shared" si="80"/>
        <v>music</v>
      </c>
      <c r="R838" t="str">
        <f t="shared" si="83"/>
        <v>indie rock</v>
      </c>
      <c r="S838" s="8">
        <f t="shared" si="81"/>
        <v>40214.25</v>
      </c>
      <c r="T838" s="9">
        <f t="shared" si="82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76378.5</v>
      </c>
      <c r="Q839" t="str">
        <f t="shared" si="80"/>
        <v>music</v>
      </c>
      <c r="R839" t="str">
        <f t="shared" si="83"/>
        <v>jazz</v>
      </c>
      <c r="S839" s="8">
        <f t="shared" si="81"/>
        <v>40629.208333333336</v>
      </c>
      <c r="T839" s="9">
        <f t="shared" si="82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4575.5</v>
      </c>
      <c r="Q840" t="str">
        <f t="shared" si="80"/>
        <v>theater</v>
      </c>
      <c r="R840" t="str">
        <f t="shared" si="83"/>
        <v>plays</v>
      </c>
      <c r="S840" s="8">
        <f t="shared" si="81"/>
        <v>43370.208333333328</v>
      </c>
      <c r="T840" s="9">
        <f t="shared" si="82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7400.5</v>
      </c>
      <c r="Q841" t="str">
        <f t="shared" si="80"/>
        <v>film &amp; video</v>
      </c>
      <c r="R841" t="str">
        <f t="shared" si="83"/>
        <v>documentary</v>
      </c>
      <c r="S841" s="8">
        <f t="shared" si="81"/>
        <v>41715.208333333336</v>
      </c>
      <c r="T841" s="9">
        <f t="shared" si="82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60058</v>
      </c>
      <c r="Q842" t="str">
        <f t="shared" si="80"/>
        <v>theater</v>
      </c>
      <c r="R842" t="str">
        <f t="shared" si="83"/>
        <v>plays</v>
      </c>
      <c r="S842" s="8">
        <f t="shared" si="81"/>
        <v>41836.208333333336</v>
      </c>
      <c r="T842" s="9">
        <f t="shared" si="82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6573</v>
      </c>
      <c r="Q843" t="str">
        <f t="shared" si="80"/>
        <v>technology</v>
      </c>
      <c r="R843" t="str">
        <f t="shared" si="83"/>
        <v>web</v>
      </c>
      <c r="S843" s="8">
        <f t="shared" si="81"/>
        <v>42419.25</v>
      </c>
      <c r="T843" s="9">
        <f t="shared" si="82"/>
        <v>42435.25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4289.5</v>
      </c>
      <c r="Q844" t="str">
        <f t="shared" si="80"/>
        <v>technology</v>
      </c>
      <c r="R844" t="str">
        <f t="shared" si="83"/>
        <v>wearables</v>
      </c>
      <c r="S844" s="8">
        <f t="shared" si="81"/>
        <v>43266.208333333328</v>
      </c>
      <c r="T844" s="9">
        <f t="shared" si="82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1368</v>
      </c>
      <c r="Q845" t="str">
        <f t="shared" si="80"/>
        <v>photography</v>
      </c>
      <c r="R845" t="str">
        <f t="shared" si="83"/>
        <v>photography books</v>
      </c>
      <c r="S845" s="8">
        <f t="shared" si="81"/>
        <v>43338.208333333328</v>
      </c>
      <c r="T845" s="9">
        <f t="shared" si="82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4420.5</v>
      </c>
      <c r="Q846" t="str">
        <f t="shared" si="80"/>
        <v>film &amp; video</v>
      </c>
      <c r="R846" t="str">
        <f t="shared" si="83"/>
        <v>documentary</v>
      </c>
      <c r="S846" s="8">
        <f t="shared" si="81"/>
        <v>40930.25</v>
      </c>
      <c r="T846" s="9">
        <f t="shared" si="82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69720.5</v>
      </c>
      <c r="Q847" t="str">
        <f t="shared" si="80"/>
        <v>technology</v>
      </c>
      <c r="R847" t="str">
        <f t="shared" si="83"/>
        <v>web</v>
      </c>
      <c r="S847" s="8">
        <f t="shared" si="81"/>
        <v>43235.208333333328</v>
      </c>
      <c r="T847" s="9">
        <f t="shared" si="82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2566.5</v>
      </c>
      <c r="Q848" t="str">
        <f t="shared" si="80"/>
        <v>technology</v>
      </c>
      <c r="R848" t="str">
        <f t="shared" si="83"/>
        <v>web</v>
      </c>
      <c r="S848" s="8">
        <f t="shared" si="81"/>
        <v>43302.208333333328</v>
      </c>
      <c r="T848" s="9">
        <f t="shared" si="82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5642</v>
      </c>
      <c r="Q849" t="str">
        <f t="shared" si="80"/>
        <v>food</v>
      </c>
      <c r="R849" t="str">
        <f t="shared" si="83"/>
        <v>food trucks</v>
      </c>
      <c r="S849" s="8">
        <f t="shared" si="81"/>
        <v>43107.25</v>
      </c>
      <c r="T849" s="9">
        <f t="shared" si="82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5501.5</v>
      </c>
      <c r="Q850" t="str">
        <f t="shared" si="80"/>
        <v>film &amp; video</v>
      </c>
      <c r="R850" t="str">
        <f t="shared" si="83"/>
        <v>drama</v>
      </c>
      <c r="S850" s="8">
        <f t="shared" si="81"/>
        <v>40341.208333333336</v>
      </c>
      <c r="T850" s="9">
        <f t="shared" si="82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4612</v>
      </c>
      <c r="Q851" t="str">
        <f t="shared" si="80"/>
        <v>music</v>
      </c>
      <c r="R851" t="str">
        <f t="shared" si="83"/>
        <v>indie rock</v>
      </c>
      <c r="S851" s="8">
        <f t="shared" si="81"/>
        <v>40948.25</v>
      </c>
      <c r="T851" s="9">
        <f t="shared" si="82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3"/>
        <v>rock</v>
      </c>
      <c r="S852" s="8">
        <f t="shared" si="81"/>
        <v>40866.25</v>
      </c>
      <c r="T852" s="9">
        <f t="shared" si="82"/>
        <v>40881.25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6314</v>
      </c>
      <c r="Q853" t="str">
        <f t="shared" si="80"/>
        <v>music</v>
      </c>
      <c r="R853" t="str">
        <f t="shared" si="83"/>
        <v>electric music</v>
      </c>
      <c r="S853" s="8">
        <f t="shared" si="81"/>
        <v>41031.208333333336</v>
      </c>
      <c r="T853" s="9">
        <f t="shared" si="82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1268</v>
      </c>
      <c r="Q854" t="str">
        <f t="shared" si="80"/>
        <v>games</v>
      </c>
      <c r="R854" t="str">
        <f t="shared" si="83"/>
        <v>video games</v>
      </c>
      <c r="S854" s="8">
        <f t="shared" si="81"/>
        <v>40740.208333333336</v>
      </c>
      <c r="T854" s="9">
        <f t="shared" si="82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56484.5</v>
      </c>
      <c r="Q855" t="str">
        <f t="shared" si="80"/>
        <v>music</v>
      </c>
      <c r="R855" t="str">
        <f t="shared" si="83"/>
        <v>indie rock</v>
      </c>
      <c r="S855" s="8">
        <f t="shared" si="81"/>
        <v>40714.208333333336</v>
      </c>
      <c r="T855" s="9">
        <f t="shared" si="82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98485.5</v>
      </c>
      <c r="Q856" t="str">
        <f t="shared" si="80"/>
        <v>publishing</v>
      </c>
      <c r="R856" t="str">
        <f t="shared" si="83"/>
        <v>fiction</v>
      </c>
      <c r="S856" s="8">
        <f t="shared" si="81"/>
        <v>43787.25</v>
      </c>
      <c r="T856" s="9">
        <f t="shared" si="82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12204</v>
      </c>
      <c r="Q857" t="str">
        <f t="shared" si="80"/>
        <v>theater</v>
      </c>
      <c r="R857" t="str">
        <f t="shared" si="83"/>
        <v>plays</v>
      </c>
      <c r="S857" s="8">
        <f t="shared" si="81"/>
        <v>40712.208333333336</v>
      </c>
      <c r="T857" s="9">
        <f t="shared" si="82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4358</v>
      </c>
      <c r="Q858" t="str">
        <f t="shared" si="80"/>
        <v>food</v>
      </c>
      <c r="R858" t="str">
        <f t="shared" si="83"/>
        <v>food trucks</v>
      </c>
      <c r="S858" s="8">
        <f t="shared" si="81"/>
        <v>41023.208333333336</v>
      </c>
      <c r="T858" s="9">
        <f t="shared" si="82"/>
        <v>41040.208333333336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3819</v>
      </c>
      <c r="Q859" t="str">
        <f t="shared" si="80"/>
        <v>film &amp; video</v>
      </c>
      <c r="R859" t="str">
        <f t="shared" si="83"/>
        <v>shorts</v>
      </c>
      <c r="S859" s="8">
        <f t="shared" si="81"/>
        <v>40944.25</v>
      </c>
      <c r="T859" s="9">
        <f t="shared" si="82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1406.5</v>
      </c>
      <c r="Q860" t="str">
        <f t="shared" si="80"/>
        <v>food</v>
      </c>
      <c r="R860" t="str">
        <f t="shared" si="83"/>
        <v>food trucks</v>
      </c>
      <c r="S860" s="8">
        <f t="shared" si="81"/>
        <v>43211.208333333328</v>
      </c>
      <c r="T860" s="9">
        <f t="shared" si="82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1328.5</v>
      </c>
      <c r="Q861" t="str">
        <f t="shared" si="80"/>
        <v>theater</v>
      </c>
      <c r="R861" t="str">
        <f t="shared" si="83"/>
        <v>plays</v>
      </c>
      <c r="S861" s="8">
        <f t="shared" si="81"/>
        <v>41334.25</v>
      </c>
      <c r="T861" s="9">
        <f t="shared" si="82"/>
        <v>41352.208333333336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2549</v>
      </c>
      <c r="Q862" t="str">
        <f t="shared" si="80"/>
        <v>technology</v>
      </c>
      <c r="R862" t="str">
        <f t="shared" si="83"/>
        <v>wearables</v>
      </c>
      <c r="S862" s="8">
        <f t="shared" si="81"/>
        <v>43515.25</v>
      </c>
      <c r="T862" s="9">
        <f t="shared" si="82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4740</v>
      </c>
      <c r="Q863" t="str">
        <f t="shared" si="80"/>
        <v>theater</v>
      </c>
      <c r="R863" t="str">
        <f t="shared" si="83"/>
        <v>plays</v>
      </c>
      <c r="S863" s="8">
        <f t="shared" si="81"/>
        <v>40258.208333333336</v>
      </c>
      <c r="T863" s="9">
        <f t="shared" si="82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3322.5</v>
      </c>
      <c r="Q864" t="str">
        <f t="shared" si="80"/>
        <v>theater</v>
      </c>
      <c r="R864" t="str">
        <f t="shared" si="83"/>
        <v>plays</v>
      </c>
      <c r="S864" s="8">
        <f t="shared" si="81"/>
        <v>40756.208333333336</v>
      </c>
      <c r="T864" s="9">
        <f t="shared" si="82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2816</v>
      </c>
      <c r="Q865" t="str">
        <f t="shared" si="80"/>
        <v>film &amp; video</v>
      </c>
      <c r="R865" t="str">
        <f t="shared" si="83"/>
        <v>television</v>
      </c>
      <c r="S865" s="8">
        <f t="shared" si="81"/>
        <v>42172.208333333328</v>
      </c>
      <c r="T865" s="9">
        <f t="shared" si="82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7363.5</v>
      </c>
      <c r="Q866" t="str">
        <f t="shared" si="80"/>
        <v>film &amp; video</v>
      </c>
      <c r="R866" t="str">
        <f t="shared" si="83"/>
        <v>shorts</v>
      </c>
      <c r="S866" s="8">
        <f t="shared" si="81"/>
        <v>42601.208333333328</v>
      </c>
      <c r="T866" s="9">
        <f t="shared" si="82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76893.5</v>
      </c>
      <c r="Q867" t="str">
        <f t="shared" si="80"/>
        <v>theater</v>
      </c>
      <c r="R867" t="str">
        <f t="shared" si="83"/>
        <v>plays</v>
      </c>
      <c r="S867" s="8">
        <f t="shared" si="81"/>
        <v>41897.208333333336</v>
      </c>
      <c r="T867" s="9">
        <f t="shared" si="82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39971.5</v>
      </c>
      <c r="Q868" t="str">
        <f t="shared" si="80"/>
        <v>photography</v>
      </c>
      <c r="R868" t="str">
        <f t="shared" si="83"/>
        <v>photography books</v>
      </c>
      <c r="S868" s="8">
        <f t="shared" si="81"/>
        <v>40671.208333333336</v>
      </c>
      <c r="T868" s="9">
        <f t="shared" si="82"/>
        <v>40672.208333333336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4048.5</v>
      </c>
      <c r="Q869" t="str">
        <f t="shared" si="80"/>
        <v>food</v>
      </c>
      <c r="R869" t="str">
        <f t="shared" si="83"/>
        <v>food trucks</v>
      </c>
      <c r="S869" s="8">
        <f t="shared" si="81"/>
        <v>43382.208333333328</v>
      </c>
      <c r="T869" s="9">
        <f t="shared" si="82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6532.5</v>
      </c>
      <c r="Q870" t="str">
        <f t="shared" si="80"/>
        <v>theater</v>
      </c>
      <c r="R870" t="str">
        <f t="shared" si="83"/>
        <v>plays</v>
      </c>
      <c r="S870" s="8">
        <f t="shared" si="81"/>
        <v>41559.208333333336</v>
      </c>
      <c r="T870" s="9">
        <f t="shared" si="82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19451</v>
      </c>
      <c r="Q871" t="str">
        <f t="shared" si="80"/>
        <v>film &amp; video</v>
      </c>
      <c r="R871" t="str">
        <f t="shared" si="83"/>
        <v>drama</v>
      </c>
      <c r="S871" s="8">
        <f t="shared" si="81"/>
        <v>40350.208333333336</v>
      </c>
      <c r="T871" s="9">
        <f t="shared" si="82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3520.5</v>
      </c>
      <c r="Q872" t="str">
        <f t="shared" si="80"/>
        <v>theater</v>
      </c>
      <c r="R872" t="str">
        <f t="shared" si="83"/>
        <v>plays</v>
      </c>
      <c r="S872" s="8">
        <f t="shared" si="81"/>
        <v>42240.208333333328</v>
      </c>
      <c r="T872" s="9">
        <f t="shared" si="82"/>
        <v>42265.208333333328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98616</v>
      </c>
      <c r="Q873" t="str">
        <f t="shared" si="80"/>
        <v>theater</v>
      </c>
      <c r="R873" t="str">
        <f t="shared" si="83"/>
        <v>plays</v>
      </c>
      <c r="S873" s="8">
        <f t="shared" si="81"/>
        <v>43040.208333333328</v>
      </c>
      <c r="T873" s="9">
        <f t="shared" si="82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4036.5</v>
      </c>
      <c r="Q874" t="str">
        <f t="shared" si="80"/>
        <v>film &amp; video</v>
      </c>
      <c r="R874" t="str">
        <f t="shared" si="83"/>
        <v>science fiction</v>
      </c>
      <c r="S874" s="8">
        <f t="shared" si="81"/>
        <v>43346.208333333328</v>
      </c>
      <c r="T874" s="9">
        <f t="shared" si="82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40577.5</v>
      </c>
      <c r="Q875" t="str">
        <f t="shared" si="80"/>
        <v>photography</v>
      </c>
      <c r="R875" t="str">
        <f t="shared" si="83"/>
        <v>photography books</v>
      </c>
      <c r="S875" s="8">
        <f t="shared" si="81"/>
        <v>41647.25</v>
      </c>
      <c r="T875" s="9">
        <f t="shared" si="82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71913</v>
      </c>
      <c r="Q876" t="str">
        <f t="shared" si="80"/>
        <v>photography</v>
      </c>
      <c r="R876" t="str">
        <f t="shared" si="83"/>
        <v>photography books</v>
      </c>
      <c r="S876" s="8">
        <f t="shared" si="81"/>
        <v>40291.208333333336</v>
      </c>
      <c r="T876" s="9">
        <f t="shared" si="82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2766</v>
      </c>
      <c r="Q877" t="str">
        <f t="shared" si="80"/>
        <v>music</v>
      </c>
      <c r="R877" t="str">
        <f t="shared" si="83"/>
        <v>rock</v>
      </c>
      <c r="S877" s="8">
        <f t="shared" si="81"/>
        <v>40556.25</v>
      </c>
      <c r="T877" s="9">
        <f t="shared" si="82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1084</v>
      </c>
      <c r="Q878" t="str">
        <f t="shared" si="80"/>
        <v>photography</v>
      </c>
      <c r="R878" t="str">
        <f t="shared" si="83"/>
        <v>photography books</v>
      </c>
      <c r="S878" s="8">
        <f t="shared" si="81"/>
        <v>43624.208333333328</v>
      </c>
      <c r="T878" s="9">
        <f t="shared" si="82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63928.5</v>
      </c>
      <c r="Q879" t="str">
        <f t="shared" si="80"/>
        <v>food</v>
      </c>
      <c r="R879" t="str">
        <f t="shared" si="83"/>
        <v>food trucks</v>
      </c>
      <c r="S879" s="8">
        <f t="shared" si="81"/>
        <v>42577.208333333328</v>
      </c>
      <c r="T879" s="9">
        <f t="shared" si="82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512</v>
      </c>
      <c r="Q880" t="str">
        <f t="shared" si="80"/>
        <v>music</v>
      </c>
      <c r="R880" t="str">
        <f t="shared" si="83"/>
        <v>metal</v>
      </c>
      <c r="S880" s="8">
        <f t="shared" si="81"/>
        <v>43845.25</v>
      </c>
      <c r="T880" s="9">
        <f t="shared" si="82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2745.5</v>
      </c>
      <c r="Q881" t="str">
        <f t="shared" si="80"/>
        <v>publishing</v>
      </c>
      <c r="R881" t="str">
        <f t="shared" si="83"/>
        <v>nonfiction</v>
      </c>
      <c r="S881" s="8">
        <f t="shared" si="81"/>
        <v>42788.25</v>
      </c>
      <c r="T881" s="9">
        <f t="shared" si="82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97757.5</v>
      </c>
      <c r="Q882" t="str">
        <f t="shared" si="80"/>
        <v>music</v>
      </c>
      <c r="R882" t="str">
        <f t="shared" si="83"/>
        <v>electric music</v>
      </c>
      <c r="S882" s="8">
        <f t="shared" si="81"/>
        <v>43667.208333333328</v>
      </c>
      <c r="T882" s="9">
        <f t="shared" si="82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16058.5</v>
      </c>
      <c r="Q883" t="str">
        <f t="shared" si="80"/>
        <v>theater</v>
      </c>
      <c r="R883" t="str">
        <f t="shared" si="83"/>
        <v>plays</v>
      </c>
      <c r="S883" s="8">
        <f t="shared" si="81"/>
        <v>42194.208333333328</v>
      </c>
      <c r="T883" s="9">
        <f t="shared" si="82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1520</v>
      </c>
      <c r="Q884" t="str">
        <f t="shared" si="80"/>
        <v>theater</v>
      </c>
      <c r="R884" t="str">
        <f t="shared" si="83"/>
        <v>plays</v>
      </c>
      <c r="S884" s="8">
        <f t="shared" si="81"/>
        <v>42025.25</v>
      </c>
      <c r="T884" s="9">
        <f t="shared" si="82"/>
        <v>42029.25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4141</v>
      </c>
      <c r="Q885" t="str">
        <f t="shared" si="80"/>
        <v>film &amp; video</v>
      </c>
      <c r="R885" t="str">
        <f t="shared" si="83"/>
        <v>shorts</v>
      </c>
      <c r="S885" s="8">
        <f t="shared" si="81"/>
        <v>40323.208333333336</v>
      </c>
      <c r="T885" s="9">
        <f t="shared" si="82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55630</v>
      </c>
      <c r="Q886" t="str">
        <f t="shared" si="80"/>
        <v>theater</v>
      </c>
      <c r="R886" t="str">
        <f t="shared" si="83"/>
        <v>plays</v>
      </c>
      <c r="S886" s="8">
        <f t="shared" si="81"/>
        <v>41763.208333333336</v>
      </c>
      <c r="T886" s="9">
        <f t="shared" si="82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1090.5</v>
      </c>
      <c r="Q887" t="str">
        <f t="shared" si="80"/>
        <v>theater</v>
      </c>
      <c r="R887" t="str">
        <f t="shared" si="83"/>
        <v>plays</v>
      </c>
      <c r="S887" s="8">
        <f t="shared" si="81"/>
        <v>40335.208333333336</v>
      </c>
      <c r="T887" s="9">
        <f t="shared" si="82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64785</v>
      </c>
      <c r="Q888" t="str">
        <f t="shared" si="80"/>
        <v>music</v>
      </c>
      <c r="R888" t="str">
        <f t="shared" si="83"/>
        <v>indie rock</v>
      </c>
      <c r="S888" s="8">
        <f t="shared" si="81"/>
        <v>40416.208333333336</v>
      </c>
      <c r="T888" s="9">
        <f t="shared" si="82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1160</v>
      </c>
      <c r="Q889" t="str">
        <f t="shared" si="80"/>
        <v>theater</v>
      </c>
      <c r="R889" t="str">
        <f t="shared" si="83"/>
        <v>plays</v>
      </c>
      <c r="S889" s="8">
        <f t="shared" si="81"/>
        <v>42202.208333333328</v>
      </c>
      <c r="T889" s="9">
        <f t="shared" si="82"/>
        <v>42249.208333333328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6232</v>
      </c>
      <c r="Q890" t="str">
        <f t="shared" si="80"/>
        <v>theater</v>
      </c>
      <c r="R890" t="str">
        <f t="shared" si="83"/>
        <v>plays</v>
      </c>
      <c r="S890" s="8">
        <f t="shared" si="81"/>
        <v>42836.208333333328</v>
      </c>
      <c r="T890" s="9">
        <f t="shared" si="82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4815</v>
      </c>
      <c r="Q891" t="str">
        <f t="shared" si="80"/>
        <v>music</v>
      </c>
      <c r="R891" t="str">
        <f t="shared" si="83"/>
        <v>electric music</v>
      </c>
      <c r="S891" s="8">
        <f t="shared" si="81"/>
        <v>41710.208333333336</v>
      </c>
      <c r="T891" s="9">
        <f t="shared" si="82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78659.5</v>
      </c>
      <c r="Q892" t="str">
        <f t="shared" si="80"/>
        <v>music</v>
      </c>
      <c r="R892" t="str">
        <f t="shared" si="83"/>
        <v>indie rock</v>
      </c>
      <c r="S892" s="8">
        <f t="shared" si="81"/>
        <v>43640.208333333328</v>
      </c>
      <c r="T892" s="9">
        <f t="shared" si="82"/>
        <v>43641.208333333328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3961.5</v>
      </c>
      <c r="Q893" t="str">
        <f t="shared" si="80"/>
        <v>film &amp; video</v>
      </c>
      <c r="R893" t="str">
        <f t="shared" si="83"/>
        <v>documentary</v>
      </c>
      <c r="S893" s="8">
        <f t="shared" si="81"/>
        <v>40880.25</v>
      </c>
      <c r="T893" s="9">
        <f t="shared" si="82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7008.5</v>
      </c>
      <c r="Q894" t="str">
        <f t="shared" si="80"/>
        <v>publishing</v>
      </c>
      <c r="R894" t="str">
        <f t="shared" si="83"/>
        <v>translations</v>
      </c>
      <c r="S894" s="8">
        <f t="shared" si="81"/>
        <v>40319.208333333336</v>
      </c>
      <c r="T894" s="9">
        <f t="shared" si="82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5484.5</v>
      </c>
      <c r="Q895" t="str">
        <f t="shared" si="80"/>
        <v>film &amp; video</v>
      </c>
      <c r="R895" t="str">
        <f t="shared" si="83"/>
        <v>documentary</v>
      </c>
      <c r="S895" s="8">
        <f t="shared" si="81"/>
        <v>42170.208333333328</v>
      </c>
      <c r="T895" s="9">
        <f t="shared" si="82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1632</v>
      </c>
      <c r="Q896" t="str">
        <f t="shared" si="80"/>
        <v>film &amp; video</v>
      </c>
      <c r="R896" t="str">
        <f t="shared" si="83"/>
        <v>television</v>
      </c>
      <c r="S896" s="8">
        <f t="shared" si="81"/>
        <v>41466.208333333336</v>
      </c>
      <c r="T896" s="9">
        <f t="shared" si="82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5607.5</v>
      </c>
      <c r="Q897" t="str">
        <f t="shared" si="80"/>
        <v>theater</v>
      </c>
      <c r="R897" t="str">
        <f t="shared" si="83"/>
        <v>plays</v>
      </c>
      <c r="S897" s="8">
        <f t="shared" si="81"/>
        <v>43134.25</v>
      </c>
      <c r="T897" s="9">
        <f t="shared" si="82"/>
        <v>43143.25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77399</v>
      </c>
      <c r="Q898" t="str">
        <f t="shared" si="80"/>
        <v>food</v>
      </c>
      <c r="R898" t="str">
        <f t="shared" si="83"/>
        <v>food trucks</v>
      </c>
      <c r="S898" s="8">
        <f t="shared" si="81"/>
        <v>40738.208333333336</v>
      </c>
      <c r="T898" s="9">
        <f t="shared" si="82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AVERAGE(G899,E899)</f>
        <v>1232</v>
      </c>
      <c r="Q899" t="str">
        <f t="shared" ref="Q899:Q962" si="86">LEFT(N899,SEARCH("/",N899)-1)</f>
        <v>theater</v>
      </c>
      <c r="R899" t="str">
        <f t="shared" si="83"/>
        <v>plays</v>
      </c>
      <c r="S899" s="8">
        <f t="shared" ref="S899:S962" si="87">(((J899/60)/60)/24)+DATE(1970,1,1)</f>
        <v>43583.208333333328</v>
      </c>
      <c r="T899" s="9">
        <f t="shared" ref="T899:T962" si="88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47606</v>
      </c>
      <c r="Q900" t="str">
        <f t="shared" si="86"/>
        <v>film &amp; video</v>
      </c>
      <c r="R900" t="str">
        <f t="shared" ref="R900:R963" si="89">RIGHT(N900,LEN(N900)-SEARCH("/",N900))</f>
        <v>documentary</v>
      </c>
      <c r="S900" s="8">
        <f t="shared" si="87"/>
        <v>43815.25</v>
      </c>
      <c r="T900" s="9">
        <f t="shared" si="88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6371.5</v>
      </c>
      <c r="Q901" t="str">
        <f t="shared" si="86"/>
        <v>music</v>
      </c>
      <c r="R901" t="str">
        <f t="shared" si="89"/>
        <v>jazz</v>
      </c>
      <c r="S901" s="8">
        <f t="shared" si="87"/>
        <v>41554.208333333336</v>
      </c>
      <c r="T901" s="9">
        <f t="shared" si="88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1.5</v>
      </c>
      <c r="Q902" t="str">
        <f t="shared" si="86"/>
        <v>technology</v>
      </c>
      <c r="R902" t="str">
        <f t="shared" si="89"/>
        <v>web</v>
      </c>
      <c r="S902" s="8">
        <f t="shared" si="87"/>
        <v>41901.208333333336</v>
      </c>
      <c r="T902" s="9">
        <f t="shared" si="88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4452.5</v>
      </c>
      <c r="Q903" t="str">
        <f t="shared" si="86"/>
        <v>music</v>
      </c>
      <c r="R903" t="str">
        <f t="shared" si="89"/>
        <v>rock</v>
      </c>
      <c r="S903" s="8">
        <f t="shared" si="87"/>
        <v>43298.208333333328</v>
      </c>
      <c r="T903" s="9">
        <f t="shared" si="88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1822</v>
      </c>
      <c r="Q904" t="str">
        <f t="shared" si="86"/>
        <v>technology</v>
      </c>
      <c r="R904" t="str">
        <f t="shared" si="89"/>
        <v>web</v>
      </c>
      <c r="S904" s="8">
        <f t="shared" si="87"/>
        <v>42399.25</v>
      </c>
      <c r="T904" s="9">
        <f t="shared" si="88"/>
        <v>42441.25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361.5</v>
      </c>
      <c r="Q905" t="str">
        <f t="shared" si="86"/>
        <v>publishing</v>
      </c>
      <c r="R905" t="str">
        <f t="shared" si="89"/>
        <v>nonfiction</v>
      </c>
      <c r="S905" s="8">
        <f t="shared" si="87"/>
        <v>41034.208333333336</v>
      </c>
      <c r="T905" s="9">
        <f t="shared" si="88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405.5</v>
      </c>
      <c r="Q906" t="str">
        <f t="shared" si="86"/>
        <v>publishing</v>
      </c>
      <c r="R906" t="str">
        <f t="shared" si="89"/>
        <v>radio &amp; podcasts</v>
      </c>
      <c r="S906" s="8">
        <f t="shared" si="87"/>
        <v>41186.208333333336</v>
      </c>
      <c r="T906" s="9">
        <f t="shared" si="88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6595.5</v>
      </c>
      <c r="Q907" t="str">
        <f t="shared" si="86"/>
        <v>theater</v>
      </c>
      <c r="R907" t="str">
        <f t="shared" si="89"/>
        <v>plays</v>
      </c>
      <c r="S907" s="8">
        <f t="shared" si="87"/>
        <v>41536.208333333336</v>
      </c>
      <c r="T907" s="9">
        <f t="shared" si="88"/>
        <v>41539.208333333336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4577.5</v>
      </c>
      <c r="Q908" t="str">
        <f t="shared" si="86"/>
        <v>film &amp; video</v>
      </c>
      <c r="R908" t="str">
        <f t="shared" si="89"/>
        <v>documentary</v>
      </c>
      <c r="S908" s="8">
        <f t="shared" si="87"/>
        <v>42868.208333333328</v>
      </c>
      <c r="T908" s="9">
        <f t="shared" si="88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942</v>
      </c>
      <c r="Q909" t="str">
        <f t="shared" si="86"/>
        <v>theater</v>
      </c>
      <c r="R909" t="str">
        <f t="shared" si="89"/>
        <v>plays</v>
      </c>
      <c r="S909" s="8">
        <f t="shared" si="87"/>
        <v>40660.208333333336</v>
      </c>
      <c r="T909" s="9">
        <f t="shared" si="88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62942</v>
      </c>
      <c r="Q910" t="str">
        <f t="shared" si="86"/>
        <v>games</v>
      </c>
      <c r="R910" t="str">
        <f t="shared" si="89"/>
        <v>video games</v>
      </c>
      <c r="S910" s="8">
        <f t="shared" si="87"/>
        <v>41031.208333333336</v>
      </c>
      <c r="T910" s="9">
        <f t="shared" si="88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4350.5</v>
      </c>
      <c r="Q911" t="str">
        <f t="shared" si="86"/>
        <v>theater</v>
      </c>
      <c r="R911" t="str">
        <f t="shared" si="89"/>
        <v>plays</v>
      </c>
      <c r="S911" s="8">
        <f t="shared" si="87"/>
        <v>43255.208333333328</v>
      </c>
      <c r="T911" s="9">
        <f t="shared" si="88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15255.5</v>
      </c>
      <c r="Q912" t="str">
        <f t="shared" si="86"/>
        <v>theater</v>
      </c>
      <c r="R912" t="str">
        <f t="shared" si="89"/>
        <v>plays</v>
      </c>
      <c r="S912" s="8">
        <f t="shared" si="87"/>
        <v>42026.25</v>
      </c>
      <c r="T912" s="9">
        <f t="shared" si="88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6000.5</v>
      </c>
      <c r="Q913" t="str">
        <f t="shared" si="86"/>
        <v>technology</v>
      </c>
      <c r="R913" t="str">
        <f t="shared" si="89"/>
        <v>web</v>
      </c>
      <c r="S913" s="8">
        <f t="shared" si="87"/>
        <v>43717.208333333328</v>
      </c>
      <c r="T913" s="9">
        <f t="shared" si="88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7244.5</v>
      </c>
      <c r="Q914" t="str">
        <f t="shared" si="86"/>
        <v>film &amp; video</v>
      </c>
      <c r="R914" t="str">
        <f t="shared" si="89"/>
        <v>drama</v>
      </c>
      <c r="S914" s="8">
        <f t="shared" si="87"/>
        <v>41157.208333333336</v>
      </c>
      <c r="T914" s="9">
        <f t="shared" si="88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18029.5</v>
      </c>
      <c r="Q915" t="str">
        <f t="shared" si="86"/>
        <v>film &amp; video</v>
      </c>
      <c r="R915" t="str">
        <f t="shared" si="89"/>
        <v>drama</v>
      </c>
      <c r="S915" s="8">
        <f t="shared" si="87"/>
        <v>43597.208333333328</v>
      </c>
      <c r="T915" s="9">
        <f t="shared" si="88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1908.5</v>
      </c>
      <c r="Q916" t="str">
        <f t="shared" si="86"/>
        <v>theater</v>
      </c>
      <c r="R916" t="str">
        <f t="shared" si="89"/>
        <v>plays</v>
      </c>
      <c r="S916" s="8">
        <f t="shared" si="87"/>
        <v>41490.208333333336</v>
      </c>
      <c r="T916" s="9">
        <f t="shared" si="88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98901</v>
      </c>
      <c r="Q917" t="str">
        <f t="shared" si="86"/>
        <v>film &amp; video</v>
      </c>
      <c r="R917" t="str">
        <f t="shared" si="89"/>
        <v>television</v>
      </c>
      <c r="S917" s="8">
        <f t="shared" si="87"/>
        <v>42976.208333333328</v>
      </c>
      <c r="T917" s="9">
        <f t="shared" si="88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697.5</v>
      </c>
      <c r="Q918" t="str">
        <f t="shared" si="86"/>
        <v>photography</v>
      </c>
      <c r="R918" t="str">
        <f t="shared" si="89"/>
        <v>photography books</v>
      </c>
      <c r="S918" s="8">
        <f t="shared" si="87"/>
        <v>41991.25</v>
      </c>
      <c r="T918" s="9">
        <f t="shared" si="88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1062</v>
      </c>
      <c r="Q919" t="str">
        <f t="shared" si="86"/>
        <v>film &amp; video</v>
      </c>
      <c r="R919" t="str">
        <f t="shared" si="89"/>
        <v>shorts</v>
      </c>
      <c r="S919" s="8">
        <f t="shared" si="87"/>
        <v>40722.208333333336</v>
      </c>
      <c r="T919" s="9">
        <f t="shared" si="88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4588.5</v>
      </c>
      <c r="Q920" t="str">
        <f t="shared" si="86"/>
        <v>publishing</v>
      </c>
      <c r="R920" t="str">
        <f t="shared" si="89"/>
        <v>radio &amp; podcasts</v>
      </c>
      <c r="S920" s="8">
        <f t="shared" si="87"/>
        <v>41117.208333333336</v>
      </c>
      <c r="T920" s="9">
        <f t="shared" si="88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10570</v>
      </c>
      <c r="Q921" t="str">
        <f t="shared" si="86"/>
        <v>theater</v>
      </c>
      <c r="R921" t="str">
        <f t="shared" si="89"/>
        <v>plays</v>
      </c>
      <c r="S921" s="8">
        <f t="shared" si="87"/>
        <v>43022.208333333328</v>
      </c>
      <c r="T921" s="9">
        <f t="shared" si="88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4965.5</v>
      </c>
      <c r="Q922" t="str">
        <f t="shared" si="86"/>
        <v>film &amp; video</v>
      </c>
      <c r="R922" t="str">
        <f t="shared" si="89"/>
        <v>animation</v>
      </c>
      <c r="S922" s="8">
        <f t="shared" si="87"/>
        <v>43503.25</v>
      </c>
      <c r="T922" s="9">
        <f t="shared" si="88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624</v>
      </c>
      <c r="Q923" t="str">
        <f t="shared" si="86"/>
        <v>technology</v>
      </c>
      <c r="R923" t="str">
        <f t="shared" si="89"/>
        <v>web</v>
      </c>
      <c r="S923" s="8">
        <f t="shared" si="87"/>
        <v>40951.25</v>
      </c>
      <c r="T923" s="9">
        <f t="shared" si="88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46350.5</v>
      </c>
      <c r="Q924" t="str">
        <f t="shared" si="86"/>
        <v>music</v>
      </c>
      <c r="R924" t="str">
        <f t="shared" si="89"/>
        <v>world music</v>
      </c>
      <c r="S924" s="8">
        <f t="shared" si="87"/>
        <v>43443.25</v>
      </c>
      <c r="T924" s="9">
        <f t="shared" si="88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2042</v>
      </c>
      <c r="Q925" t="str">
        <f t="shared" si="86"/>
        <v>theater</v>
      </c>
      <c r="R925" t="str">
        <f t="shared" si="89"/>
        <v>plays</v>
      </c>
      <c r="S925" s="8">
        <f t="shared" si="87"/>
        <v>40373.208333333336</v>
      </c>
      <c r="T925" s="9">
        <f t="shared" si="88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97290.5</v>
      </c>
      <c r="Q926" t="str">
        <f t="shared" si="86"/>
        <v>theater</v>
      </c>
      <c r="R926" t="str">
        <f t="shared" si="89"/>
        <v>plays</v>
      </c>
      <c r="S926" s="8">
        <f t="shared" si="87"/>
        <v>43769.208333333328</v>
      </c>
      <c r="T926" s="9">
        <f t="shared" si="88"/>
        <v>43780.25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3393.5</v>
      </c>
      <c r="Q927" t="str">
        <f t="shared" si="86"/>
        <v>theater</v>
      </c>
      <c r="R927" t="str">
        <f t="shared" si="89"/>
        <v>plays</v>
      </c>
      <c r="S927" s="8">
        <f t="shared" si="87"/>
        <v>43000.208333333328</v>
      </c>
      <c r="T927" s="9">
        <f t="shared" si="88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796</v>
      </c>
      <c r="Q928" t="str">
        <f t="shared" si="86"/>
        <v>food</v>
      </c>
      <c r="R928" t="str">
        <f t="shared" si="89"/>
        <v>food trucks</v>
      </c>
      <c r="S928" s="8">
        <f t="shared" si="87"/>
        <v>42502.208333333328</v>
      </c>
      <c r="T928" s="9">
        <f t="shared" si="88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1669</v>
      </c>
      <c r="Q929" t="str">
        <f t="shared" si="86"/>
        <v>theater</v>
      </c>
      <c r="R929" t="str">
        <f t="shared" si="89"/>
        <v>plays</v>
      </c>
      <c r="S929" s="8">
        <f t="shared" si="87"/>
        <v>41102.208333333336</v>
      </c>
      <c r="T929" s="9">
        <f t="shared" si="88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100081.5</v>
      </c>
      <c r="Q930" t="str">
        <f t="shared" si="86"/>
        <v>technology</v>
      </c>
      <c r="R930" t="str">
        <f t="shared" si="89"/>
        <v>web</v>
      </c>
      <c r="S930" s="8">
        <f t="shared" si="87"/>
        <v>41637.25</v>
      </c>
      <c r="T930" s="9">
        <f t="shared" si="88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6068</v>
      </c>
      <c r="Q931" t="str">
        <f t="shared" si="86"/>
        <v>theater</v>
      </c>
      <c r="R931" t="str">
        <f t="shared" si="89"/>
        <v>plays</v>
      </c>
      <c r="S931" s="8">
        <f t="shared" si="87"/>
        <v>42858.208333333328</v>
      </c>
      <c r="T931" s="9">
        <f t="shared" si="88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2007.5</v>
      </c>
      <c r="Q932" t="str">
        <f t="shared" si="86"/>
        <v>theater</v>
      </c>
      <c r="R932" t="str">
        <f t="shared" si="89"/>
        <v>plays</v>
      </c>
      <c r="S932" s="8">
        <f t="shared" si="87"/>
        <v>42060.25</v>
      </c>
      <c r="T932" s="9">
        <f t="shared" si="88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2920.5</v>
      </c>
      <c r="Q933" t="str">
        <f t="shared" si="86"/>
        <v>theater</v>
      </c>
      <c r="R933" t="str">
        <f t="shared" si="89"/>
        <v>plays</v>
      </c>
      <c r="S933" s="8">
        <f t="shared" si="87"/>
        <v>41818.208333333336</v>
      </c>
      <c r="T933" s="9">
        <f t="shared" si="88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2513.5</v>
      </c>
      <c r="Q934" t="str">
        <f t="shared" si="86"/>
        <v>music</v>
      </c>
      <c r="R934" t="str">
        <f t="shared" si="89"/>
        <v>rock</v>
      </c>
      <c r="S934" s="8">
        <f t="shared" si="87"/>
        <v>41709.208333333336</v>
      </c>
      <c r="T934" s="9">
        <f t="shared" si="88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88458.5</v>
      </c>
      <c r="Q935" t="str">
        <f t="shared" si="86"/>
        <v>theater</v>
      </c>
      <c r="R935" t="str">
        <f t="shared" si="89"/>
        <v>plays</v>
      </c>
      <c r="S935" s="8">
        <f t="shared" si="87"/>
        <v>41372.208333333336</v>
      </c>
      <c r="T935" s="9">
        <f t="shared" si="88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5692.5</v>
      </c>
      <c r="Q936" t="str">
        <f t="shared" si="86"/>
        <v>theater</v>
      </c>
      <c r="R936" t="str">
        <f t="shared" si="89"/>
        <v>plays</v>
      </c>
      <c r="S936" s="8">
        <f t="shared" si="87"/>
        <v>42422.25</v>
      </c>
      <c r="T936" s="9">
        <f t="shared" si="88"/>
        <v>42428.25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5072</v>
      </c>
      <c r="Q937" t="str">
        <f t="shared" si="86"/>
        <v>theater</v>
      </c>
      <c r="R937" t="str">
        <f t="shared" si="89"/>
        <v>plays</v>
      </c>
      <c r="S937" s="8">
        <f t="shared" si="87"/>
        <v>42209.208333333328</v>
      </c>
      <c r="T937" s="9">
        <f t="shared" si="88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855.5</v>
      </c>
      <c r="Q938" t="str">
        <f t="shared" si="86"/>
        <v>theater</v>
      </c>
      <c r="R938" t="str">
        <f t="shared" si="89"/>
        <v>plays</v>
      </c>
      <c r="S938" s="8">
        <f t="shared" si="87"/>
        <v>43668.208333333328</v>
      </c>
      <c r="T938" s="9">
        <f t="shared" si="88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42933.5</v>
      </c>
      <c r="Q939" t="str">
        <f t="shared" si="86"/>
        <v>film &amp; video</v>
      </c>
      <c r="R939" t="str">
        <f t="shared" si="89"/>
        <v>documentary</v>
      </c>
      <c r="S939" s="8">
        <f t="shared" si="87"/>
        <v>42334.25</v>
      </c>
      <c r="T939" s="9">
        <f t="shared" si="88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5094.5</v>
      </c>
      <c r="Q940" t="str">
        <f t="shared" si="86"/>
        <v>publishing</v>
      </c>
      <c r="R940" t="str">
        <f t="shared" si="89"/>
        <v>fiction</v>
      </c>
      <c r="S940" s="8">
        <f t="shared" si="87"/>
        <v>43263.208333333328</v>
      </c>
      <c r="T940" s="9">
        <f t="shared" si="88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1953</v>
      </c>
      <c r="Q941" t="str">
        <f t="shared" si="86"/>
        <v>games</v>
      </c>
      <c r="R941" t="str">
        <f t="shared" si="89"/>
        <v>video games</v>
      </c>
      <c r="S941" s="8">
        <f t="shared" si="87"/>
        <v>40670.208333333336</v>
      </c>
      <c r="T941" s="9">
        <f t="shared" si="88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3113.5</v>
      </c>
      <c r="Q942" t="str">
        <f t="shared" si="86"/>
        <v>technology</v>
      </c>
      <c r="R942" t="str">
        <f t="shared" si="89"/>
        <v>web</v>
      </c>
      <c r="S942" s="8">
        <f t="shared" si="87"/>
        <v>41244.25</v>
      </c>
      <c r="T942" s="9">
        <f t="shared" si="88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2846.5</v>
      </c>
      <c r="Q943" t="str">
        <f t="shared" si="86"/>
        <v>theater</v>
      </c>
      <c r="R943" t="str">
        <f t="shared" si="89"/>
        <v>plays</v>
      </c>
      <c r="S943" s="8">
        <f t="shared" si="87"/>
        <v>40552.25</v>
      </c>
      <c r="T943" s="9">
        <f t="shared" si="88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3136</v>
      </c>
      <c r="Q944" t="str">
        <f t="shared" si="86"/>
        <v>theater</v>
      </c>
      <c r="R944" t="str">
        <f t="shared" si="89"/>
        <v>plays</v>
      </c>
      <c r="S944" s="8">
        <f t="shared" si="87"/>
        <v>40568.25</v>
      </c>
      <c r="T944" s="9">
        <f t="shared" si="88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6041.5</v>
      </c>
      <c r="Q945" t="str">
        <f t="shared" si="86"/>
        <v>food</v>
      </c>
      <c r="R945" t="str">
        <f t="shared" si="89"/>
        <v>food trucks</v>
      </c>
      <c r="S945" s="8">
        <f t="shared" si="87"/>
        <v>41906.208333333336</v>
      </c>
      <c r="T945" s="9">
        <f t="shared" si="88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4202.5</v>
      </c>
      <c r="Q946" t="str">
        <f t="shared" si="86"/>
        <v>photography</v>
      </c>
      <c r="R946" t="str">
        <f t="shared" si="89"/>
        <v>photography books</v>
      </c>
      <c r="S946" s="8">
        <f t="shared" si="87"/>
        <v>42776.25</v>
      </c>
      <c r="T946" s="9">
        <f t="shared" si="88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28748</v>
      </c>
      <c r="Q947" t="str">
        <f t="shared" si="86"/>
        <v>photography</v>
      </c>
      <c r="R947" t="str">
        <f t="shared" si="89"/>
        <v>photography books</v>
      </c>
      <c r="S947" s="8">
        <f t="shared" si="87"/>
        <v>41004.208333333336</v>
      </c>
      <c r="T947" s="9">
        <f t="shared" si="88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7709.5</v>
      </c>
      <c r="Q948" t="str">
        <f t="shared" si="86"/>
        <v>theater</v>
      </c>
      <c r="R948" t="str">
        <f t="shared" si="89"/>
        <v>plays</v>
      </c>
      <c r="S948" s="8">
        <f t="shared" si="87"/>
        <v>40710.208333333336</v>
      </c>
      <c r="T948" s="9">
        <f t="shared" si="88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487</v>
      </c>
      <c r="Q949" t="str">
        <f t="shared" si="86"/>
        <v>theater</v>
      </c>
      <c r="R949" t="str">
        <f t="shared" si="89"/>
        <v>plays</v>
      </c>
      <c r="S949" s="8">
        <f t="shared" si="87"/>
        <v>41908.208333333336</v>
      </c>
      <c r="T949" s="9">
        <f t="shared" si="88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3039</v>
      </c>
      <c r="Q950" t="str">
        <f t="shared" si="86"/>
        <v>film &amp; video</v>
      </c>
      <c r="R950" t="str">
        <f t="shared" si="89"/>
        <v>documentary</v>
      </c>
      <c r="S950" s="8">
        <f t="shared" si="87"/>
        <v>41985.25</v>
      </c>
      <c r="T950" s="9">
        <f t="shared" si="88"/>
        <v>41995.25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4861.5</v>
      </c>
      <c r="Q951" t="str">
        <f t="shared" si="86"/>
        <v>technology</v>
      </c>
      <c r="R951" t="str">
        <f t="shared" si="89"/>
        <v>web</v>
      </c>
      <c r="S951" s="8">
        <f t="shared" si="87"/>
        <v>42112.208333333328</v>
      </c>
      <c r="T951" s="9">
        <f t="shared" si="88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3</v>
      </c>
      <c r="Q952" t="str">
        <f t="shared" si="86"/>
        <v>theater</v>
      </c>
      <c r="R952" t="str">
        <f t="shared" si="89"/>
        <v>plays</v>
      </c>
      <c r="S952" s="8">
        <f t="shared" si="87"/>
        <v>43571.208333333328</v>
      </c>
      <c r="T952" s="9">
        <f t="shared" si="88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80307.5</v>
      </c>
      <c r="Q953" t="str">
        <f t="shared" si="86"/>
        <v>music</v>
      </c>
      <c r="R953" t="str">
        <f t="shared" si="89"/>
        <v>rock</v>
      </c>
      <c r="S953" s="8">
        <f t="shared" si="87"/>
        <v>42730.25</v>
      </c>
      <c r="T953" s="9">
        <f t="shared" si="88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52126.5</v>
      </c>
      <c r="Q954" t="str">
        <f t="shared" si="86"/>
        <v>film &amp; video</v>
      </c>
      <c r="R954" t="str">
        <f t="shared" si="89"/>
        <v>documentary</v>
      </c>
      <c r="S954" s="8">
        <f t="shared" si="87"/>
        <v>42591.208333333328</v>
      </c>
      <c r="T954" s="9">
        <f t="shared" si="88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1000.5</v>
      </c>
      <c r="Q955" t="str">
        <f t="shared" si="86"/>
        <v>film &amp; video</v>
      </c>
      <c r="R955" t="str">
        <f t="shared" si="89"/>
        <v>science fiction</v>
      </c>
      <c r="S955" s="8">
        <f t="shared" si="87"/>
        <v>42358.25</v>
      </c>
      <c r="T955" s="9">
        <f t="shared" si="88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78966</v>
      </c>
      <c r="Q956" t="str">
        <f t="shared" si="86"/>
        <v>technology</v>
      </c>
      <c r="R956" t="str">
        <f t="shared" si="89"/>
        <v>web</v>
      </c>
      <c r="S956" s="8">
        <f t="shared" si="87"/>
        <v>41174.208333333336</v>
      </c>
      <c r="T956" s="9">
        <f t="shared" si="88"/>
        <v>41198.208333333336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3921.5</v>
      </c>
      <c r="Q957" t="str">
        <f t="shared" si="86"/>
        <v>theater</v>
      </c>
      <c r="R957" t="str">
        <f t="shared" si="89"/>
        <v>plays</v>
      </c>
      <c r="S957" s="8">
        <f t="shared" si="87"/>
        <v>41238.25</v>
      </c>
      <c r="T957" s="9">
        <f t="shared" si="88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18264</v>
      </c>
      <c r="Q958" t="str">
        <f t="shared" si="86"/>
        <v>film &amp; video</v>
      </c>
      <c r="R958" t="str">
        <f t="shared" si="89"/>
        <v>science fiction</v>
      </c>
      <c r="S958" s="8">
        <f t="shared" si="87"/>
        <v>42360.25</v>
      </c>
      <c r="T958" s="9">
        <f t="shared" si="88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6282.5</v>
      </c>
      <c r="Q959" t="str">
        <f t="shared" si="86"/>
        <v>theater</v>
      </c>
      <c r="R959" t="str">
        <f t="shared" si="89"/>
        <v>plays</v>
      </c>
      <c r="S959" s="8">
        <f t="shared" si="87"/>
        <v>40955.25</v>
      </c>
      <c r="T959" s="9">
        <f t="shared" si="88"/>
        <v>40958.25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4096.5</v>
      </c>
      <c r="Q960" t="str">
        <f t="shared" si="86"/>
        <v>film &amp; video</v>
      </c>
      <c r="R960" t="str">
        <f t="shared" si="89"/>
        <v>animation</v>
      </c>
      <c r="S960" s="8">
        <f t="shared" si="87"/>
        <v>40350.208333333336</v>
      </c>
      <c r="T960" s="9">
        <f t="shared" si="88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3380.5</v>
      </c>
      <c r="Q961" t="str">
        <f t="shared" si="86"/>
        <v>publishing</v>
      </c>
      <c r="R961" t="str">
        <f t="shared" si="89"/>
        <v>translations</v>
      </c>
      <c r="S961" s="8">
        <f t="shared" si="87"/>
        <v>40357.208333333336</v>
      </c>
      <c r="T961" s="9">
        <f t="shared" si="88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2366.5</v>
      </c>
      <c r="Q962" t="str">
        <f t="shared" si="86"/>
        <v>technology</v>
      </c>
      <c r="R962" t="str">
        <f t="shared" si="89"/>
        <v>web</v>
      </c>
      <c r="S962" s="8">
        <f t="shared" si="87"/>
        <v>42408.25</v>
      </c>
      <c r="T962" s="9">
        <f t="shared" si="88"/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AVERAGE(G963,E963)</f>
        <v>3477.5</v>
      </c>
      <c r="Q963" t="str">
        <f t="shared" ref="Q963:Q1001" si="92">LEFT(N963,SEARCH("/",N963)-1)</f>
        <v>publishing</v>
      </c>
      <c r="R963" t="str">
        <f t="shared" si="89"/>
        <v>translations</v>
      </c>
      <c r="S963" s="8">
        <f t="shared" ref="S963:S1001" si="93">(((J963/60)/60)/24)+DATE(1970,1,1)</f>
        <v>40591.25</v>
      </c>
      <c r="T963" s="9">
        <f t="shared" ref="T963:T1001" si="94">(((K963/60)/60)/24)+DATE(1970,1,1)</f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5461.5</v>
      </c>
      <c r="Q964" t="str">
        <f t="shared" si="92"/>
        <v>food</v>
      </c>
      <c r="R964" t="str">
        <f t="shared" ref="R964:R1001" si="95">RIGHT(N964,LEN(N964)-SEARCH("/",N964))</f>
        <v>food trucks</v>
      </c>
      <c r="S964" s="8">
        <f t="shared" si="93"/>
        <v>41592.25</v>
      </c>
      <c r="T964" s="9">
        <f t="shared" si="94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2555.5</v>
      </c>
      <c r="Q965" t="str">
        <f t="shared" si="92"/>
        <v>photography</v>
      </c>
      <c r="R965" t="str">
        <f t="shared" si="95"/>
        <v>photography books</v>
      </c>
      <c r="S965" s="8">
        <f t="shared" si="93"/>
        <v>40607.25</v>
      </c>
      <c r="T965" s="9">
        <f t="shared" si="94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6659.5</v>
      </c>
      <c r="Q966" t="str">
        <f t="shared" si="92"/>
        <v>theater</v>
      </c>
      <c r="R966" t="str">
        <f t="shared" si="95"/>
        <v>plays</v>
      </c>
      <c r="S966" s="8">
        <f t="shared" si="93"/>
        <v>42135.208333333328</v>
      </c>
      <c r="T966" s="9">
        <f t="shared" si="94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4354</v>
      </c>
      <c r="Q967" t="str">
        <f t="shared" si="92"/>
        <v>music</v>
      </c>
      <c r="R967" t="str">
        <f t="shared" si="95"/>
        <v>rock</v>
      </c>
      <c r="S967" s="8">
        <f t="shared" si="93"/>
        <v>40203.25</v>
      </c>
      <c r="T967" s="9">
        <f t="shared" si="94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6856.5</v>
      </c>
      <c r="Q968" t="str">
        <f t="shared" si="92"/>
        <v>theater</v>
      </c>
      <c r="R968" t="str">
        <f t="shared" si="95"/>
        <v>plays</v>
      </c>
      <c r="S968" s="8">
        <f t="shared" si="93"/>
        <v>42901.208333333328</v>
      </c>
      <c r="T968" s="9">
        <f t="shared" si="94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61355.5</v>
      </c>
      <c r="Q969" t="str">
        <f t="shared" si="92"/>
        <v>music</v>
      </c>
      <c r="R969" t="str">
        <f t="shared" si="95"/>
        <v>world music</v>
      </c>
      <c r="S969" s="8">
        <f t="shared" si="93"/>
        <v>41005.208333333336</v>
      </c>
      <c r="T969" s="9">
        <f t="shared" si="94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4115.5</v>
      </c>
      <c r="Q970" t="str">
        <f t="shared" si="92"/>
        <v>food</v>
      </c>
      <c r="R970" t="str">
        <f t="shared" si="95"/>
        <v>food trucks</v>
      </c>
      <c r="S970" s="8">
        <f t="shared" si="93"/>
        <v>40544.25</v>
      </c>
      <c r="T970" s="9">
        <f t="shared" si="94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4321.5</v>
      </c>
      <c r="Q971" t="str">
        <f t="shared" si="92"/>
        <v>theater</v>
      </c>
      <c r="R971" t="str">
        <f t="shared" si="95"/>
        <v>plays</v>
      </c>
      <c r="S971" s="8">
        <f t="shared" si="93"/>
        <v>43821.25</v>
      </c>
      <c r="T971" s="9">
        <f t="shared" si="94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29126.5</v>
      </c>
      <c r="Q972" t="str">
        <f t="shared" si="92"/>
        <v>theater</v>
      </c>
      <c r="R972" t="str">
        <f t="shared" si="95"/>
        <v>plays</v>
      </c>
      <c r="S972" s="8">
        <f t="shared" si="93"/>
        <v>40672.208333333336</v>
      </c>
      <c r="T972" s="9">
        <f t="shared" si="94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719</v>
      </c>
      <c r="Q973" t="str">
        <f t="shared" si="92"/>
        <v>film &amp; video</v>
      </c>
      <c r="R973" t="str">
        <f t="shared" si="95"/>
        <v>television</v>
      </c>
      <c r="S973" s="8">
        <f t="shared" si="93"/>
        <v>41555.208333333336</v>
      </c>
      <c r="T973" s="9">
        <f t="shared" si="94"/>
        <v>41561.208333333336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49602.5</v>
      </c>
      <c r="Q974" t="str">
        <f t="shared" si="92"/>
        <v>technology</v>
      </c>
      <c r="R974" t="str">
        <f t="shared" si="95"/>
        <v>web</v>
      </c>
      <c r="S974" s="8">
        <f t="shared" si="93"/>
        <v>41792.208333333336</v>
      </c>
      <c r="T974" s="9">
        <f t="shared" si="94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13214</v>
      </c>
      <c r="Q975" t="str">
        <f t="shared" si="92"/>
        <v>theater</v>
      </c>
      <c r="R975" t="str">
        <f t="shared" si="95"/>
        <v>plays</v>
      </c>
      <c r="S975" s="8">
        <f t="shared" si="93"/>
        <v>40522.25</v>
      </c>
      <c r="T975" s="9">
        <f t="shared" si="94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1511.5</v>
      </c>
      <c r="Q976" t="str">
        <f t="shared" si="92"/>
        <v>music</v>
      </c>
      <c r="R976" t="str">
        <f t="shared" si="95"/>
        <v>indie rock</v>
      </c>
      <c r="S976" s="8">
        <f t="shared" si="93"/>
        <v>41412.208333333336</v>
      </c>
      <c r="T976" s="9">
        <f t="shared" si="94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4250.5</v>
      </c>
      <c r="Q977" t="str">
        <f t="shared" si="92"/>
        <v>theater</v>
      </c>
      <c r="R977" t="str">
        <f t="shared" si="95"/>
        <v>plays</v>
      </c>
      <c r="S977" s="8">
        <f t="shared" si="93"/>
        <v>42337.25</v>
      </c>
      <c r="T977" s="9">
        <f t="shared" si="94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6513</v>
      </c>
      <c r="Q978" t="str">
        <f t="shared" si="92"/>
        <v>theater</v>
      </c>
      <c r="R978" t="str">
        <f t="shared" si="95"/>
        <v>plays</v>
      </c>
      <c r="S978" s="8">
        <f t="shared" si="93"/>
        <v>40571.25</v>
      </c>
      <c r="T978" s="9">
        <f t="shared" si="94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2622</v>
      </c>
      <c r="Q979" t="str">
        <f t="shared" si="92"/>
        <v>food</v>
      </c>
      <c r="R979" t="str">
        <f t="shared" si="95"/>
        <v>food trucks</v>
      </c>
      <c r="S979" s="8">
        <f t="shared" si="93"/>
        <v>43138.25</v>
      </c>
      <c r="T979" s="9">
        <f t="shared" si="94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4366.5</v>
      </c>
      <c r="Q980" t="str">
        <f t="shared" si="92"/>
        <v>games</v>
      </c>
      <c r="R980" t="str">
        <f t="shared" si="95"/>
        <v>video games</v>
      </c>
      <c r="S980" s="8">
        <f t="shared" si="93"/>
        <v>42686.25</v>
      </c>
      <c r="T980" s="9">
        <f t="shared" si="94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43629.5</v>
      </c>
      <c r="Q981" t="str">
        <f t="shared" si="92"/>
        <v>theater</v>
      </c>
      <c r="R981" t="str">
        <f t="shared" si="95"/>
        <v>plays</v>
      </c>
      <c r="S981" s="8">
        <f t="shared" si="93"/>
        <v>42078.208333333328</v>
      </c>
      <c r="T981" s="9">
        <f t="shared" si="94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39686</v>
      </c>
      <c r="Q982" t="str">
        <f t="shared" si="92"/>
        <v>publishing</v>
      </c>
      <c r="R982" t="str">
        <f t="shared" si="95"/>
        <v>nonfiction</v>
      </c>
      <c r="S982" s="8">
        <f t="shared" si="93"/>
        <v>42307.208333333328</v>
      </c>
      <c r="T982" s="9">
        <f t="shared" si="94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6132</v>
      </c>
      <c r="Q983" t="str">
        <f t="shared" si="92"/>
        <v>technology</v>
      </c>
      <c r="R983" t="str">
        <f t="shared" si="95"/>
        <v>web</v>
      </c>
      <c r="S983" s="8">
        <f t="shared" si="93"/>
        <v>43094.25</v>
      </c>
      <c r="T983" s="9">
        <f t="shared" si="94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3095</v>
      </c>
      <c r="Q984" t="str">
        <f t="shared" si="92"/>
        <v>film &amp; video</v>
      </c>
      <c r="R984" t="str">
        <f t="shared" si="95"/>
        <v>documentary</v>
      </c>
      <c r="S984" s="8">
        <f t="shared" si="93"/>
        <v>40743.208333333336</v>
      </c>
      <c r="T984" s="9">
        <f t="shared" si="94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95365</v>
      </c>
      <c r="Q985" t="str">
        <f t="shared" si="92"/>
        <v>film &amp; video</v>
      </c>
      <c r="R985" t="str">
        <f t="shared" si="95"/>
        <v>documentary</v>
      </c>
      <c r="S985" s="8">
        <f t="shared" si="93"/>
        <v>43681.208333333328</v>
      </c>
      <c r="T985" s="9">
        <f t="shared" si="94"/>
        <v>43696.208333333328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5145.5</v>
      </c>
      <c r="Q986" t="str">
        <f t="shared" si="92"/>
        <v>theater</v>
      </c>
      <c r="R986" t="str">
        <f t="shared" si="95"/>
        <v>plays</v>
      </c>
      <c r="S986" s="8">
        <f t="shared" si="93"/>
        <v>43716.208333333328</v>
      </c>
      <c r="T986" s="9">
        <f t="shared" si="94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59464</v>
      </c>
      <c r="Q987" t="str">
        <f t="shared" si="92"/>
        <v>music</v>
      </c>
      <c r="R987" t="str">
        <f t="shared" si="95"/>
        <v>rock</v>
      </c>
      <c r="S987" s="8">
        <f t="shared" si="93"/>
        <v>41614.25</v>
      </c>
      <c r="T987" s="9">
        <f t="shared" si="94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1618</v>
      </c>
      <c r="Q988" t="str">
        <f t="shared" si="92"/>
        <v>music</v>
      </c>
      <c r="R988" t="str">
        <f t="shared" si="95"/>
        <v>rock</v>
      </c>
      <c r="S988" s="8">
        <f t="shared" si="93"/>
        <v>40638.208333333336</v>
      </c>
      <c r="T988" s="9">
        <f t="shared" si="94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6960.5</v>
      </c>
      <c r="Q989" t="str">
        <f t="shared" si="92"/>
        <v>film &amp; video</v>
      </c>
      <c r="R989" t="str">
        <f t="shared" si="95"/>
        <v>documentary</v>
      </c>
      <c r="S989" s="8">
        <f t="shared" si="93"/>
        <v>42852.208333333328</v>
      </c>
      <c r="T989" s="9">
        <f t="shared" si="94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2481.5</v>
      </c>
      <c r="Q990" t="str">
        <f t="shared" si="92"/>
        <v>publishing</v>
      </c>
      <c r="R990" t="str">
        <f t="shared" si="95"/>
        <v>radio &amp; podcasts</v>
      </c>
      <c r="S990" s="8">
        <f t="shared" si="93"/>
        <v>42686.25</v>
      </c>
      <c r="T990" s="9">
        <f t="shared" si="94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6108</v>
      </c>
      <c r="Q991" t="str">
        <f t="shared" si="92"/>
        <v>publishing</v>
      </c>
      <c r="R991" t="str">
        <f t="shared" si="95"/>
        <v>translations</v>
      </c>
      <c r="S991" s="8">
        <f t="shared" si="93"/>
        <v>43571.208333333328</v>
      </c>
      <c r="T991" s="9">
        <f t="shared" si="94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3451.5</v>
      </c>
      <c r="Q992" t="str">
        <f t="shared" si="92"/>
        <v>film &amp; video</v>
      </c>
      <c r="R992" t="str">
        <f t="shared" si="95"/>
        <v>drama</v>
      </c>
      <c r="S992" s="8">
        <f t="shared" si="93"/>
        <v>42432.25</v>
      </c>
      <c r="T992" s="9">
        <f t="shared" si="94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5666</v>
      </c>
      <c r="Q993" t="str">
        <f t="shared" si="92"/>
        <v>music</v>
      </c>
      <c r="R993" t="str">
        <f t="shared" si="95"/>
        <v>rock</v>
      </c>
      <c r="S993" s="8">
        <f t="shared" si="93"/>
        <v>41907.208333333336</v>
      </c>
      <c r="T993" s="9">
        <f t="shared" si="94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6677.5</v>
      </c>
      <c r="Q994" t="str">
        <f t="shared" si="92"/>
        <v>film &amp; video</v>
      </c>
      <c r="R994" t="str">
        <f t="shared" si="95"/>
        <v>drama</v>
      </c>
      <c r="S994" s="8">
        <f t="shared" si="93"/>
        <v>43227.208333333328</v>
      </c>
      <c r="T994" s="9">
        <f t="shared" si="94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3841.5</v>
      </c>
      <c r="Q995" t="str">
        <f t="shared" si="92"/>
        <v>photography</v>
      </c>
      <c r="R995" t="str">
        <f t="shared" si="95"/>
        <v>photography books</v>
      </c>
      <c r="S995" s="8">
        <f t="shared" si="93"/>
        <v>42362.25</v>
      </c>
      <c r="T995" s="9">
        <f t="shared" si="94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37457.5</v>
      </c>
      <c r="Q996" t="str">
        <f t="shared" si="92"/>
        <v>publishing</v>
      </c>
      <c r="R996" t="str">
        <f t="shared" si="95"/>
        <v>translations</v>
      </c>
      <c r="S996" s="8">
        <f t="shared" si="93"/>
        <v>41929.208333333336</v>
      </c>
      <c r="T996" s="9">
        <f t="shared" si="94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77629.5</v>
      </c>
      <c r="Q997" t="str">
        <f t="shared" si="92"/>
        <v>food</v>
      </c>
      <c r="R997" t="str">
        <f t="shared" si="95"/>
        <v>food trucks</v>
      </c>
      <c r="S997" s="8">
        <f t="shared" si="93"/>
        <v>43408.208333333328</v>
      </c>
      <c r="T997" s="9">
        <f t="shared" si="94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2463</v>
      </c>
      <c r="Q998" t="str">
        <f t="shared" si="92"/>
        <v>theater</v>
      </c>
      <c r="R998" t="str">
        <f t="shared" si="95"/>
        <v>plays</v>
      </c>
      <c r="S998" s="8">
        <f t="shared" si="93"/>
        <v>41276.25</v>
      </c>
      <c r="T998" s="9">
        <f t="shared" si="94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2371</v>
      </c>
      <c r="Q999" t="str">
        <f t="shared" si="92"/>
        <v>theater</v>
      </c>
      <c r="R999" t="str">
        <f t="shared" si="95"/>
        <v>plays</v>
      </c>
      <c r="S999" s="8">
        <f t="shared" si="93"/>
        <v>41659.25</v>
      </c>
      <c r="T999" s="9">
        <f t="shared" si="94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19098.5</v>
      </c>
      <c r="Q1000" t="str">
        <f t="shared" si="92"/>
        <v>music</v>
      </c>
      <c r="R1000" t="str">
        <f t="shared" si="95"/>
        <v>indie rock</v>
      </c>
      <c r="S1000" s="8">
        <f t="shared" si="93"/>
        <v>40220.25</v>
      </c>
      <c r="T1000" s="9">
        <f t="shared" si="94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31970.5</v>
      </c>
      <c r="Q1001" t="str">
        <f t="shared" si="92"/>
        <v>food</v>
      </c>
      <c r="R1001" t="str">
        <f t="shared" si="95"/>
        <v>food trucks</v>
      </c>
      <c r="S1001" s="8">
        <f t="shared" si="93"/>
        <v>42550.208333333328</v>
      </c>
      <c r="T1001" s="9">
        <f t="shared" si="94"/>
        <v>42557.208333333328</v>
      </c>
    </row>
  </sheetData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C063-3878-4B4B-ACA3-BC8BED2F5E60}">
  <dimension ref="A2:F15"/>
  <sheetViews>
    <sheetView workbookViewId="0">
      <selection activeCell="C20" sqref="C20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6" t="s">
        <v>6</v>
      </c>
      <c r="B2" t="s">
        <v>2033</v>
      </c>
    </row>
    <row r="4" spans="1:6" x14ac:dyDescent="0.25">
      <c r="A4" s="6" t="s">
        <v>2046</v>
      </c>
      <c r="B4" s="6" t="s">
        <v>2036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2037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2038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2039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2040</v>
      </c>
      <c r="E9">
        <v>4</v>
      </c>
      <c r="F9">
        <v>4</v>
      </c>
    </row>
    <row r="10" spans="1:6" x14ac:dyDescent="0.25">
      <c r="A10" s="7" t="s">
        <v>2041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2042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2044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2045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73F0-FF9C-4913-A19C-B6DF3D3ADC5E}">
  <dimension ref="A1:F30"/>
  <sheetViews>
    <sheetView workbookViewId="0">
      <selection activeCell="B10" sqref="B10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2033</v>
      </c>
    </row>
    <row r="2" spans="1:6" x14ac:dyDescent="0.25">
      <c r="A2" s="6" t="s">
        <v>2031</v>
      </c>
      <c r="B2" t="s">
        <v>2033</v>
      </c>
    </row>
    <row r="4" spans="1:6" x14ac:dyDescent="0.25">
      <c r="A4" s="6" t="s">
        <v>2046</v>
      </c>
      <c r="B4" s="6" t="s">
        <v>2036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F28D-434A-4926-A7B0-BBB659EC2176}">
  <dimension ref="A1:E18"/>
  <sheetViews>
    <sheetView zoomScale="93" zoomScaleNormal="93" workbookViewId="0">
      <selection activeCell="C4" sqref="C4:E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defaultRowHeight="15.75" x14ac:dyDescent="0.25"/>
  <cols>
    <col min="1" max="1" width="28.5" bestFit="1" customWidth="1"/>
    <col min="2" max="2" width="15.375" bestFit="1" customWidth="1"/>
    <col min="3" max="3" width="5.75" bestFit="1" customWidth="1"/>
    <col min="4" max="4" width="9.375" bestFit="1" customWidth="1"/>
    <col min="5" max="7" width="11" bestFit="1" customWidth="1"/>
  </cols>
  <sheetData>
    <row r="1" spans="1:5" x14ac:dyDescent="0.25">
      <c r="A1" s="6" t="s">
        <v>2031</v>
      </c>
      <c r="B1" t="s">
        <v>2033</v>
      </c>
    </row>
    <row r="2" spans="1:5" x14ac:dyDescent="0.25">
      <c r="A2" s="6" t="s">
        <v>2086</v>
      </c>
      <c r="B2" t="s">
        <v>2033</v>
      </c>
    </row>
    <row r="4" spans="1:5" x14ac:dyDescent="0.25">
      <c r="A4" s="6" t="s">
        <v>2085</v>
      </c>
      <c r="B4" s="6" t="s">
        <v>2036</v>
      </c>
    </row>
    <row r="5" spans="1:5" x14ac:dyDescent="0.25">
      <c r="A5" s="6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C86E-3BFA-4A8D-92BA-1319B6DD497B}">
  <dimension ref="A1:H13"/>
  <sheetViews>
    <sheetView workbookViewId="0">
      <selection activeCell="B3" sqref="B3"/>
    </sheetView>
  </sheetViews>
  <sheetFormatPr defaultRowHeight="15.75" x14ac:dyDescent="0.25"/>
  <cols>
    <col min="1" max="1" width="23.5" bestFit="1" customWidth="1"/>
    <col min="2" max="2" width="17.25" bestFit="1" customWidth="1"/>
    <col min="3" max="3" width="13.5" bestFit="1" customWidth="1"/>
    <col min="4" max="4" width="15.375" bestFit="1" customWidth="1"/>
    <col min="5" max="5" width="12" bestFit="1" customWidth="1"/>
    <col min="6" max="6" width="19.25" bestFit="1" customWidth="1"/>
    <col min="7" max="7" width="14.75" bestFit="1" customWidth="1"/>
    <col min="8" max="8" width="18" bestFit="1" customWidth="1"/>
  </cols>
  <sheetData>
    <row r="1" spans="1:8" x14ac:dyDescent="0.2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25">
      <c r="A2" s="10" t="s">
        <v>2095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s="11" t="s">
        <v>2096</v>
      </c>
      <c r="B3">
        <f>COUNTIFS(Crowdfunding!F:F,"successful",Crowdfunding!D:D,"&gt;=1000",Crowdfunding!D:D,"&lt;=4999")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s="11" t="s">
        <v>2097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11" t="s">
        <v>2098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11" t="s">
        <v>2099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1" t="s">
        <v>2100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11" t="s">
        <v>2101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11" t="s">
        <v>2102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11" t="s">
        <v>2103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11" t="s">
        <v>2104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11" t="s">
        <v>2105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11" t="s">
        <v>2106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BA6E-AD60-4CEE-9F49-84B177825FD3}">
  <dimension ref="A1:I566"/>
  <sheetViews>
    <sheetView tabSelected="1" workbookViewId="0">
      <selection activeCell="I3" sqref="I3"/>
    </sheetView>
  </sheetViews>
  <sheetFormatPr defaultRowHeight="15.75" x14ac:dyDescent="0.25"/>
  <cols>
    <col min="1" max="1" width="9.375" bestFit="1" customWidth="1"/>
    <col min="2" max="2" width="12.125" bestFit="1" customWidth="1"/>
    <col min="3" max="3" width="12.125" customWidth="1"/>
    <col min="4" max="4" width="12.5" bestFit="1" customWidth="1"/>
    <col min="5" max="5" width="12.125" customWidth="1"/>
    <col min="6" max="6" width="12.125" bestFit="1" customWidth="1"/>
    <col min="7" max="7" width="12.25" bestFit="1" customWidth="1"/>
    <col min="8" max="8" width="12.25" customWidth="1"/>
    <col min="9" max="9" width="12.5" bestFit="1" customWidth="1"/>
  </cols>
  <sheetData>
    <row r="1" spans="1:9" x14ac:dyDescent="0.25">
      <c r="A1" s="1" t="s">
        <v>2107</v>
      </c>
      <c r="B1" s="1" t="s">
        <v>2108</v>
      </c>
      <c r="C1" s="1"/>
      <c r="D1" s="1"/>
      <c r="E1" s="1"/>
      <c r="F1" s="1" t="s">
        <v>2107</v>
      </c>
      <c r="G1" s="1" t="s">
        <v>2108</v>
      </c>
      <c r="H1" s="1"/>
    </row>
    <row r="2" spans="1:9" x14ac:dyDescent="0.25">
      <c r="A2" t="s">
        <v>20</v>
      </c>
      <c r="B2">
        <v>158</v>
      </c>
      <c r="D2" s="1" t="s">
        <v>2109</v>
      </c>
      <c r="E2" s="13"/>
      <c r="F2" t="s">
        <v>14</v>
      </c>
      <c r="G2">
        <v>0</v>
      </c>
      <c r="I2" s="1" t="s">
        <v>2109</v>
      </c>
    </row>
    <row r="3" spans="1:9" x14ac:dyDescent="0.25">
      <c r="A3" t="s">
        <v>20</v>
      </c>
      <c r="B3">
        <v>1425</v>
      </c>
      <c r="D3" s="14">
        <f>AVERAGE(B3:B567)</f>
        <v>852.3758865248227</v>
      </c>
      <c r="F3" t="s">
        <v>14</v>
      </c>
      <c r="G3">
        <v>24</v>
      </c>
      <c r="I3" s="14">
        <f>AVERAGE(G2:G365)</f>
        <v>585.61538461538464</v>
      </c>
    </row>
    <row r="4" spans="1:9" x14ac:dyDescent="0.25">
      <c r="A4" t="s">
        <v>20</v>
      </c>
      <c r="B4">
        <v>174</v>
      </c>
      <c r="D4" s="1" t="s">
        <v>2110</v>
      </c>
      <c r="E4" s="13"/>
      <c r="F4" t="s">
        <v>14</v>
      </c>
      <c r="G4">
        <v>53</v>
      </c>
      <c r="I4" s="1" t="s">
        <v>2110</v>
      </c>
    </row>
    <row r="5" spans="1:9" x14ac:dyDescent="0.25">
      <c r="A5" t="s">
        <v>20</v>
      </c>
      <c r="B5">
        <v>227</v>
      </c>
      <c r="D5" s="15">
        <f>MEDIAN(B2:B566)</f>
        <v>201</v>
      </c>
      <c r="F5" t="s">
        <v>14</v>
      </c>
      <c r="G5">
        <v>18</v>
      </c>
      <c r="I5" s="15">
        <f>MEDIAN(G:G)</f>
        <v>114.5</v>
      </c>
    </row>
    <row r="6" spans="1:9" x14ac:dyDescent="0.25">
      <c r="A6" t="s">
        <v>20</v>
      </c>
      <c r="B6">
        <v>220</v>
      </c>
      <c r="D6" s="1" t="s">
        <v>2111</v>
      </c>
      <c r="E6" s="13"/>
      <c r="F6" t="s">
        <v>14</v>
      </c>
      <c r="G6">
        <v>44</v>
      </c>
      <c r="I6" s="1" t="s">
        <v>2111</v>
      </c>
    </row>
    <row r="7" spans="1:9" x14ac:dyDescent="0.25">
      <c r="A7" t="s">
        <v>20</v>
      </c>
      <c r="B7">
        <v>98</v>
      </c>
      <c r="D7">
        <f>MIN(B:B)</f>
        <v>16</v>
      </c>
      <c r="F7" t="s">
        <v>14</v>
      </c>
      <c r="G7">
        <v>27</v>
      </c>
      <c r="I7">
        <f>MIN(G:G)</f>
        <v>0</v>
      </c>
    </row>
    <row r="8" spans="1:9" x14ac:dyDescent="0.25">
      <c r="A8" t="s">
        <v>20</v>
      </c>
      <c r="B8">
        <v>100</v>
      </c>
      <c r="D8" s="1" t="s">
        <v>2112</v>
      </c>
      <c r="E8" s="13"/>
      <c r="F8" t="s">
        <v>14</v>
      </c>
      <c r="G8">
        <v>55</v>
      </c>
      <c r="I8" s="1" t="s">
        <v>2112</v>
      </c>
    </row>
    <row r="9" spans="1:9" x14ac:dyDescent="0.25">
      <c r="A9" t="s">
        <v>20</v>
      </c>
      <c r="B9">
        <v>1249</v>
      </c>
      <c r="D9">
        <f>MAX(B:B)</f>
        <v>7295</v>
      </c>
      <c r="F9" t="s">
        <v>14</v>
      </c>
      <c r="G9">
        <v>200</v>
      </c>
      <c r="I9">
        <f>MAX(G:G)</f>
        <v>6080</v>
      </c>
    </row>
    <row r="10" spans="1:9" x14ac:dyDescent="0.25">
      <c r="A10" t="s">
        <v>20</v>
      </c>
      <c r="B10">
        <v>1396</v>
      </c>
      <c r="D10" s="1" t="s">
        <v>2113</v>
      </c>
      <c r="E10" s="13"/>
      <c r="F10" t="s">
        <v>14</v>
      </c>
      <c r="G10">
        <v>452</v>
      </c>
      <c r="I10" s="1" t="s">
        <v>2113</v>
      </c>
    </row>
    <row r="11" spans="1:9" x14ac:dyDescent="0.25">
      <c r="A11" t="s">
        <v>20</v>
      </c>
      <c r="B11">
        <v>890</v>
      </c>
      <c r="D11">
        <f>_xlfn.VAR.P(B:B)</f>
        <v>1603373.7324019109</v>
      </c>
      <c r="F11" t="s">
        <v>14</v>
      </c>
      <c r="G11">
        <v>674</v>
      </c>
      <c r="I11">
        <f>_xlfn.VAR.P(G:G)</f>
        <v>921574.68174133555</v>
      </c>
    </row>
    <row r="12" spans="1:9" x14ac:dyDescent="0.25">
      <c r="A12" t="s">
        <v>20</v>
      </c>
      <c r="B12">
        <v>142</v>
      </c>
      <c r="D12" s="1" t="s">
        <v>2114</v>
      </c>
      <c r="E12" s="13"/>
      <c r="F12" t="s">
        <v>14</v>
      </c>
      <c r="G12">
        <v>558</v>
      </c>
      <c r="I12" s="1" t="s">
        <v>2114</v>
      </c>
    </row>
    <row r="13" spans="1:9" x14ac:dyDescent="0.25">
      <c r="A13" t="s">
        <v>20</v>
      </c>
      <c r="B13">
        <v>2673</v>
      </c>
      <c r="D13">
        <f>_xlfn.STDEV.P(B:B)</f>
        <v>1266.2439466397898</v>
      </c>
      <c r="F13" t="s">
        <v>14</v>
      </c>
      <c r="G13">
        <v>15</v>
      </c>
      <c r="I13">
        <f>_xlfn.STDEV.P(G:G)</f>
        <v>959.98681331637863</v>
      </c>
    </row>
    <row r="14" spans="1:9" x14ac:dyDescent="0.25">
      <c r="A14" t="s">
        <v>20</v>
      </c>
      <c r="B14">
        <v>163</v>
      </c>
      <c r="F14" t="s">
        <v>14</v>
      </c>
      <c r="G14">
        <v>2307</v>
      </c>
    </row>
    <row r="15" spans="1:9" x14ac:dyDescent="0.25">
      <c r="A15" t="s">
        <v>20</v>
      </c>
      <c r="B15">
        <v>2220</v>
      </c>
      <c r="F15" t="s">
        <v>14</v>
      </c>
      <c r="G15">
        <v>88</v>
      </c>
    </row>
    <row r="16" spans="1:9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1001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F2:F1001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Parent_Category</vt:lpstr>
      <vt:lpstr>Sub-category</vt:lpstr>
      <vt:lpstr>Date Conversions</vt:lpstr>
      <vt:lpstr>Goal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Manuel Davila Sanchez</cp:lastModifiedBy>
  <dcterms:created xsi:type="dcterms:W3CDTF">2021-09-29T18:52:28Z</dcterms:created>
  <dcterms:modified xsi:type="dcterms:W3CDTF">2023-10-02T23:39:57Z</dcterms:modified>
</cp:coreProperties>
</file>