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Ânderson Fischoeder\Desktop\Modelo_Original\Teste_Cristina\"/>
    </mc:Choice>
  </mc:AlternateContent>
  <xr:revisionPtr revIDLastSave="0" documentId="8_{C30E3B0F-93AB-4ECA-BA0C-31205643F462}" xr6:coauthVersionLast="45" xr6:coauthVersionMax="45" xr10:uidLastSave="{00000000-0000-0000-0000-000000000000}"/>
  <bookViews>
    <workbookView xWindow="-120" yWindow="-120" windowWidth="20730" windowHeight="11160" xr2:uid="{97D52412-2C14-2641-9718-78C8EF32512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78" i="1" l="1"/>
  <c r="U477" i="1"/>
  <c r="U476" i="1"/>
  <c r="U475" i="1"/>
  <c r="U474" i="1"/>
  <c r="U473" i="1"/>
  <c r="U472" i="1"/>
  <c r="U471" i="1"/>
  <c r="U470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L478" i="1" l="1"/>
  <c r="J478" i="1"/>
  <c r="L477" i="1"/>
  <c r="J477" i="1"/>
  <c r="L476" i="1"/>
  <c r="J476" i="1"/>
  <c r="L475" i="1"/>
  <c r="J475" i="1"/>
  <c r="L474" i="1"/>
  <c r="J474" i="1"/>
  <c r="L473" i="1"/>
  <c r="J473" i="1"/>
  <c r="L472" i="1"/>
  <c r="J472" i="1"/>
  <c r="L471" i="1"/>
  <c r="J471" i="1"/>
  <c r="L470" i="1"/>
  <c r="J470" i="1"/>
  <c r="L469" i="1"/>
  <c r="J469" i="1"/>
  <c r="L468" i="1"/>
  <c r="J468" i="1"/>
  <c r="L467" i="1"/>
  <c r="J467" i="1"/>
  <c r="L466" i="1"/>
  <c r="J466" i="1"/>
  <c r="L465" i="1"/>
  <c r="J465" i="1"/>
  <c r="L464" i="1"/>
  <c r="J464" i="1"/>
  <c r="L463" i="1"/>
  <c r="J463" i="1"/>
  <c r="L462" i="1"/>
  <c r="J462" i="1"/>
  <c r="L461" i="1"/>
  <c r="J461" i="1"/>
  <c r="L460" i="1"/>
  <c r="J460" i="1"/>
  <c r="L459" i="1"/>
  <c r="J459" i="1"/>
  <c r="L458" i="1"/>
  <c r="J458" i="1"/>
  <c r="L457" i="1"/>
  <c r="J457" i="1"/>
  <c r="L456" i="1"/>
  <c r="J456" i="1"/>
  <c r="L455" i="1"/>
  <c r="J455" i="1"/>
  <c r="L454" i="1"/>
  <c r="J454" i="1"/>
  <c r="L453" i="1"/>
  <c r="J453" i="1"/>
  <c r="L452" i="1"/>
  <c r="J452" i="1"/>
  <c r="L442" i="1"/>
  <c r="J442" i="1"/>
  <c r="L441" i="1"/>
  <c r="J441" i="1"/>
  <c r="L440" i="1"/>
  <c r="J440" i="1"/>
  <c r="L439" i="1"/>
  <c r="J439" i="1"/>
  <c r="L438" i="1"/>
  <c r="J438" i="1"/>
  <c r="L437" i="1"/>
  <c r="J437" i="1"/>
  <c r="L436" i="1"/>
  <c r="J436" i="1"/>
  <c r="L435" i="1"/>
  <c r="J435" i="1"/>
  <c r="L434" i="1"/>
  <c r="J434" i="1"/>
  <c r="L433" i="1"/>
  <c r="J433" i="1"/>
  <c r="L432" i="1"/>
  <c r="J432" i="1"/>
  <c r="L431" i="1"/>
  <c r="J431" i="1"/>
  <c r="L430" i="1"/>
  <c r="J430" i="1"/>
  <c r="L429" i="1"/>
  <c r="J429" i="1"/>
  <c r="L428" i="1"/>
  <c r="J428" i="1"/>
  <c r="L427" i="1"/>
  <c r="J427" i="1"/>
  <c r="L426" i="1"/>
  <c r="J426" i="1"/>
  <c r="L425" i="1"/>
  <c r="J425" i="1"/>
  <c r="L415" i="1"/>
  <c r="J415" i="1"/>
  <c r="L414" i="1"/>
  <c r="J414" i="1"/>
  <c r="L413" i="1"/>
  <c r="J413" i="1"/>
  <c r="L412" i="1"/>
  <c r="J412" i="1"/>
  <c r="L411" i="1"/>
  <c r="J411" i="1"/>
  <c r="L410" i="1"/>
  <c r="J410" i="1"/>
  <c r="L409" i="1"/>
  <c r="J409" i="1"/>
  <c r="L408" i="1"/>
  <c r="J408" i="1"/>
  <c r="L407" i="1"/>
  <c r="J407" i="1"/>
  <c r="L406" i="1"/>
  <c r="J406" i="1"/>
  <c r="L405" i="1"/>
  <c r="J405" i="1"/>
  <c r="L404" i="1"/>
  <c r="J404" i="1"/>
  <c r="L403" i="1"/>
  <c r="J403" i="1"/>
  <c r="L402" i="1"/>
  <c r="J402" i="1"/>
  <c r="L401" i="1"/>
  <c r="J401" i="1"/>
  <c r="L400" i="1"/>
  <c r="J400" i="1"/>
  <c r="L399" i="1"/>
  <c r="J399" i="1"/>
  <c r="L398" i="1"/>
  <c r="J398" i="1"/>
  <c r="L388" i="1"/>
  <c r="J388" i="1"/>
  <c r="L387" i="1"/>
  <c r="J387" i="1"/>
  <c r="L386" i="1"/>
  <c r="J386" i="1"/>
  <c r="L385" i="1"/>
  <c r="J385" i="1"/>
  <c r="L384" i="1"/>
  <c r="J384" i="1"/>
  <c r="L383" i="1"/>
  <c r="J383" i="1"/>
  <c r="L382" i="1"/>
  <c r="J382" i="1"/>
  <c r="L381" i="1"/>
  <c r="J381" i="1"/>
  <c r="L380" i="1"/>
  <c r="J380" i="1"/>
  <c r="L379" i="1"/>
  <c r="J379" i="1"/>
  <c r="L378" i="1"/>
  <c r="J378" i="1"/>
  <c r="L377" i="1"/>
  <c r="J377" i="1"/>
  <c r="L376" i="1"/>
  <c r="J376" i="1"/>
  <c r="L375" i="1"/>
  <c r="J375" i="1"/>
  <c r="L374" i="1"/>
  <c r="J374" i="1"/>
  <c r="L373" i="1"/>
  <c r="J373" i="1"/>
  <c r="L372" i="1"/>
  <c r="J372" i="1"/>
  <c r="L371" i="1"/>
  <c r="J371" i="1"/>
  <c r="N172" i="1"/>
  <c r="N171" i="1"/>
  <c r="N170" i="1"/>
  <c r="N169" i="1"/>
  <c r="N168" i="1"/>
  <c r="N167" i="1"/>
  <c r="N166" i="1"/>
  <c r="N165" i="1"/>
  <c r="N164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T478" i="1" l="1"/>
  <c r="N478" i="1"/>
  <c r="V478" i="1" s="1"/>
  <c r="T477" i="1"/>
  <c r="N477" i="1"/>
  <c r="V477" i="1" s="1"/>
  <c r="T476" i="1"/>
  <c r="N476" i="1"/>
  <c r="V476" i="1" s="1"/>
  <c r="T475" i="1"/>
  <c r="N475" i="1"/>
  <c r="V475" i="1" s="1"/>
  <c r="T474" i="1"/>
  <c r="N474" i="1"/>
  <c r="V474" i="1" s="1"/>
  <c r="T473" i="1"/>
  <c r="N473" i="1"/>
  <c r="V473" i="1" s="1"/>
  <c r="T472" i="1"/>
  <c r="N472" i="1"/>
  <c r="V472" i="1" s="1"/>
  <c r="T471" i="1"/>
  <c r="N471" i="1"/>
  <c r="V471" i="1" s="1"/>
  <c r="T470" i="1"/>
  <c r="N470" i="1"/>
  <c r="V470" i="1" s="1"/>
  <c r="T469" i="1"/>
  <c r="N469" i="1"/>
  <c r="V469" i="1" s="1"/>
  <c r="T468" i="1"/>
  <c r="N468" i="1"/>
  <c r="V468" i="1" s="1"/>
  <c r="T467" i="1"/>
  <c r="N467" i="1"/>
  <c r="V467" i="1" s="1"/>
  <c r="T466" i="1"/>
  <c r="N466" i="1"/>
  <c r="V466" i="1" s="1"/>
  <c r="T465" i="1"/>
  <c r="N465" i="1"/>
  <c r="V465" i="1" s="1"/>
  <c r="T464" i="1"/>
  <c r="N464" i="1"/>
  <c r="V464" i="1" s="1"/>
  <c r="T463" i="1"/>
  <c r="N463" i="1"/>
  <c r="V463" i="1" s="1"/>
  <c r="T462" i="1"/>
  <c r="N462" i="1"/>
  <c r="V462" i="1" s="1"/>
  <c r="T461" i="1"/>
  <c r="N461" i="1"/>
  <c r="V461" i="1" s="1"/>
  <c r="T460" i="1"/>
  <c r="N460" i="1"/>
  <c r="V460" i="1" s="1"/>
  <c r="T459" i="1"/>
  <c r="N459" i="1"/>
  <c r="V459" i="1" s="1"/>
  <c r="T458" i="1"/>
  <c r="N458" i="1"/>
  <c r="V458" i="1" s="1"/>
  <c r="T457" i="1"/>
  <c r="N457" i="1"/>
  <c r="V457" i="1" s="1"/>
  <c r="T456" i="1"/>
  <c r="N456" i="1"/>
  <c r="V456" i="1" s="1"/>
  <c r="T455" i="1"/>
  <c r="N455" i="1"/>
  <c r="V455" i="1" s="1"/>
  <c r="T454" i="1"/>
  <c r="N454" i="1"/>
  <c r="V454" i="1" s="1"/>
  <c r="T453" i="1"/>
  <c r="N453" i="1"/>
  <c r="V453" i="1" s="1"/>
  <c r="T452" i="1"/>
  <c r="N452" i="1"/>
  <c r="V452" i="1" s="1"/>
  <c r="T451" i="1"/>
  <c r="N451" i="1"/>
  <c r="V451" i="1" s="1"/>
  <c r="L451" i="1"/>
  <c r="J451" i="1"/>
  <c r="T450" i="1"/>
  <c r="N450" i="1"/>
  <c r="V450" i="1" s="1"/>
  <c r="L450" i="1"/>
  <c r="J450" i="1"/>
  <c r="T449" i="1"/>
  <c r="N449" i="1"/>
  <c r="V449" i="1" s="1"/>
  <c r="L449" i="1"/>
  <c r="J449" i="1"/>
  <c r="T448" i="1"/>
  <c r="N448" i="1"/>
  <c r="V448" i="1" s="1"/>
  <c r="L448" i="1"/>
  <c r="J448" i="1"/>
  <c r="T447" i="1"/>
  <c r="N447" i="1"/>
  <c r="V447" i="1" s="1"/>
  <c r="L447" i="1"/>
  <c r="J447" i="1"/>
  <c r="T446" i="1"/>
  <c r="N446" i="1"/>
  <c r="V446" i="1" s="1"/>
  <c r="L446" i="1"/>
  <c r="J446" i="1"/>
  <c r="T445" i="1"/>
  <c r="N445" i="1"/>
  <c r="V445" i="1" s="1"/>
  <c r="L445" i="1"/>
  <c r="J445" i="1"/>
  <c r="T444" i="1"/>
  <c r="N444" i="1"/>
  <c r="V444" i="1" s="1"/>
  <c r="L444" i="1"/>
  <c r="J444" i="1"/>
  <c r="T443" i="1"/>
  <c r="N443" i="1"/>
  <c r="V443" i="1" s="1"/>
  <c r="L443" i="1"/>
  <c r="J443" i="1"/>
  <c r="T442" i="1"/>
  <c r="N442" i="1"/>
  <c r="V442" i="1" s="1"/>
  <c r="T441" i="1"/>
  <c r="N441" i="1"/>
  <c r="V441" i="1" s="1"/>
  <c r="T440" i="1"/>
  <c r="N440" i="1"/>
  <c r="V440" i="1" s="1"/>
  <c r="T439" i="1"/>
  <c r="N439" i="1"/>
  <c r="V439" i="1" s="1"/>
  <c r="T438" i="1"/>
  <c r="N438" i="1"/>
  <c r="V438" i="1" s="1"/>
  <c r="T437" i="1"/>
  <c r="N437" i="1"/>
  <c r="V437" i="1" s="1"/>
  <c r="T436" i="1"/>
  <c r="N436" i="1"/>
  <c r="V436" i="1" s="1"/>
  <c r="T435" i="1"/>
  <c r="N435" i="1"/>
  <c r="V435" i="1" s="1"/>
  <c r="T434" i="1"/>
  <c r="N434" i="1"/>
  <c r="V434" i="1" s="1"/>
  <c r="T433" i="1"/>
  <c r="N433" i="1"/>
  <c r="V433" i="1" s="1"/>
  <c r="T432" i="1"/>
  <c r="N432" i="1"/>
  <c r="V432" i="1" s="1"/>
  <c r="T431" i="1"/>
  <c r="N431" i="1"/>
  <c r="V431" i="1" s="1"/>
  <c r="T430" i="1"/>
  <c r="N430" i="1"/>
  <c r="V430" i="1" s="1"/>
  <c r="T429" i="1"/>
  <c r="N429" i="1"/>
  <c r="V429" i="1" s="1"/>
  <c r="T428" i="1"/>
  <c r="N428" i="1"/>
  <c r="V428" i="1" s="1"/>
  <c r="T427" i="1"/>
  <c r="N427" i="1"/>
  <c r="V427" i="1" s="1"/>
  <c r="T426" i="1"/>
  <c r="N426" i="1"/>
  <c r="V426" i="1" s="1"/>
  <c r="T425" i="1"/>
  <c r="N425" i="1"/>
  <c r="V425" i="1" s="1"/>
  <c r="T424" i="1"/>
  <c r="N424" i="1"/>
  <c r="V424" i="1" s="1"/>
  <c r="L424" i="1"/>
  <c r="J424" i="1"/>
  <c r="T423" i="1"/>
  <c r="N423" i="1"/>
  <c r="V423" i="1" s="1"/>
  <c r="L423" i="1"/>
  <c r="J423" i="1"/>
  <c r="T422" i="1"/>
  <c r="N422" i="1"/>
  <c r="V422" i="1" s="1"/>
  <c r="L422" i="1"/>
  <c r="J422" i="1"/>
  <c r="T421" i="1"/>
  <c r="N421" i="1"/>
  <c r="V421" i="1" s="1"/>
  <c r="L421" i="1"/>
  <c r="J421" i="1"/>
  <c r="T420" i="1"/>
  <c r="N420" i="1"/>
  <c r="V420" i="1" s="1"/>
  <c r="L420" i="1"/>
  <c r="J420" i="1"/>
  <c r="T419" i="1"/>
  <c r="N419" i="1"/>
  <c r="V419" i="1" s="1"/>
  <c r="L419" i="1"/>
  <c r="J419" i="1"/>
  <c r="T418" i="1"/>
  <c r="N418" i="1"/>
  <c r="V418" i="1" s="1"/>
  <c r="L418" i="1"/>
  <c r="J418" i="1"/>
  <c r="T417" i="1"/>
  <c r="N417" i="1"/>
  <c r="V417" i="1" s="1"/>
  <c r="L417" i="1"/>
  <c r="J417" i="1"/>
  <c r="T416" i="1"/>
  <c r="N416" i="1"/>
  <c r="V416" i="1" s="1"/>
  <c r="L416" i="1"/>
  <c r="J416" i="1"/>
  <c r="T415" i="1"/>
  <c r="N415" i="1"/>
  <c r="V415" i="1" s="1"/>
  <c r="T414" i="1"/>
  <c r="N414" i="1"/>
  <c r="V414" i="1" s="1"/>
  <c r="T413" i="1"/>
  <c r="N413" i="1"/>
  <c r="V413" i="1" s="1"/>
  <c r="T412" i="1"/>
  <c r="N412" i="1"/>
  <c r="V412" i="1" s="1"/>
  <c r="T411" i="1"/>
  <c r="N411" i="1"/>
  <c r="V411" i="1" s="1"/>
  <c r="T410" i="1"/>
  <c r="N410" i="1"/>
  <c r="V410" i="1" s="1"/>
  <c r="T409" i="1"/>
  <c r="N409" i="1"/>
  <c r="V409" i="1" s="1"/>
  <c r="T408" i="1"/>
  <c r="N408" i="1"/>
  <c r="V408" i="1" s="1"/>
  <c r="T407" i="1"/>
  <c r="N407" i="1"/>
  <c r="V407" i="1" s="1"/>
  <c r="T406" i="1"/>
  <c r="N406" i="1"/>
  <c r="V406" i="1" s="1"/>
  <c r="T405" i="1"/>
  <c r="N405" i="1"/>
  <c r="V405" i="1" s="1"/>
  <c r="T404" i="1"/>
  <c r="N404" i="1"/>
  <c r="V404" i="1" s="1"/>
  <c r="T403" i="1"/>
  <c r="N403" i="1"/>
  <c r="V403" i="1" s="1"/>
  <c r="T402" i="1"/>
  <c r="N402" i="1"/>
  <c r="V402" i="1" s="1"/>
  <c r="T401" i="1"/>
  <c r="N401" i="1"/>
  <c r="V401" i="1" s="1"/>
  <c r="T400" i="1"/>
  <c r="N400" i="1"/>
  <c r="V400" i="1" s="1"/>
  <c r="T399" i="1"/>
  <c r="N399" i="1"/>
  <c r="V399" i="1" s="1"/>
  <c r="T398" i="1"/>
  <c r="N398" i="1"/>
  <c r="V398" i="1" s="1"/>
  <c r="T397" i="1"/>
  <c r="N397" i="1"/>
  <c r="V397" i="1" s="1"/>
  <c r="L397" i="1"/>
  <c r="J397" i="1"/>
  <c r="T396" i="1"/>
  <c r="N396" i="1"/>
  <c r="V396" i="1" s="1"/>
  <c r="L396" i="1"/>
  <c r="J396" i="1"/>
  <c r="T395" i="1"/>
  <c r="N395" i="1"/>
  <c r="V395" i="1" s="1"/>
  <c r="L395" i="1"/>
  <c r="J395" i="1"/>
  <c r="T394" i="1"/>
  <c r="N394" i="1"/>
  <c r="V394" i="1" s="1"/>
  <c r="L394" i="1"/>
  <c r="J394" i="1"/>
  <c r="T393" i="1"/>
  <c r="N393" i="1"/>
  <c r="V393" i="1" s="1"/>
  <c r="L393" i="1"/>
  <c r="J393" i="1"/>
  <c r="T392" i="1"/>
  <c r="N392" i="1"/>
  <c r="V392" i="1" s="1"/>
  <c r="L392" i="1"/>
  <c r="J392" i="1"/>
  <c r="T391" i="1"/>
  <c r="N391" i="1"/>
  <c r="V391" i="1" s="1"/>
  <c r="L391" i="1"/>
  <c r="J391" i="1"/>
  <c r="T390" i="1"/>
  <c r="N390" i="1"/>
  <c r="V390" i="1" s="1"/>
  <c r="L390" i="1"/>
  <c r="J390" i="1"/>
  <c r="T389" i="1"/>
  <c r="N389" i="1"/>
  <c r="V389" i="1" s="1"/>
  <c r="L389" i="1"/>
  <c r="J389" i="1"/>
  <c r="T388" i="1"/>
  <c r="N388" i="1"/>
  <c r="V388" i="1" s="1"/>
  <c r="T387" i="1"/>
  <c r="N387" i="1"/>
  <c r="V387" i="1" s="1"/>
  <c r="T386" i="1"/>
  <c r="N386" i="1"/>
  <c r="V386" i="1" s="1"/>
  <c r="T385" i="1"/>
  <c r="N385" i="1"/>
  <c r="V385" i="1" s="1"/>
  <c r="T384" i="1"/>
  <c r="N384" i="1"/>
  <c r="V384" i="1" s="1"/>
  <c r="T383" i="1"/>
  <c r="N383" i="1"/>
  <c r="V383" i="1" s="1"/>
  <c r="T382" i="1"/>
  <c r="N382" i="1"/>
  <c r="V382" i="1" s="1"/>
  <c r="T381" i="1"/>
  <c r="N381" i="1"/>
  <c r="V381" i="1" s="1"/>
  <c r="T380" i="1"/>
  <c r="N380" i="1"/>
  <c r="V380" i="1" s="1"/>
  <c r="T379" i="1"/>
  <c r="N379" i="1"/>
  <c r="V379" i="1" s="1"/>
  <c r="T378" i="1"/>
  <c r="N378" i="1"/>
  <c r="V378" i="1" s="1"/>
  <c r="T377" i="1"/>
  <c r="N377" i="1"/>
  <c r="V377" i="1" s="1"/>
  <c r="T376" i="1"/>
  <c r="N376" i="1"/>
  <c r="V376" i="1" s="1"/>
  <c r="T375" i="1"/>
  <c r="N375" i="1"/>
  <c r="V375" i="1" s="1"/>
  <c r="T374" i="1"/>
  <c r="N374" i="1"/>
  <c r="V374" i="1" s="1"/>
  <c r="T373" i="1"/>
  <c r="N373" i="1"/>
  <c r="V373" i="1" s="1"/>
  <c r="T372" i="1"/>
  <c r="N372" i="1"/>
  <c r="V372" i="1" s="1"/>
  <c r="T371" i="1"/>
  <c r="N371" i="1"/>
  <c r="V371" i="1" s="1"/>
  <c r="T370" i="1"/>
  <c r="N370" i="1"/>
  <c r="V370" i="1" s="1"/>
  <c r="L370" i="1"/>
  <c r="J370" i="1"/>
  <c r="T369" i="1"/>
  <c r="N369" i="1"/>
  <c r="V369" i="1" s="1"/>
  <c r="L369" i="1"/>
  <c r="J369" i="1"/>
  <c r="T368" i="1"/>
  <c r="N368" i="1"/>
  <c r="V368" i="1" s="1"/>
  <c r="L368" i="1"/>
  <c r="J368" i="1"/>
  <c r="T367" i="1"/>
  <c r="N367" i="1"/>
  <c r="V367" i="1" s="1"/>
  <c r="L367" i="1"/>
  <c r="J367" i="1"/>
  <c r="T366" i="1"/>
  <c r="N366" i="1"/>
  <c r="V366" i="1" s="1"/>
  <c r="L366" i="1"/>
  <c r="J366" i="1"/>
  <c r="T365" i="1"/>
  <c r="N365" i="1"/>
  <c r="V365" i="1" s="1"/>
  <c r="L365" i="1"/>
  <c r="J365" i="1"/>
  <c r="T364" i="1"/>
  <c r="N364" i="1"/>
  <c r="V364" i="1" s="1"/>
  <c r="L364" i="1"/>
  <c r="J364" i="1"/>
  <c r="T363" i="1"/>
  <c r="N363" i="1"/>
  <c r="V363" i="1" s="1"/>
  <c r="L363" i="1"/>
  <c r="J363" i="1"/>
  <c r="T362" i="1"/>
  <c r="N362" i="1"/>
  <c r="V362" i="1" s="1"/>
  <c r="L362" i="1"/>
  <c r="J362" i="1"/>
  <c r="T361" i="1"/>
  <c r="N361" i="1"/>
  <c r="V361" i="1" s="1"/>
  <c r="L361" i="1"/>
  <c r="J361" i="1"/>
  <c r="T360" i="1"/>
  <c r="N360" i="1"/>
  <c r="V360" i="1" s="1"/>
  <c r="L360" i="1"/>
  <c r="J360" i="1"/>
  <c r="T359" i="1"/>
  <c r="N359" i="1"/>
  <c r="V359" i="1" s="1"/>
  <c r="L359" i="1"/>
  <c r="J359" i="1"/>
  <c r="T358" i="1"/>
  <c r="N358" i="1"/>
  <c r="V358" i="1" s="1"/>
  <c r="L358" i="1"/>
  <c r="J358" i="1"/>
  <c r="T357" i="1"/>
  <c r="N357" i="1"/>
  <c r="V357" i="1" s="1"/>
  <c r="L357" i="1"/>
  <c r="J357" i="1"/>
  <c r="T356" i="1"/>
  <c r="N356" i="1"/>
  <c r="V356" i="1" s="1"/>
  <c r="L356" i="1"/>
  <c r="J356" i="1"/>
  <c r="T355" i="1"/>
  <c r="N355" i="1"/>
  <c r="V355" i="1" s="1"/>
  <c r="L355" i="1"/>
  <c r="J355" i="1"/>
  <c r="T354" i="1"/>
  <c r="N354" i="1"/>
  <c r="V354" i="1" s="1"/>
  <c r="L354" i="1"/>
  <c r="J354" i="1"/>
  <c r="T353" i="1"/>
  <c r="N353" i="1"/>
  <c r="V353" i="1" s="1"/>
  <c r="L353" i="1"/>
  <c r="J353" i="1"/>
  <c r="T352" i="1"/>
  <c r="N352" i="1"/>
  <c r="V352" i="1" s="1"/>
  <c r="L352" i="1"/>
  <c r="J352" i="1"/>
  <c r="T351" i="1"/>
  <c r="N351" i="1"/>
  <c r="V351" i="1" s="1"/>
  <c r="L351" i="1"/>
  <c r="J351" i="1"/>
  <c r="T350" i="1"/>
  <c r="N350" i="1"/>
  <c r="V350" i="1" s="1"/>
  <c r="L350" i="1"/>
  <c r="J350" i="1"/>
  <c r="T349" i="1"/>
  <c r="N349" i="1"/>
  <c r="V349" i="1" s="1"/>
  <c r="L349" i="1"/>
  <c r="J349" i="1"/>
  <c r="T348" i="1"/>
  <c r="N348" i="1"/>
  <c r="V348" i="1" s="1"/>
  <c r="L348" i="1"/>
  <c r="J348" i="1"/>
  <c r="T347" i="1"/>
  <c r="N347" i="1"/>
  <c r="V347" i="1" s="1"/>
  <c r="L347" i="1"/>
  <c r="J347" i="1"/>
  <c r="T346" i="1"/>
  <c r="N346" i="1"/>
  <c r="V346" i="1" s="1"/>
  <c r="L346" i="1"/>
  <c r="J346" i="1"/>
  <c r="T345" i="1"/>
  <c r="N345" i="1"/>
  <c r="V345" i="1" s="1"/>
  <c r="L345" i="1"/>
  <c r="J345" i="1"/>
  <c r="T344" i="1"/>
  <c r="N344" i="1"/>
  <c r="V344" i="1" s="1"/>
  <c r="L344" i="1"/>
  <c r="J344" i="1"/>
  <c r="T343" i="1"/>
  <c r="N343" i="1"/>
  <c r="V343" i="1" s="1"/>
  <c r="L343" i="1"/>
  <c r="J343" i="1"/>
  <c r="T342" i="1"/>
  <c r="N342" i="1"/>
  <c r="V342" i="1" s="1"/>
  <c r="L342" i="1"/>
  <c r="J342" i="1"/>
  <c r="T341" i="1"/>
  <c r="N341" i="1"/>
  <c r="V341" i="1" s="1"/>
  <c r="L341" i="1"/>
  <c r="J341" i="1"/>
  <c r="T340" i="1"/>
  <c r="N340" i="1"/>
  <c r="V340" i="1" s="1"/>
  <c r="L340" i="1"/>
  <c r="J340" i="1"/>
  <c r="T339" i="1"/>
  <c r="N339" i="1"/>
  <c r="V339" i="1" s="1"/>
  <c r="L339" i="1"/>
  <c r="J339" i="1"/>
  <c r="T338" i="1"/>
  <c r="N338" i="1"/>
  <c r="V338" i="1" s="1"/>
  <c r="L338" i="1"/>
  <c r="J338" i="1"/>
  <c r="T337" i="1"/>
  <c r="N337" i="1"/>
  <c r="V337" i="1" s="1"/>
  <c r="L337" i="1"/>
  <c r="J337" i="1"/>
  <c r="T336" i="1"/>
  <c r="N336" i="1"/>
  <c r="V336" i="1" s="1"/>
  <c r="L336" i="1"/>
  <c r="J336" i="1"/>
  <c r="T335" i="1"/>
  <c r="N335" i="1"/>
  <c r="V335" i="1" s="1"/>
  <c r="L335" i="1"/>
  <c r="J335" i="1"/>
  <c r="T334" i="1"/>
  <c r="N334" i="1"/>
  <c r="V334" i="1" s="1"/>
  <c r="L334" i="1"/>
  <c r="J334" i="1"/>
  <c r="T333" i="1"/>
  <c r="N333" i="1"/>
  <c r="V333" i="1" s="1"/>
  <c r="L333" i="1"/>
  <c r="J333" i="1"/>
  <c r="T332" i="1"/>
  <c r="N332" i="1"/>
  <c r="V332" i="1" s="1"/>
  <c r="L332" i="1"/>
  <c r="J332" i="1"/>
  <c r="T331" i="1"/>
  <c r="N331" i="1"/>
  <c r="V331" i="1" s="1"/>
  <c r="L331" i="1"/>
  <c r="J331" i="1"/>
  <c r="T330" i="1"/>
  <c r="N330" i="1"/>
  <c r="V330" i="1" s="1"/>
  <c r="L330" i="1"/>
  <c r="J330" i="1"/>
  <c r="T329" i="1"/>
  <c r="N329" i="1"/>
  <c r="V329" i="1" s="1"/>
  <c r="L329" i="1"/>
  <c r="J329" i="1"/>
  <c r="T328" i="1"/>
  <c r="N328" i="1"/>
  <c r="V328" i="1" s="1"/>
  <c r="L328" i="1"/>
  <c r="J328" i="1"/>
  <c r="T327" i="1"/>
  <c r="N327" i="1"/>
  <c r="V327" i="1" s="1"/>
  <c r="L327" i="1"/>
  <c r="J327" i="1"/>
  <c r="T326" i="1"/>
  <c r="N326" i="1"/>
  <c r="V326" i="1" s="1"/>
  <c r="L326" i="1"/>
  <c r="J326" i="1"/>
  <c r="T325" i="1"/>
  <c r="N325" i="1"/>
  <c r="V325" i="1" s="1"/>
  <c r="L325" i="1"/>
  <c r="J325" i="1"/>
  <c r="T324" i="1"/>
  <c r="N324" i="1"/>
  <c r="V324" i="1" s="1"/>
  <c r="L324" i="1"/>
  <c r="J324" i="1"/>
  <c r="T323" i="1"/>
  <c r="N323" i="1"/>
  <c r="V323" i="1" s="1"/>
  <c r="L323" i="1"/>
  <c r="J323" i="1"/>
  <c r="T322" i="1"/>
  <c r="N322" i="1"/>
  <c r="V322" i="1" s="1"/>
  <c r="L322" i="1"/>
  <c r="J322" i="1"/>
  <c r="T321" i="1"/>
  <c r="N321" i="1"/>
  <c r="V321" i="1" s="1"/>
  <c r="L321" i="1"/>
  <c r="J321" i="1"/>
  <c r="T320" i="1"/>
  <c r="N320" i="1"/>
  <c r="V320" i="1" s="1"/>
  <c r="L320" i="1"/>
  <c r="J320" i="1"/>
  <c r="T319" i="1"/>
  <c r="N319" i="1"/>
  <c r="V319" i="1" s="1"/>
  <c r="L319" i="1"/>
  <c r="J319" i="1"/>
  <c r="T318" i="1"/>
  <c r="N318" i="1"/>
  <c r="V318" i="1" s="1"/>
  <c r="L318" i="1"/>
  <c r="J318" i="1"/>
  <c r="T317" i="1"/>
  <c r="N317" i="1"/>
  <c r="V317" i="1" s="1"/>
  <c r="L317" i="1"/>
  <c r="J317" i="1"/>
  <c r="T316" i="1"/>
  <c r="N316" i="1"/>
  <c r="V316" i="1" s="1"/>
  <c r="L316" i="1"/>
  <c r="J316" i="1"/>
  <c r="T315" i="1"/>
  <c r="N315" i="1"/>
  <c r="V315" i="1" s="1"/>
  <c r="L315" i="1"/>
  <c r="J315" i="1"/>
  <c r="T314" i="1"/>
  <c r="N314" i="1"/>
  <c r="V314" i="1" s="1"/>
  <c r="L314" i="1"/>
  <c r="J314" i="1"/>
  <c r="T313" i="1"/>
  <c r="N313" i="1"/>
  <c r="V313" i="1" s="1"/>
  <c r="L313" i="1"/>
  <c r="J313" i="1"/>
  <c r="T312" i="1"/>
  <c r="N312" i="1"/>
  <c r="V312" i="1" s="1"/>
  <c r="L312" i="1"/>
  <c r="J312" i="1"/>
  <c r="T311" i="1"/>
  <c r="N311" i="1"/>
  <c r="V311" i="1" s="1"/>
  <c r="L311" i="1"/>
  <c r="J311" i="1"/>
  <c r="T310" i="1"/>
  <c r="N310" i="1"/>
  <c r="V310" i="1" s="1"/>
  <c r="L310" i="1"/>
  <c r="J310" i="1"/>
  <c r="T309" i="1"/>
  <c r="N309" i="1"/>
  <c r="V309" i="1" s="1"/>
  <c r="L309" i="1"/>
  <c r="J309" i="1"/>
  <c r="T308" i="1"/>
  <c r="N308" i="1"/>
  <c r="V308" i="1" s="1"/>
  <c r="L308" i="1"/>
  <c r="J308" i="1"/>
  <c r="T307" i="1"/>
  <c r="N307" i="1"/>
  <c r="V307" i="1" s="1"/>
  <c r="L307" i="1"/>
  <c r="J307" i="1"/>
  <c r="T306" i="1"/>
  <c r="N306" i="1"/>
  <c r="V306" i="1" s="1"/>
  <c r="L306" i="1"/>
  <c r="J306" i="1"/>
  <c r="T305" i="1"/>
  <c r="N305" i="1"/>
  <c r="V305" i="1" s="1"/>
  <c r="L305" i="1"/>
  <c r="J305" i="1"/>
  <c r="T304" i="1"/>
  <c r="N304" i="1"/>
  <c r="V304" i="1" s="1"/>
  <c r="L304" i="1"/>
  <c r="J304" i="1"/>
  <c r="T303" i="1"/>
  <c r="N303" i="1"/>
  <c r="V303" i="1" s="1"/>
  <c r="L303" i="1"/>
  <c r="J303" i="1"/>
  <c r="T302" i="1"/>
  <c r="N302" i="1"/>
  <c r="V302" i="1" s="1"/>
  <c r="L302" i="1"/>
  <c r="J302" i="1"/>
  <c r="T301" i="1"/>
  <c r="N301" i="1"/>
  <c r="V301" i="1" s="1"/>
  <c r="L301" i="1"/>
  <c r="J301" i="1"/>
  <c r="T300" i="1"/>
  <c r="N300" i="1"/>
  <c r="V300" i="1" s="1"/>
  <c r="L300" i="1"/>
  <c r="J300" i="1"/>
  <c r="T299" i="1"/>
  <c r="N299" i="1"/>
  <c r="V299" i="1" s="1"/>
  <c r="L299" i="1"/>
  <c r="J299" i="1"/>
  <c r="T298" i="1"/>
  <c r="N298" i="1"/>
  <c r="V298" i="1" s="1"/>
  <c r="L298" i="1"/>
  <c r="J298" i="1"/>
  <c r="T297" i="1"/>
  <c r="N297" i="1"/>
  <c r="V297" i="1" s="1"/>
  <c r="L297" i="1"/>
  <c r="J297" i="1"/>
  <c r="T296" i="1"/>
  <c r="N296" i="1"/>
  <c r="V296" i="1" s="1"/>
  <c r="L296" i="1"/>
  <c r="J296" i="1"/>
  <c r="T295" i="1"/>
  <c r="N295" i="1"/>
  <c r="V295" i="1" s="1"/>
  <c r="L295" i="1"/>
  <c r="J295" i="1"/>
  <c r="T294" i="1"/>
  <c r="N294" i="1"/>
  <c r="V294" i="1" s="1"/>
  <c r="L294" i="1"/>
  <c r="J294" i="1"/>
  <c r="T293" i="1"/>
  <c r="N293" i="1"/>
  <c r="V293" i="1" s="1"/>
  <c r="L293" i="1"/>
  <c r="J293" i="1"/>
  <c r="T292" i="1"/>
  <c r="N292" i="1"/>
  <c r="V292" i="1" s="1"/>
  <c r="L292" i="1"/>
  <c r="J292" i="1"/>
  <c r="T291" i="1"/>
  <c r="N291" i="1"/>
  <c r="V291" i="1" s="1"/>
  <c r="L291" i="1"/>
  <c r="J291" i="1"/>
  <c r="T290" i="1"/>
  <c r="N290" i="1"/>
  <c r="V290" i="1" s="1"/>
  <c r="L290" i="1"/>
  <c r="J290" i="1"/>
  <c r="T289" i="1"/>
  <c r="N289" i="1"/>
  <c r="V289" i="1" s="1"/>
  <c r="L289" i="1"/>
  <c r="J289" i="1"/>
  <c r="T288" i="1"/>
  <c r="N288" i="1"/>
  <c r="V288" i="1" s="1"/>
  <c r="L288" i="1"/>
  <c r="J288" i="1"/>
  <c r="T287" i="1"/>
  <c r="N287" i="1"/>
  <c r="V287" i="1" s="1"/>
  <c r="L287" i="1"/>
  <c r="J287" i="1"/>
  <c r="T286" i="1"/>
  <c r="N286" i="1"/>
  <c r="V286" i="1" s="1"/>
  <c r="L286" i="1"/>
  <c r="J286" i="1"/>
  <c r="T285" i="1"/>
  <c r="N285" i="1"/>
  <c r="V285" i="1" s="1"/>
  <c r="L285" i="1"/>
  <c r="J285" i="1"/>
  <c r="T284" i="1"/>
  <c r="N284" i="1"/>
  <c r="V284" i="1" s="1"/>
  <c r="L284" i="1"/>
  <c r="J284" i="1"/>
  <c r="T283" i="1"/>
  <c r="N283" i="1"/>
  <c r="V283" i="1" s="1"/>
  <c r="L283" i="1"/>
  <c r="J283" i="1"/>
  <c r="T282" i="1"/>
  <c r="N282" i="1"/>
  <c r="V282" i="1" s="1"/>
  <c r="L282" i="1"/>
  <c r="J282" i="1"/>
  <c r="T281" i="1"/>
  <c r="N281" i="1"/>
  <c r="V281" i="1" s="1"/>
  <c r="L281" i="1"/>
  <c r="J281" i="1"/>
  <c r="T280" i="1"/>
  <c r="N280" i="1"/>
  <c r="V280" i="1" s="1"/>
  <c r="L280" i="1"/>
  <c r="J280" i="1"/>
  <c r="T279" i="1"/>
  <c r="N279" i="1"/>
  <c r="V279" i="1" s="1"/>
  <c r="L279" i="1"/>
  <c r="J279" i="1"/>
  <c r="T278" i="1"/>
  <c r="N278" i="1"/>
  <c r="V278" i="1" s="1"/>
  <c r="L278" i="1"/>
  <c r="J278" i="1"/>
  <c r="T277" i="1"/>
  <c r="N277" i="1"/>
  <c r="V277" i="1" s="1"/>
  <c r="L277" i="1"/>
  <c r="J277" i="1"/>
  <c r="T276" i="1"/>
  <c r="N276" i="1"/>
  <c r="V276" i="1" s="1"/>
  <c r="L276" i="1"/>
  <c r="J276" i="1"/>
  <c r="T275" i="1"/>
  <c r="N275" i="1"/>
  <c r="V275" i="1" s="1"/>
  <c r="L275" i="1"/>
  <c r="J275" i="1"/>
  <c r="T274" i="1"/>
  <c r="N274" i="1"/>
  <c r="V274" i="1" s="1"/>
  <c r="L274" i="1"/>
  <c r="J274" i="1"/>
  <c r="T273" i="1"/>
  <c r="N273" i="1"/>
  <c r="V273" i="1" s="1"/>
  <c r="L273" i="1"/>
  <c r="J273" i="1"/>
  <c r="T272" i="1"/>
  <c r="N272" i="1"/>
  <c r="V272" i="1" s="1"/>
  <c r="L272" i="1"/>
  <c r="J272" i="1"/>
  <c r="T271" i="1"/>
  <c r="N271" i="1"/>
  <c r="V271" i="1" s="1"/>
  <c r="L271" i="1"/>
  <c r="J271" i="1"/>
  <c r="T270" i="1"/>
  <c r="N270" i="1"/>
  <c r="V270" i="1" s="1"/>
  <c r="L270" i="1"/>
  <c r="J270" i="1"/>
  <c r="T269" i="1"/>
  <c r="N269" i="1"/>
  <c r="V269" i="1" s="1"/>
  <c r="L269" i="1"/>
  <c r="J269" i="1"/>
  <c r="T268" i="1"/>
  <c r="N268" i="1"/>
  <c r="V268" i="1" s="1"/>
  <c r="L268" i="1"/>
  <c r="J268" i="1"/>
  <c r="T267" i="1"/>
  <c r="N267" i="1"/>
  <c r="V267" i="1" s="1"/>
  <c r="L267" i="1"/>
  <c r="J267" i="1"/>
  <c r="T266" i="1"/>
  <c r="N266" i="1"/>
  <c r="V266" i="1" s="1"/>
  <c r="L266" i="1"/>
  <c r="J266" i="1"/>
  <c r="T265" i="1"/>
  <c r="N265" i="1"/>
  <c r="V265" i="1" s="1"/>
  <c r="L265" i="1"/>
  <c r="J265" i="1"/>
  <c r="T264" i="1"/>
  <c r="N264" i="1"/>
  <c r="V264" i="1" s="1"/>
  <c r="L264" i="1"/>
  <c r="J264" i="1"/>
  <c r="T263" i="1"/>
  <c r="N263" i="1"/>
  <c r="V263" i="1" s="1"/>
  <c r="L263" i="1"/>
  <c r="J263" i="1"/>
  <c r="T262" i="1"/>
  <c r="N262" i="1"/>
  <c r="V262" i="1" s="1"/>
  <c r="L262" i="1"/>
  <c r="J262" i="1"/>
  <c r="T261" i="1"/>
  <c r="N261" i="1"/>
  <c r="V261" i="1" s="1"/>
  <c r="L261" i="1"/>
  <c r="J261" i="1"/>
  <c r="T260" i="1"/>
  <c r="N260" i="1"/>
  <c r="V260" i="1" s="1"/>
  <c r="L260" i="1"/>
  <c r="J260" i="1"/>
  <c r="T259" i="1"/>
  <c r="N259" i="1"/>
  <c r="V259" i="1" s="1"/>
  <c r="L259" i="1"/>
  <c r="J259" i="1"/>
  <c r="T258" i="1"/>
  <c r="N258" i="1"/>
  <c r="V258" i="1" s="1"/>
  <c r="L258" i="1"/>
  <c r="J258" i="1"/>
  <c r="T257" i="1"/>
  <c r="N257" i="1"/>
  <c r="V257" i="1" s="1"/>
  <c r="L257" i="1"/>
  <c r="J257" i="1"/>
  <c r="T256" i="1"/>
  <c r="N256" i="1"/>
  <c r="V256" i="1" s="1"/>
  <c r="L256" i="1"/>
  <c r="J256" i="1"/>
  <c r="T255" i="1"/>
  <c r="N255" i="1"/>
  <c r="V255" i="1" s="1"/>
  <c r="L255" i="1"/>
  <c r="J255" i="1"/>
  <c r="T254" i="1"/>
  <c r="N254" i="1"/>
  <c r="V254" i="1" s="1"/>
  <c r="L254" i="1"/>
  <c r="J254" i="1"/>
  <c r="T253" i="1"/>
  <c r="N253" i="1"/>
  <c r="V253" i="1" s="1"/>
  <c r="L253" i="1"/>
  <c r="J253" i="1"/>
  <c r="T252" i="1"/>
  <c r="N252" i="1"/>
  <c r="V252" i="1" s="1"/>
  <c r="L252" i="1"/>
  <c r="J252" i="1"/>
  <c r="T251" i="1"/>
  <c r="N251" i="1"/>
  <c r="V251" i="1" s="1"/>
  <c r="L251" i="1"/>
  <c r="J251" i="1"/>
  <c r="T250" i="1"/>
  <c r="N250" i="1"/>
  <c r="V250" i="1" s="1"/>
  <c r="L250" i="1"/>
  <c r="J250" i="1"/>
  <c r="T249" i="1"/>
  <c r="N249" i="1"/>
  <c r="V249" i="1" s="1"/>
  <c r="L249" i="1"/>
  <c r="J249" i="1"/>
  <c r="T248" i="1"/>
  <c r="N248" i="1"/>
  <c r="V248" i="1" s="1"/>
  <c r="L248" i="1"/>
  <c r="J248" i="1"/>
  <c r="T247" i="1"/>
  <c r="N247" i="1"/>
  <c r="V247" i="1" s="1"/>
  <c r="L247" i="1"/>
  <c r="J247" i="1"/>
  <c r="T246" i="1"/>
  <c r="N246" i="1"/>
  <c r="V246" i="1" s="1"/>
  <c r="L246" i="1"/>
  <c r="J246" i="1"/>
  <c r="T245" i="1"/>
  <c r="N245" i="1"/>
  <c r="V245" i="1" s="1"/>
  <c r="L245" i="1"/>
  <c r="J245" i="1"/>
  <c r="T244" i="1"/>
  <c r="N244" i="1"/>
  <c r="V244" i="1" s="1"/>
  <c r="L244" i="1"/>
  <c r="J244" i="1"/>
  <c r="T243" i="1"/>
  <c r="N243" i="1"/>
  <c r="V243" i="1" s="1"/>
  <c r="L243" i="1"/>
  <c r="J243" i="1"/>
  <c r="T242" i="1"/>
  <c r="N242" i="1"/>
  <c r="V242" i="1" s="1"/>
  <c r="L242" i="1"/>
  <c r="J242" i="1"/>
  <c r="T241" i="1"/>
  <c r="N241" i="1"/>
  <c r="V241" i="1" s="1"/>
  <c r="L241" i="1"/>
  <c r="J241" i="1"/>
  <c r="T240" i="1"/>
  <c r="N240" i="1"/>
  <c r="V240" i="1" s="1"/>
  <c r="L240" i="1"/>
  <c r="J240" i="1"/>
  <c r="V239" i="1"/>
  <c r="T239" i="1"/>
  <c r="N239" i="1"/>
  <c r="L239" i="1"/>
  <c r="J239" i="1"/>
  <c r="T238" i="1"/>
  <c r="N238" i="1"/>
  <c r="V238" i="1" s="1"/>
  <c r="L238" i="1"/>
  <c r="J238" i="1"/>
  <c r="T237" i="1"/>
  <c r="N237" i="1"/>
  <c r="V237" i="1" s="1"/>
  <c r="L237" i="1"/>
  <c r="J237" i="1"/>
  <c r="T236" i="1"/>
  <c r="N236" i="1"/>
  <c r="V236" i="1" s="1"/>
  <c r="L236" i="1"/>
  <c r="J236" i="1"/>
  <c r="T235" i="1"/>
  <c r="N235" i="1"/>
  <c r="V235" i="1" s="1"/>
  <c r="L235" i="1"/>
  <c r="J235" i="1"/>
  <c r="T234" i="1"/>
  <c r="N234" i="1"/>
  <c r="V234" i="1" s="1"/>
  <c r="L234" i="1"/>
  <c r="J234" i="1"/>
  <c r="T233" i="1"/>
  <c r="N233" i="1"/>
  <c r="V233" i="1" s="1"/>
  <c r="L233" i="1"/>
  <c r="J233" i="1"/>
  <c r="T232" i="1"/>
  <c r="N232" i="1"/>
  <c r="V232" i="1" s="1"/>
  <c r="L232" i="1"/>
  <c r="J232" i="1"/>
  <c r="T231" i="1"/>
  <c r="N231" i="1"/>
  <c r="V231" i="1" s="1"/>
  <c r="L231" i="1"/>
  <c r="J231" i="1"/>
  <c r="T230" i="1"/>
  <c r="N230" i="1"/>
  <c r="V230" i="1" s="1"/>
  <c r="L230" i="1"/>
  <c r="J230" i="1"/>
  <c r="T229" i="1"/>
  <c r="N229" i="1"/>
  <c r="V229" i="1" s="1"/>
  <c r="L229" i="1"/>
  <c r="J229" i="1"/>
  <c r="T228" i="1"/>
  <c r="N228" i="1"/>
  <c r="V228" i="1" s="1"/>
  <c r="L228" i="1"/>
  <c r="J228" i="1"/>
  <c r="T227" i="1"/>
  <c r="N227" i="1"/>
  <c r="V227" i="1" s="1"/>
  <c r="L227" i="1"/>
  <c r="J227" i="1"/>
  <c r="T226" i="1"/>
  <c r="N226" i="1"/>
  <c r="V226" i="1" s="1"/>
  <c r="L226" i="1"/>
  <c r="J226" i="1"/>
  <c r="T225" i="1"/>
  <c r="N225" i="1"/>
  <c r="V225" i="1" s="1"/>
  <c r="L225" i="1"/>
  <c r="J225" i="1"/>
  <c r="T224" i="1"/>
  <c r="N224" i="1"/>
  <c r="V224" i="1" s="1"/>
  <c r="L224" i="1"/>
  <c r="J224" i="1"/>
  <c r="T223" i="1"/>
  <c r="N223" i="1"/>
  <c r="V223" i="1" s="1"/>
  <c r="L223" i="1"/>
  <c r="J223" i="1"/>
  <c r="T222" i="1"/>
  <c r="N222" i="1"/>
  <c r="V222" i="1" s="1"/>
  <c r="L222" i="1"/>
  <c r="J222" i="1"/>
  <c r="T221" i="1"/>
  <c r="N221" i="1"/>
  <c r="V221" i="1" s="1"/>
  <c r="L221" i="1"/>
  <c r="J221" i="1"/>
  <c r="T220" i="1"/>
  <c r="N220" i="1"/>
  <c r="V220" i="1" s="1"/>
  <c r="L220" i="1"/>
  <c r="J220" i="1"/>
  <c r="T219" i="1"/>
  <c r="N219" i="1"/>
  <c r="V219" i="1" s="1"/>
  <c r="L219" i="1"/>
  <c r="J219" i="1"/>
  <c r="T218" i="1"/>
  <c r="N218" i="1"/>
  <c r="V218" i="1" s="1"/>
  <c r="L218" i="1"/>
  <c r="J218" i="1"/>
  <c r="N217" i="1"/>
  <c r="V217" i="1" s="1"/>
  <c r="L217" i="1"/>
  <c r="J217" i="1"/>
  <c r="N216" i="1"/>
  <c r="V216" i="1" s="1"/>
  <c r="L216" i="1"/>
  <c r="J216" i="1"/>
  <c r="N215" i="1"/>
  <c r="V215" i="1" s="1"/>
  <c r="L215" i="1"/>
  <c r="J215" i="1"/>
  <c r="N214" i="1"/>
  <c r="V214" i="1" s="1"/>
  <c r="L214" i="1"/>
  <c r="J214" i="1"/>
  <c r="N213" i="1"/>
  <c r="V213" i="1" s="1"/>
  <c r="L213" i="1"/>
  <c r="J213" i="1"/>
  <c r="N212" i="1"/>
  <c r="V212" i="1" s="1"/>
  <c r="L212" i="1"/>
  <c r="J212" i="1"/>
  <c r="N211" i="1"/>
  <c r="V211" i="1" s="1"/>
  <c r="L211" i="1"/>
  <c r="J211" i="1"/>
  <c r="N210" i="1"/>
  <c r="V210" i="1" s="1"/>
  <c r="L210" i="1"/>
  <c r="J210" i="1"/>
  <c r="N209" i="1"/>
  <c r="V209" i="1" s="1"/>
  <c r="L209" i="1"/>
  <c r="J209" i="1"/>
  <c r="T208" i="1"/>
  <c r="N208" i="1"/>
  <c r="V208" i="1" s="1"/>
  <c r="L208" i="1"/>
  <c r="J208" i="1"/>
  <c r="T207" i="1"/>
  <c r="N207" i="1"/>
  <c r="V207" i="1" s="1"/>
  <c r="L207" i="1"/>
  <c r="J207" i="1"/>
  <c r="T206" i="1"/>
  <c r="N206" i="1"/>
  <c r="V206" i="1" s="1"/>
  <c r="L206" i="1"/>
  <c r="J206" i="1"/>
  <c r="T205" i="1"/>
  <c r="N205" i="1"/>
  <c r="V205" i="1" s="1"/>
  <c r="L205" i="1"/>
  <c r="J205" i="1"/>
  <c r="T204" i="1"/>
  <c r="N204" i="1"/>
  <c r="V204" i="1" s="1"/>
  <c r="L204" i="1"/>
  <c r="J204" i="1"/>
  <c r="T203" i="1"/>
  <c r="N203" i="1"/>
  <c r="V203" i="1" s="1"/>
  <c r="L203" i="1"/>
  <c r="J203" i="1"/>
  <c r="T202" i="1"/>
  <c r="N202" i="1"/>
  <c r="V202" i="1" s="1"/>
  <c r="L202" i="1"/>
  <c r="J202" i="1"/>
  <c r="T201" i="1"/>
  <c r="N201" i="1"/>
  <c r="V201" i="1" s="1"/>
  <c r="L201" i="1"/>
  <c r="J201" i="1"/>
  <c r="T200" i="1"/>
  <c r="N200" i="1"/>
  <c r="V200" i="1" s="1"/>
  <c r="L200" i="1"/>
  <c r="J200" i="1"/>
  <c r="T199" i="1"/>
  <c r="N199" i="1"/>
  <c r="V199" i="1" s="1"/>
  <c r="L199" i="1"/>
  <c r="J199" i="1"/>
  <c r="T198" i="1"/>
  <c r="N198" i="1"/>
  <c r="V198" i="1" s="1"/>
  <c r="L198" i="1"/>
  <c r="J198" i="1"/>
  <c r="T197" i="1"/>
  <c r="N197" i="1"/>
  <c r="V197" i="1" s="1"/>
  <c r="L197" i="1"/>
  <c r="J197" i="1"/>
  <c r="T196" i="1"/>
  <c r="N196" i="1"/>
  <c r="V196" i="1" s="1"/>
  <c r="L196" i="1"/>
  <c r="J196" i="1"/>
  <c r="T195" i="1"/>
  <c r="N195" i="1"/>
  <c r="V195" i="1" s="1"/>
  <c r="L195" i="1"/>
  <c r="J195" i="1"/>
  <c r="T194" i="1"/>
  <c r="N194" i="1"/>
  <c r="V194" i="1" s="1"/>
  <c r="L194" i="1"/>
  <c r="J194" i="1"/>
  <c r="T193" i="1"/>
  <c r="N193" i="1"/>
  <c r="V193" i="1" s="1"/>
  <c r="L193" i="1"/>
  <c r="J193" i="1"/>
  <c r="T192" i="1"/>
  <c r="N192" i="1"/>
  <c r="V192" i="1" s="1"/>
  <c r="L192" i="1"/>
  <c r="J192" i="1"/>
  <c r="T191" i="1"/>
  <c r="N191" i="1"/>
  <c r="V191" i="1" s="1"/>
  <c r="L191" i="1"/>
  <c r="J191" i="1"/>
  <c r="T190" i="1"/>
  <c r="N190" i="1"/>
  <c r="V190" i="1" s="1"/>
  <c r="L190" i="1"/>
  <c r="J190" i="1"/>
  <c r="T189" i="1"/>
  <c r="N189" i="1"/>
  <c r="V189" i="1" s="1"/>
  <c r="L189" i="1"/>
  <c r="J189" i="1"/>
  <c r="T188" i="1"/>
  <c r="N188" i="1"/>
  <c r="V188" i="1" s="1"/>
  <c r="L188" i="1"/>
  <c r="J188" i="1"/>
  <c r="T187" i="1"/>
  <c r="N187" i="1"/>
  <c r="V187" i="1" s="1"/>
  <c r="L187" i="1"/>
  <c r="J187" i="1"/>
  <c r="T186" i="1"/>
  <c r="N186" i="1"/>
  <c r="V186" i="1" s="1"/>
  <c r="L186" i="1"/>
  <c r="J186" i="1"/>
  <c r="T185" i="1"/>
  <c r="N185" i="1"/>
  <c r="V185" i="1" s="1"/>
  <c r="L185" i="1"/>
  <c r="J185" i="1"/>
  <c r="T184" i="1"/>
  <c r="N184" i="1"/>
  <c r="V184" i="1" s="1"/>
  <c r="L184" i="1"/>
  <c r="J184" i="1"/>
  <c r="T183" i="1"/>
  <c r="N183" i="1"/>
  <c r="V183" i="1" s="1"/>
  <c r="L183" i="1"/>
  <c r="J183" i="1"/>
  <c r="T182" i="1"/>
  <c r="N182" i="1"/>
  <c r="V182" i="1" s="1"/>
  <c r="L182" i="1"/>
  <c r="J182" i="1"/>
  <c r="T181" i="1"/>
  <c r="N181" i="1"/>
  <c r="V181" i="1" s="1"/>
  <c r="L181" i="1"/>
  <c r="J181" i="1"/>
  <c r="T180" i="1"/>
  <c r="N180" i="1"/>
  <c r="V180" i="1" s="1"/>
  <c r="L180" i="1"/>
  <c r="J180" i="1"/>
  <c r="T179" i="1"/>
  <c r="N179" i="1"/>
  <c r="V179" i="1" s="1"/>
  <c r="L179" i="1"/>
  <c r="J179" i="1"/>
  <c r="T178" i="1"/>
  <c r="N178" i="1"/>
  <c r="V178" i="1" s="1"/>
  <c r="L178" i="1"/>
  <c r="J178" i="1"/>
  <c r="T177" i="1"/>
  <c r="N177" i="1"/>
  <c r="V177" i="1" s="1"/>
  <c r="L177" i="1"/>
  <c r="J177" i="1"/>
  <c r="T176" i="1"/>
  <c r="N176" i="1"/>
  <c r="V176" i="1" s="1"/>
  <c r="L176" i="1"/>
  <c r="J176" i="1"/>
  <c r="T175" i="1"/>
  <c r="N175" i="1"/>
  <c r="V175" i="1" s="1"/>
  <c r="L175" i="1"/>
  <c r="J175" i="1"/>
  <c r="T174" i="1"/>
  <c r="N174" i="1"/>
  <c r="V174" i="1" s="1"/>
  <c r="L174" i="1"/>
  <c r="J174" i="1"/>
  <c r="V173" i="1"/>
  <c r="T173" i="1"/>
  <c r="N173" i="1"/>
  <c r="L173" i="1"/>
  <c r="J173" i="1"/>
  <c r="T172" i="1"/>
  <c r="L172" i="1"/>
  <c r="J172" i="1"/>
  <c r="T171" i="1"/>
  <c r="L171" i="1"/>
  <c r="J171" i="1"/>
  <c r="T170" i="1"/>
  <c r="L170" i="1"/>
  <c r="J170" i="1"/>
  <c r="T169" i="1"/>
  <c r="L169" i="1"/>
  <c r="J169" i="1"/>
  <c r="T168" i="1"/>
  <c r="L168" i="1"/>
  <c r="J168" i="1"/>
  <c r="T167" i="1"/>
  <c r="L167" i="1"/>
  <c r="J167" i="1"/>
  <c r="T166" i="1"/>
  <c r="L166" i="1"/>
  <c r="J166" i="1"/>
  <c r="T165" i="1"/>
  <c r="L165" i="1"/>
  <c r="J165" i="1"/>
  <c r="T164" i="1"/>
  <c r="L164" i="1"/>
  <c r="J164" i="1"/>
  <c r="V163" i="1"/>
  <c r="T163" i="1"/>
  <c r="N163" i="1"/>
  <c r="L163" i="1"/>
  <c r="J163" i="1"/>
  <c r="T162" i="1"/>
  <c r="N162" i="1"/>
  <c r="V162" i="1" s="1"/>
  <c r="L162" i="1"/>
  <c r="J162" i="1"/>
  <c r="T161" i="1"/>
  <c r="N161" i="1"/>
  <c r="V161" i="1" s="1"/>
  <c r="L161" i="1"/>
  <c r="J161" i="1"/>
  <c r="T160" i="1"/>
  <c r="N160" i="1"/>
  <c r="V160" i="1" s="1"/>
  <c r="L160" i="1"/>
  <c r="J160" i="1"/>
  <c r="T159" i="1"/>
  <c r="N159" i="1"/>
  <c r="V159" i="1" s="1"/>
  <c r="L159" i="1"/>
  <c r="J159" i="1"/>
  <c r="T158" i="1"/>
  <c r="N158" i="1"/>
  <c r="V158" i="1" s="1"/>
  <c r="L158" i="1"/>
  <c r="J158" i="1"/>
  <c r="T157" i="1"/>
  <c r="N157" i="1"/>
  <c r="V157" i="1" s="1"/>
  <c r="L157" i="1"/>
  <c r="J157" i="1"/>
  <c r="T156" i="1"/>
  <c r="N156" i="1"/>
  <c r="V156" i="1" s="1"/>
  <c r="L156" i="1"/>
  <c r="J156" i="1"/>
  <c r="T155" i="1"/>
  <c r="N155" i="1"/>
  <c r="V155" i="1" s="1"/>
  <c r="L155" i="1"/>
  <c r="J155" i="1"/>
  <c r="T154" i="1"/>
  <c r="L154" i="1"/>
  <c r="J154" i="1"/>
  <c r="T153" i="1"/>
  <c r="L153" i="1"/>
  <c r="J153" i="1"/>
  <c r="T152" i="1"/>
  <c r="L152" i="1"/>
  <c r="J152" i="1"/>
  <c r="T151" i="1"/>
  <c r="L151" i="1"/>
  <c r="J151" i="1"/>
  <c r="T150" i="1"/>
  <c r="L150" i="1"/>
  <c r="J150" i="1"/>
  <c r="T149" i="1"/>
  <c r="L149" i="1"/>
  <c r="J149" i="1"/>
  <c r="T148" i="1"/>
  <c r="L148" i="1"/>
  <c r="J148" i="1"/>
  <c r="T147" i="1"/>
  <c r="L147" i="1"/>
  <c r="J147" i="1"/>
  <c r="T146" i="1"/>
  <c r="L146" i="1"/>
  <c r="J146" i="1"/>
  <c r="L145" i="1"/>
  <c r="J145" i="1"/>
  <c r="L144" i="1"/>
  <c r="J144" i="1"/>
  <c r="L143" i="1"/>
  <c r="J143" i="1"/>
  <c r="L142" i="1"/>
  <c r="J142" i="1"/>
  <c r="L141" i="1"/>
  <c r="J141" i="1"/>
  <c r="L140" i="1"/>
  <c r="J140" i="1"/>
  <c r="L139" i="1"/>
  <c r="J139" i="1"/>
  <c r="L138" i="1"/>
  <c r="J138" i="1"/>
  <c r="L137" i="1"/>
  <c r="J137" i="1"/>
  <c r="N136" i="1"/>
  <c r="V136" i="1" s="1"/>
  <c r="L136" i="1"/>
  <c r="J136" i="1"/>
  <c r="N135" i="1"/>
  <c r="V135" i="1" s="1"/>
  <c r="L135" i="1"/>
  <c r="J135" i="1"/>
  <c r="N134" i="1"/>
  <c r="V134" i="1" s="1"/>
  <c r="L134" i="1"/>
  <c r="J134" i="1"/>
  <c r="N133" i="1"/>
  <c r="V133" i="1" s="1"/>
  <c r="L133" i="1"/>
  <c r="J133" i="1"/>
  <c r="N132" i="1"/>
  <c r="V132" i="1" s="1"/>
  <c r="L132" i="1"/>
  <c r="J132" i="1"/>
  <c r="N131" i="1"/>
  <c r="V131" i="1" s="1"/>
  <c r="L131" i="1"/>
  <c r="J131" i="1"/>
  <c r="N130" i="1"/>
  <c r="V130" i="1" s="1"/>
  <c r="L130" i="1"/>
  <c r="J130" i="1"/>
  <c r="N129" i="1"/>
  <c r="V129" i="1" s="1"/>
  <c r="L129" i="1"/>
  <c r="J129" i="1"/>
  <c r="N128" i="1"/>
  <c r="V128" i="1" s="1"/>
  <c r="L128" i="1"/>
  <c r="J128" i="1"/>
  <c r="N127" i="1"/>
  <c r="V127" i="1" s="1"/>
  <c r="L127" i="1"/>
  <c r="J127" i="1"/>
  <c r="N126" i="1"/>
  <c r="V126" i="1" s="1"/>
  <c r="L126" i="1"/>
  <c r="J126" i="1"/>
  <c r="N125" i="1"/>
  <c r="V125" i="1" s="1"/>
  <c r="L125" i="1"/>
  <c r="J125" i="1"/>
  <c r="N124" i="1"/>
  <c r="V124" i="1" s="1"/>
  <c r="L124" i="1"/>
  <c r="J124" i="1"/>
  <c r="N123" i="1"/>
  <c r="V123" i="1" s="1"/>
  <c r="L123" i="1"/>
  <c r="J123" i="1"/>
  <c r="N122" i="1"/>
  <c r="V122" i="1" s="1"/>
  <c r="L122" i="1"/>
  <c r="J122" i="1"/>
  <c r="N121" i="1"/>
  <c r="V121" i="1" s="1"/>
  <c r="L121" i="1"/>
  <c r="J121" i="1"/>
  <c r="N120" i="1"/>
  <c r="V120" i="1" s="1"/>
  <c r="L120" i="1"/>
  <c r="J120" i="1"/>
  <c r="N119" i="1"/>
  <c r="V119" i="1" s="1"/>
  <c r="L119" i="1"/>
  <c r="J119" i="1"/>
  <c r="N118" i="1"/>
  <c r="V118" i="1" s="1"/>
  <c r="L118" i="1"/>
  <c r="J118" i="1"/>
  <c r="N117" i="1"/>
  <c r="V117" i="1" s="1"/>
  <c r="L117" i="1"/>
  <c r="J117" i="1"/>
  <c r="N116" i="1"/>
  <c r="V116" i="1" s="1"/>
  <c r="L116" i="1"/>
  <c r="J116" i="1"/>
  <c r="N115" i="1"/>
  <c r="V115" i="1" s="1"/>
  <c r="L115" i="1"/>
  <c r="J115" i="1"/>
  <c r="N114" i="1"/>
  <c r="V114" i="1" s="1"/>
  <c r="L114" i="1"/>
  <c r="J114" i="1"/>
  <c r="N113" i="1"/>
  <c r="V113" i="1" s="1"/>
  <c r="L113" i="1"/>
  <c r="J113" i="1"/>
  <c r="N112" i="1"/>
  <c r="V112" i="1" s="1"/>
  <c r="L112" i="1"/>
  <c r="J112" i="1"/>
  <c r="N111" i="1"/>
  <c r="V111" i="1" s="1"/>
  <c r="L111" i="1"/>
  <c r="J111" i="1"/>
  <c r="N110" i="1"/>
  <c r="V110" i="1" s="1"/>
  <c r="L110" i="1"/>
  <c r="J110" i="1"/>
  <c r="N109" i="1"/>
  <c r="V109" i="1" s="1"/>
  <c r="L109" i="1"/>
  <c r="J109" i="1"/>
  <c r="V108" i="1"/>
  <c r="N108" i="1"/>
  <c r="L108" i="1"/>
  <c r="J108" i="1"/>
  <c r="N107" i="1"/>
  <c r="V107" i="1" s="1"/>
  <c r="L107" i="1"/>
  <c r="J107" i="1"/>
  <c r="N106" i="1"/>
  <c r="V106" i="1" s="1"/>
  <c r="L106" i="1"/>
  <c r="J106" i="1"/>
  <c r="N105" i="1"/>
  <c r="V105" i="1" s="1"/>
  <c r="L105" i="1"/>
  <c r="J105" i="1"/>
  <c r="N104" i="1"/>
  <c r="V104" i="1" s="1"/>
  <c r="L104" i="1"/>
  <c r="J104" i="1"/>
  <c r="N103" i="1"/>
  <c r="V103" i="1" s="1"/>
  <c r="L103" i="1"/>
  <c r="J103" i="1"/>
  <c r="N102" i="1"/>
  <c r="V102" i="1" s="1"/>
  <c r="L102" i="1"/>
  <c r="J102" i="1"/>
  <c r="N101" i="1"/>
  <c r="V101" i="1" s="1"/>
  <c r="L101" i="1"/>
  <c r="J101" i="1"/>
  <c r="N100" i="1"/>
  <c r="V100" i="1" s="1"/>
  <c r="L100" i="1"/>
  <c r="J100" i="1"/>
  <c r="N99" i="1"/>
  <c r="V99" i="1" s="1"/>
  <c r="L99" i="1"/>
  <c r="J99" i="1"/>
  <c r="N98" i="1"/>
  <c r="V98" i="1" s="1"/>
  <c r="L98" i="1"/>
  <c r="J98" i="1"/>
  <c r="N97" i="1"/>
  <c r="V97" i="1" s="1"/>
  <c r="L97" i="1"/>
  <c r="J97" i="1"/>
  <c r="N96" i="1"/>
  <c r="V96" i="1" s="1"/>
  <c r="L96" i="1"/>
  <c r="J96" i="1"/>
  <c r="N95" i="1"/>
  <c r="V95" i="1" s="1"/>
  <c r="L95" i="1"/>
  <c r="J95" i="1"/>
  <c r="N94" i="1"/>
  <c r="V94" i="1" s="1"/>
  <c r="L94" i="1"/>
  <c r="J94" i="1"/>
  <c r="N93" i="1"/>
  <c r="V93" i="1" s="1"/>
  <c r="L93" i="1"/>
  <c r="J93" i="1"/>
  <c r="N92" i="1"/>
  <c r="V92" i="1" s="1"/>
  <c r="L92" i="1"/>
  <c r="J92" i="1"/>
  <c r="N91" i="1"/>
  <c r="V91" i="1" s="1"/>
  <c r="L91" i="1"/>
  <c r="J91" i="1"/>
  <c r="N90" i="1"/>
  <c r="V90" i="1" s="1"/>
  <c r="L90" i="1"/>
  <c r="J90" i="1"/>
  <c r="N89" i="1"/>
  <c r="V89" i="1" s="1"/>
  <c r="L89" i="1"/>
  <c r="J89" i="1"/>
  <c r="N88" i="1"/>
  <c r="V88" i="1" s="1"/>
  <c r="L88" i="1"/>
  <c r="J88" i="1"/>
  <c r="N87" i="1"/>
  <c r="V87" i="1" s="1"/>
  <c r="L87" i="1"/>
  <c r="J87" i="1"/>
  <c r="N86" i="1"/>
  <c r="V86" i="1" s="1"/>
  <c r="L86" i="1"/>
  <c r="J86" i="1"/>
  <c r="N85" i="1"/>
  <c r="V85" i="1" s="1"/>
  <c r="L85" i="1"/>
  <c r="J85" i="1"/>
  <c r="N84" i="1"/>
  <c r="V84" i="1" s="1"/>
  <c r="L84" i="1"/>
  <c r="J84" i="1"/>
  <c r="N83" i="1"/>
  <c r="V83" i="1" s="1"/>
  <c r="L83" i="1"/>
  <c r="J83" i="1"/>
  <c r="N82" i="1"/>
  <c r="V82" i="1" s="1"/>
  <c r="L82" i="1"/>
  <c r="J82" i="1"/>
  <c r="N81" i="1"/>
  <c r="V81" i="1" s="1"/>
  <c r="L81" i="1"/>
  <c r="J81" i="1"/>
  <c r="N80" i="1"/>
  <c r="V80" i="1" s="1"/>
  <c r="L80" i="1"/>
  <c r="J80" i="1"/>
  <c r="N79" i="1"/>
  <c r="V79" i="1" s="1"/>
  <c r="L79" i="1"/>
  <c r="J79" i="1"/>
  <c r="N78" i="1"/>
  <c r="V78" i="1" s="1"/>
  <c r="L78" i="1"/>
  <c r="J78" i="1"/>
  <c r="N77" i="1"/>
  <c r="V77" i="1" s="1"/>
  <c r="L77" i="1"/>
  <c r="J77" i="1"/>
  <c r="N76" i="1"/>
  <c r="V76" i="1" s="1"/>
  <c r="L76" i="1"/>
  <c r="J76" i="1"/>
  <c r="N75" i="1"/>
  <c r="V75" i="1" s="1"/>
  <c r="L75" i="1"/>
  <c r="J75" i="1"/>
  <c r="N74" i="1"/>
  <c r="V74" i="1" s="1"/>
  <c r="L74" i="1"/>
  <c r="J74" i="1"/>
  <c r="N73" i="1"/>
  <c r="V73" i="1" s="1"/>
  <c r="L73" i="1"/>
  <c r="J73" i="1"/>
  <c r="N72" i="1"/>
  <c r="V72" i="1" s="1"/>
  <c r="L72" i="1"/>
  <c r="J72" i="1"/>
  <c r="N71" i="1"/>
  <c r="V71" i="1" s="1"/>
  <c r="L71" i="1"/>
  <c r="J71" i="1"/>
  <c r="N70" i="1"/>
  <c r="V70" i="1" s="1"/>
  <c r="L70" i="1"/>
  <c r="J70" i="1"/>
  <c r="N69" i="1"/>
  <c r="V69" i="1" s="1"/>
  <c r="L69" i="1"/>
  <c r="J69" i="1"/>
  <c r="N68" i="1"/>
  <c r="V68" i="1" s="1"/>
  <c r="L68" i="1"/>
  <c r="J68" i="1"/>
  <c r="N67" i="1"/>
  <c r="V67" i="1" s="1"/>
  <c r="L67" i="1"/>
  <c r="J67" i="1"/>
  <c r="N66" i="1"/>
  <c r="V66" i="1" s="1"/>
  <c r="L66" i="1"/>
  <c r="J66" i="1"/>
  <c r="N65" i="1"/>
  <c r="V65" i="1" s="1"/>
  <c r="L65" i="1"/>
  <c r="J65" i="1"/>
  <c r="N64" i="1"/>
  <c r="V64" i="1" s="1"/>
  <c r="L64" i="1"/>
  <c r="J64" i="1"/>
  <c r="N63" i="1"/>
  <c r="V63" i="1" s="1"/>
  <c r="L63" i="1"/>
  <c r="J63" i="1"/>
  <c r="N62" i="1"/>
  <c r="V62" i="1" s="1"/>
  <c r="L62" i="1"/>
  <c r="J62" i="1"/>
  <c r="N61" i="1"/>
  <c r="V61" i="1" s="1"/>
  <c r="L61" i="1"/>
  <c r="J61" i="1"/>
  <c r="N60" i="1"/>
  <c r="V60" i="1" s="1"/>
  <c r="L60" i="1"/>
  <c r="J60" i="1"/>
  <c r="N59" i="1"/>
  <c r="V59" i="1" s="1"/>
  <c r="L59" i="1"/>
  <c r="J59" i="1"/>
  <c r="N58" i="1"/>
  <c r="V58" i="1" s="1"/>
  <c r="L58" i="1"/>
  <c r="J58" i="1"/>
  <c r="N57" i="1"/>
  <c r="V57" i="1" s="1"/>
  <c r="L57" i="1"/>
  <c r="J57" i="1"/>
  <c r="N56" i="1"/>
  <c r="V56" i="1" s="1"/>
  <c r="L56" i="1"/>
  <c r="J56" i="1"/>
  <c r="N55" i="1"/>
  <c r="V55" i="1" s="1"/>
  <c r="L55" i="1"/>
  <c r="J55" i="1"/>
  <c r="N54" i="1"/>
  <c r="V54" i="1" s="1"/>
  <c r="L54" i="1"/>
  <c r="J54" i="1"/>
  <c r="N53" i="1"/>
  <c r="V53" i="1" s="1"/>
  <c r="L53" i="1"/>
  <c r="J53" i="1"/>
  <c r="N52" i="1"/>
  <c r="V52" i="1" s="1"/>
  <c r="L52" i="1"/>
  <c r="J52" i="1"/>
  <c r="N51" i="1"/>
  <c r="V51" i="1" s="1"/>
  <c r="L51" i="1"/>
  <c r="J51" i="1"/>
  <c r="N50" i="1"/>
  <c r="V50" i="1" s="1"/>
  <c r="L50" i="1"/>
  <c r="J50" i="1"/>
  <c r="N49" i="1"/>
  <c r="V49" i="1" s="1"/>
  <c r="L49" i="1"/>
  <c r="J49" i="1"/>
  <c r="N48" i="1"/>
  <c r="V48" i="1" s="1"/>
  <c r="L48" i="1"/>
  <c r="J48" i="1"/>
  <c r="N47" i="1"/>
  <c r="V47" i="1" s="1"/>
  <c r="L47" i="1"/>
  <c r="J47" i="1"/>
  <c r="N46" i="1"/>
  <c r="V46" i="1" s="1"/>
  <c r="L46" i="1"/>
  <c r="J46" i="1"/>
  <c r="N45" i="1"/>
  <c r="V45" i="1" s="1"/>
  <c r="L45" i="1"/>
  <c r="J45" i="1"/>
  <c r="N44" i="1"/>
  <c r="V44" i="1" s="1"/>
  <c r="L44" i="1"/>
  <c r="J44" i="1"/>
  <c r="N43" i="1"/>
  <c r="V43" i="1" s="1"/>
  <c r="L43" i="1"/>
  <c r="J43" i="1"/>
  <c r="N42" i="1"/>
  <c r="V42" i="1" s="1"/>
  <c r="L42" i="1"/>
  <c r="J42" i="1"/>
  <c r="V41" i="1"/>
  <c r="N41" i="1"/>
  <c r="L41" i="1"/>
  <c r="J41" i="1"/>
  <c r="N40" i="1"/>
  <c r="V40" i="1" s="1"/>
  <c r="L40" i="1"/>
  <c r="J40" i="1"/>
  <c r="N39" i="1"/>
  <c r="V39" i="1" s="1"/>
  <c r="L39" i="1"/>
  <c r="J39" i="1"/>
  <c r="N38" i="1"/>
  <c r="V38" i="1" s="1"/>
  <c r="L38" i="1"/>
  <c r="J38" i="1"/>
  <c r="N37" i="1"/>
  <c r="V37" i="1" s="1"/>
  <c r="L37" i="1"/>
  <c r="J37" i="1"/>
  <c r="N36" i="1"/>
  <c r="V36" i="1" s="1"/>
  <c r="L36" i="1"/>
  <c r="J36" i="1"/>
  <c r="N35" i="1"/>
  <c r="V35" i="1" s="1"/>
  <c r="L35" i="1"/>
  <c r="J35" i="1"/>
  <c r="V34" i="1"/>
  <c r="N34" i="1"/>
  <c r="L34" i="1"/>
  <c r="J34" i="1"/>
  <c r="N33" i="1"/>
  <c r="V33" i="1" s="1"/>
  <c r="L33" i="1"/>
  <c r="J33" i="1"/>
  <c r="N32" i="1"/>
  <c r="V32" i="1" s="1"/>
  <c r="L32" i="1"/>
  <c r="J32" i="1"/>
  <c r="N31" i="1"/>
  <c r="V31" i="1" s="1"/>
  <c r="L31" i="1"/>
  <c r="J31" i="1"/>
  <c r="N30" i="1"/>
  <c r="V30" i="1" s="1"/>
  <c r="L30" i="1"/>
  <c r="J30" i="1"/>
  <c r="N29" i="1"/>
  <c r="V29" i="1" s="1"/>
  <c r="L29" i="1"/>
  <c r="J29" i="1"/>
  <c r="N28" i="1"/>
  <c r="V28" i="1" s="1"/>
  <c r="L28" i="1"/>
  <c r="J28" i="1"/>
  <c r="N27" i="1"/>
  <c r="V27" i="1" s="1"/>
  <c r="L27" i="1"/>
  <c r="J27" i="1"/>
  <c r="N26" i="1"/>
  <c r="V26" i="1" s="1"/>
  <c r="L26" i="1"/>
  <c r="J26" i="1"/>
  <c r="N25" i="1"/>
  <c r="V25" i="1" s="1"/>
  <c r="L25" i="1"/>
  <c r="J25" i="1"/>
  <c r="N24" i="1"/>
  <c r="V24" i="1" s="1"/>
  <c r="L24" i="1"/>
  <c r="J24" i="1"/>
  <c r="N23" i="1"/>
  <c r="V23" i="1" s="1"/>
  <c r="L23" i="1"/>
  <c r="J23" i="1"/>
  <c r="N22" i="1"/>
  <c r="V22" i="1" s="1"/>
  <c r="L22" i="1"/>
  <c r="J22" i="1"/>
  <c r="N21" i="1"/>
  <c r="V21" i="1" s="1"/>
  <c r="L21" i="1"/>
  <c r="J21" i="1"/>
  <c r="N20" i="1"/>
  <c r="V20" i="1" s="1"/>
  <c r="L20" i="1"/>
  <c r="J20" i="1"/>
  <c r="N19" i="1"/>
  <c r="V19" i="1" s="1"/>
  <c r="L19" i="1"/>
  <c r="J19" i="1"/>
  <c r="N18" i="1"/>
  <c r="V18" i="1" s="1"/>
  <c r="L18" i="1"/>
  <c r="J18" i="1"/>
  <c r="N17" i="1"/>
  <c r="V17" i="1" s="1"/>
  <c r="L17" i="1"/>
  <c r="J17" i="1"/>
  <c r="N16" i="1"/>
  <c r="V16" i="1" s="1"/>
  <c r="L16" i="1"/>
  <c r="J16" i="1"/>
  <c r="N15" i="1"/>
  <c r="V15" i="1" s="1"/>
  <c r="L15" i="1"/>
  <c r="J15" i="1"/>
  <c r="N14" i="1"/>
  <c r="V14" i="1" s="1"/>
  <c r="L14" i="1"/>
  <c r="J14" i="1"/>
  <c r="N13" i="1"/>
  <c r="V13" i="1" s="1"/>
  <c r="L13" i="1"/>
  <c r="J13" i="1"/>
  <c r="N12" i="1"/>
  <c r="V12" i="1" s="1"/>
  <c r="L12" i="1"/>
  <c r="J12" i="1"/>
  <c r="N11" i="1"/>
  <c r="V11" i="1" s="1"/>
  <c r="L11" i="1"/>
  <c r="J11" i="1"/>
  <c r="N10" i="1"/>
  <c r="V10" i="1" s="1"/>
  <c r="L10" i="1"/>
  <c r="J10" i="1"/>
  <c r="N9" i="1"/>
  <c r="V9" i="1" s="1"/>
  <c r="L9" i="1"/>
  <c r="J9" i="1"/>
  <c r="N8" i="1"/>
  <c r="V8" i="1" s="1"/>
  <c r="L8" i="1"/>
  <c r="J8" i="1"/>
  <c r="N7" i="1"/>
  <c r="V7" i="1" s="1"/>
  <c r="L7" i="1"/>
  <c r="J7" i="1"/>
  <c r="N6" i="1"/>
  <c r="V6" i="1" s="1"/>
  <c r="L6" i="1"/>
  <c r="J6" i="1"/>
  <c r="N5" i="1"/>
  <c r="V5" i="1" s="1"/>
  <c r="L5" i="1"/>
  <c r="J5" i="1"/>
  <c r="N4" i="1"/>
  <c r="V4" i="1" s="1"/>
  <c r="L4" i="1"/>
  <c r="J4" i="1"/>
  <c r="N3" i="1"/>
  <c r="V3" i="1" s="1"/>
  <c r="L3" i="1"/>
  <c r="J3" i="1"/>
  <c r="N2" i="1"/>
  <c r="V2" i="1" s="1"/>
  <c r="L2" i="1"/>
  <c r="J2" i="1"/>
</calcChain>
</file>

<file path=xl/sharedStrings.xml><?xml version="1.0" encoding="utf-8"?>
<sst xmlns="http://schemas.openxmlformats.org/spreadsheetml/2006/main" count="1453" uniqueCount="41">
  <si>
    <t>Mes</t>
  </si>
  <si>
    <t>Ano</t>
  </si>
  <si>
    <t>Repetição</t>
  </si>
  <si>
    <t>MS Total(kg/ha)</t>
  </si>
  <si>
    <t>% MV</t>
  </si>
  <si>
    <t>MS Verde (kg/ha)</t>
  </si>
  <si>
    <t>%MM</t>
  </si>
  <si>
    <t>MS morta kg/(ha)</t>
  </si>
  <si>
    <t>TAMS kg/ha/dia</t>
  </si>
  <si>
    <t xml:space="preserve">TAMS </t>
  </si>
  <si>
    <t>A1</t>
  </si>
  <si>
    <t>A2</t>
  </si>
  <si>
    <t>A3</t>
  </si>
  <si>
    <t>A4</t>
  </si>
  <si>
    <t>A5</t>
  </si>
  <si>
    <t>Altura Media (cm)</t>
  </si>
  <si>
    <t>Produção total</t>
  </si>
  <si>
    <t>CNM</t>
  </si>
  <si>
    <t>AGO</t>
  </si>
  <si>
    <t>inverno</t>
  </si>
  <si>
    <t>CN</t>
  </si>
  <si>
    <t>SET</t>
  </si>
  <si>
    <t>primavera</t>
  </si>
  <si>
    <t>OUT</t>
  </si>
  <si>
    <t>NOV</t>
  </si>
  <si>
    <t>DEZ</t>
  </si>
  <si>
    <t>verao</t>
  </si>
  <si>
    <t>JAN</t>
  </si>
  <si>
    <t>FEV</t>
  </si>
  <si>
    <t>MAR</t>
  </si>
  <si>
    <t>outono</t>
  </si>
  <si>
    <t>ABR</t>
  </si>
  <si>
    <t>MAI</t>
  </si>
  <si>
    <t>JUN</t>
  </si>
  <si>
    <t>JUL</t>
  </si>
  <si>
    <t>CNF</t>
  </si>
  <si>
    <t>Estação</t>
  </si>
  <si>
    <t>pt</t>
  </si>
  <si>
    <t>data</t>
  </si>
  <si>
    <t>potreiro</t>
  </si>
  <si>
    <t>tratamento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</si>
</sst>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sz val="10"/>
      <name val="Arial"/>
      <family val="2"/>
    </font>
    <font>
      <sz val="12"/>
      <color rgb="FF000000"/>
      <name val="Calibri"/>
      <scheme val="minor"/>
    </font>
    <font>
      <i/>
      <sz val="12"/>
      <color theme="1"/>
      <name val="Calibri"/>
      <scheme val="minor"/>
    </font>
    <font>
      <b/>
      <sz val="12"/>
      <name val="Calibri"/>
      <scheme val="minor"/>
    </font>
    <font>
      <b/>
      <i/>
      <sz val="12"/>
      <color theme="1"/>
      <name val="Calibri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/>
    <xf numFmtId="0" fontId="0" fillId="2" borderId="0" xfId="0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3" fillId="0" borderId="0" xfId="0" applyNumberFormat="1" applyFont="1"/>
    <xf numFmtId="164" fontId="3" fillId="0" borderId="0" xfId="0" applyNumberFormat="1" applyFont="1"/>
    <xf numFmtId="14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/>
    <xf numFmtId="0" fontId="1" fillId="3" borderId="0" xfId="0" applyFont="1" applyFill="1"/>
    <xf numFmtId="164" fontId="2" fillId="2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2" fontId="0" fillId="3" borderId="0" xfId="0" applyNumberForma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 vertical="center"/>
    </xf>
    <xf numFmtId="1" fontId="5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0" fontId="6" fillId="0" borderId="0" xfId="0" applyFont="1"/>
    <xf numFmtId="0" fontId="2" fillId="0" borderId="0" xfId="0" applyFont="1"/>
    <xf numFmtId="1" fontId="0" fillId="0" borderId="0" xfId="0" applyNumberForma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0" fontId="4" fillId="0" borderId="0" xfId="0" applyFont="1" applyAlignment="1">
      <alignment horizontal="center"/>
    </xf>
    <xf numFmtId="14" fontId="0" fillId="0" borderId="0" xfId="0" applyNumberFormat="1"/>
    <xf numFmtId="14" fontId="0" fillId="2" borderId="0" xfId="0" applyNumberFormat="1" applyFill="1"/>
    <xf numFmtId="2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E2E5-E5EB-4A46-A0C3-C890E257C77E}">
  <dimension ref="A1:AB598"/>
  <sheetViews>
    <sheetView tabSelected="1" workbookViewId="0">
      <selection activeCell="A2" sqref="A2:V478"/>
    </sheetView>
  </sheetViews>
  <sheetFormatPr defaultColWidth="8.875" defaultRowHeight="15.75" x14ac:dyDescent="0.25"/>
  <cols>
    <col min="1" max="1" width="12.5" style="9" customWidth="1"/>
    <col min="2" max="2" width="8.875" style="9"/>
    <col min="3" max="4" width="11.375" style="25" customWidth="1"/>
    <col min="5" max="5" width="8.875" style="25"/>
    <col min="6" max="6" width="8.875" style="9"/>
    <col min="7" max="7" width="14.25" style="9" customWidth="1"/>
    <col min="8" max="8" width="19.875" style="11" customWidth="1"/>
    <col min="9" max="9" width="11.75" style="10" customWidth="1"/>
    <col min="10" max="10" width="19.625" style="11" customWidth="1"/>
    <col min="11" max="11" width="12.5" style="10" customWidth="1"/>
    <col min="12" max="12" width="17.75" style="11" customWidth="1"/>
    <col min="13" max="13" width="17" style="12" customWidth="1"/>
    <col min="14" max="14" width="8.875" style="12"/>
    <col min="15" max="19" width="9.125" style="9" customWidth="1"/>
    <col min="20" max="20" width="18.125" style="9" customWidth="1"/>
    <col min="21" max="21" width="16.5" style="9" customWidth="1"/>
    <col min="22" max="22" width="8.875" style="9"/>
  </cols>
  <sheetData>
    <row r="1" spans="1:28" s="6" customFormat="1" x14ac:dyDescent="0.25">
      <c r="A1" s="1" t="s">
        <v>40</v>
      </c>
      <c r="B1" s="1" t="s">
        <v>39</v>
      </c>
      <c r="C1" s="2" t="s">
        <v>38</v>
      </c>
      <c r="D1" s="2" t="s">
        <v>0</v>
      </c>
      <c r="E1" s="2" t="s">
        <v>36</v>
      </c>
      <c r="F1" s="1" t="s">
        <v>1</v>
      </c>
      <c r="G1" s="1" t="s">
        <v>2</v>
      </c>
      <c r="H1" s="3" t="s">
        <v>3</v>
      </c>
      <c r="I1" s="4" t="s">
        <v>4</v>
      </c>
      <c r="J1" s="3" t="s">
        <v>5</v>
      </c>
      <c r="K1" s="4" t="s">
        <v>6</v>
      </c>
      <c r="L1" s="3" t="s">
        <v>7</v>
      </c>
      <c r="M1" s="5" t="s">
        <v>8</v>
      </c>
      <c r="N1" s="5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37</v>
      </c>
      <c r="W1"/>
      <c r="X1"/>
      <c r="Y1"/>
      <c r="Z1"/>
      <c r="AA1"/>
      <c r="AB1"/>
    </row>
    <row r="2" spans="1:28" s="6" customFormat="1" x14ac:dyDescent="0.25">
      <c r="A2" s="26" t="s">
        <v>17</v>
      </c>
      <c r="B2" s="26">
        <v>1</v>
      </c>
      <c r="C2" s="27">
        <v>39254</v>
      </c>
      <c r="D2" s="28" t="s">
        <v>33</v>
      </c>
      <c r="E2" s="28" t="s">
        <v>19</v>
      </c>
      <c r="F2" s="29">
        <v>2007</v>
      </c>
      <c r="G2" s="29">
        <v>1</v>
      </c>
      <c r="H2" s="30">
        <v>1668.8</v>
      </c>
      <c r="I2" s="31">
        <v>55.885191913133674</v>
      </c>
      <c r="J2" s="30">
        <f>(H2*I2)/100</f>
        <v>932.6120826463748</v>
      </c>
      <c r="K2" s="31">
        <v>44.114808086866333</v>
      </c>
      <c r="L2" s="30">
        <f>(H2*K2)/100</f>
        <v>736.18791735362538</v>
      </c>
      <c r="M2" s="31">
        <v>3.6321428571428576</v>
      </c>
      <c r="N2" s="31">
        <f>IF(M2&gt;0,M2,0)</f>
        <v>3.6321428571428576</v>
      </c>
      <c r="O2" s="31">
        <v>8.5</v>
      </c>
      <c r="P2" s="31">
        <v>9.25</v>
      </c>
      <c r="Q2" s="31">
        <v>10.25</v>
      </c>
      <c r="R2" s="31">
        <v>9</v>
      </c>
      <c r="S2" s="31">
        <v>11.75</v>
      </c>
      <c r="T2" s="31">
        <v>9.75</v>
      </c>
      <c r="U2" s="11">
        <f>(M2*(C11-C2))</f>
        <v>101.70000000000002</v>
      </c>
      <c r="V2" s="30">
        <f>((C11-C2)*N2)</f>
        <v>101.70000000000002</v>
      </c>
      <c r="W2" s="9"/>
    </row>
    <row r="3" spans="1:28" s="6" customFormat="1" x14ac:dyDescent="0.25">
      <c r="A3" s="7" t="s">
        <v>17</v>
      </c>
      <c r="B3" s="7">
        <v>2</v>
      </c>
      <c r="C3" s="25">
        <v>39254</v>
      </c>
      <c r="D3" s="8" t="s">
        <v>33</v>
      </c>
      <c r="E3" s="8" t="s">
        <v>19</v>
      </c>
      <c r="F3" s="9">
        <v>2007</v>
      </c>
      <c r="G3" s="9">
        <v>2</v>
      </c>
      <c r="H3" s="11">
        <v>2170</v>
      </c>
      <c r="I3" s="12">
        <v>65.193983589261904</v>
      </c>
      <c r="J3" s="11">
        <f>(H3*I3)/100</f>
        <v>1414.7094438869833</v>
      </c>
      <c r="K3" s="12">
        <v>34.806016410738103</v>
      </c>
      <c r="L3" s="11">
        <f>(H3*K3)/100</f>
        <v>755.29055611301681</v>
      </c>
      <c r="M3" s="12">
        <v>-6.3607142857142867</v>
      </c>
      <c r="N3" s="12">
        <f>IF(M3&gt;0,M3,0)</f>
        <v>0</v>
      </c>
      <c r="O3" s="12">
        <v>8.75</v>
      </c>
      <c r="P3" s="12">
        <v>9</v>
      </c>
      <c r="Q3" s="12">
        <v>13</v>
      </c>
      <c r="R3" s="12">
        <v>8.25</v>
      </c>
      <c r="S3" s="12">
        <v>11.5</v>
      </c>
      <c r="T3" s="12">
        <v>10.1</v>
      </c>
      <c r="U3" s="11">
        <f>(M3*(C12-C3))</f>
        <v>-178.10000000000002</v>
      </c>
      <c r="V3" s="11">
        <f>((C12-C3)*N3)</f>
        <v>0</v>
      </c>
      <c r="W3" s="9"/>
    </row>
    <row r="4" spans="1:28" s="6" customFormat="1" x14ac:dyDescent="0.25">
      <c r="A4" s="7" t="s">
        <v>20</v>
      </c>
      <c r="B4" s="7">
        <v>3</v>
      </c>
      <c r="C4" s="25">
        <v>39254</v>
      </c>
      <c r="D4" s="8" t="s">
        <v>33</v>
      </c>
      <c r="E4" s="8" t="s">
        <v>19</v>
      </c>
      <c r="F4" s="9">
        <v>2007</v>
      </c>
      <c r="G4" s="9">
        <v>1</v>
      </c>
      <c r="H4" s="11">
        <v>1886</v>
      </c>
      <c r="I4" s="12">
        <v>54.974207789809533</v>
      </c>
      <c r="J4" s="11">
        <f>(H4*I4)/100</f>
        <v>1036.8135589158078</v>
      </c>
      <c r="K4" s="12">
        <v>45.025792210190467</v>
      </c>
      <c r="L4" s="11">
        <f>(H4*K4)/100</f>
        <v>849.18644108419221</v>
      </c>
      <c r="M4" s="12">
        <v>-14.90357142857143</v>
      </c>
      <c r="N4" s="12">
        <f>IF(M4&gt;0,M4,0)</f>
        <v>0</v>
      </c>
      <c r="O4" s="12">
        <v>15</v>
      </c>
      <c r="P4" s="12">
        <v>17</v>
      </c>
      <c r="Q4" s="12">
        <v>14.5</v>
      </c>
      <c r="R4" s="12">
        <v>17</v>
      </c>
      <c r="S4" s="12">
        <v>22.25</v>
      </c>
      <c r="T4" s="12">
        <v>17.149999999999999</v>
      </c>
      <c r="U4" s="11">
        <f>(M4*(C13-C4))</f>
        <v>-417.30000000000007</v>
      </c>
      <c r="V4" s="11">
        <f>((C13-C4)*N4)</f>
        <v>0</v>
      </c>
      <c r="W4" s="9"/>
    </row>
    <row r="5" spans="1:28" s="6" customFormat="1" x14ac:dyDescent="0.25">
      <c r="A5" s="7" t="s">
        <v>35</v>
      </c>
      <c r="B5" s="7">
        <v>4</v>
      </c>
      <c r="C5" s="25">
        <v>39254</v>
      </c>
      <c r="D5" s="8" t="s">
        <v>33</v>
      </c>
      <c r="E5" s="8" t="s">
        <v>19</v>
      </c>
      <c r="F5" s="9">
        <v>2007</v>
      </c>
      <c r="G5" s="9">
        <v>1</v>
      </c>
      <c r="H5" s="11">
        <v>2936</v>
      </c>
      <c r="I5" s="12">
        <v>56.438684758389577</v>
      </c>
      <c r="J5" s="11">
        <f>(H5*I5)/100</f>
        <v>1657.039784506318</v>
      </c>
      <c r="K5" s="12">
        <v>43.561315241610423</v>
      </c>
      <c r="L5" s="11">
        <f>(H5*K5)/100</f>
        <v>1278.960215493682</v>
      </c>
      <c r="M5" s="12">
        <v>-6.1142857142857157</v>
      </c>
      <c r="N5" s="12">
        <f>IF(M5&gt;0,M5,0)</f>
        <v>0</v>
      </c>
      <c r="O5" s="12">
        <v>21.5</v>
      </c>
      <c r="P5" s="12">
        <v>21.25</v>
      </c>
      <c r="Q5" s="12">
        <v>21</v>
      </c>
      <c r="R5" s="12">
        <v>20.25</v>
      </c>
      <c r="S5" s="12">
        <v>26</v>
      </c>
      <c r="T5" s="12">
        <v>22</v>
      </c>
      <c r="U5" s="11">
        <f>(M5*(C14-C5))</f>
        <v>-171.20000000000005</v>
      </c>
      <c r="V5" s="11">
        <f>((C14-C5)*N5)</f>
        <v>0</v>
      </c>
      <c r="W5" s="9"/>
    </row>
    <row r="6" spans="1:28" s="6" customFormat="1" x14ac:dyDescent="0.25">
      <c r="A6" s="7" t="s">
        <v>35</v>
      </c>
      <c r="B6" s="7">
        <v>5</v>
      </c>
      <c r="C6" s="25">
        <v>39254</v>
      </c>
      <c r="D6" s="8" t="s">
        <v>33</v>
      </c>
      <c r="E6" s="8" t="s">
        <v>19</v>
      </c>
      <c r="F6" s="9">
        <v>2007</v>
      </c>
      <c r="G6" s="9">
        <v>2</v>
      </c>
      <c r="H6" s="11">
        <v>3818</v>
      </c>
      <c r="I6" s="12">
        <v>46.506935759920189</v>
      </c>
      <c r="J6" s="11">
        <f>(H6*I6)/100</f>
        <v>1775.6348073137528</v>
      </c>
      <c r="K6" s="12">
        <v>53.493064240079811</v>
      </c>
      <c r="L6" s="11">
        <f>(H6*K6)/100</f>
        <v>2042.3651926862472</v>
      </c>
      <c r="M6" s="12">
        <v>-62.199999999999996</v>
      </c>
      <c r="N6" s="12">
        <f>IF(M6&gt;0,M6,0)</f>
        <v>0</v>
      </c>
      <c r="O6" s="12">
        <v>27.25</v>
      </c>
      <c r="P6" s="12">
        <v>24</v>
      </c>
      <c r="Q6" s="12">
        <v>22.5</v>
      </c>
      <c r="R6" s="12">
        <v>19.5</v>
      </c>
      <c r="S6" s="12">
        <v>26</v>
      </c>
      <c r="T6" s="12">
        <v>23.85</v>
      </c>
      <c r="U6" s="11">
        <f>(M6*(C15-C6))</f>
        <v>-1741.6</v>
      </c>
      <c r="V6" s="11">
        <f>((C15-C6)*N6)</f>
        <v>0</v>
      </c>
      <c r="W6" s="9"/>
    </row>
    <row r="7" spans="1:28" s="6" customFormat="1" x14ac:dyDescent="0.25">
      <c r="A7" s="7" t="s">
        <v>20</v>
      </c>
      <c r="B7" s="7">
        <v>6</v>
      </c>
      <c r="C7" s="25">
        <v>39254</v>
      </c>
      <c r="D7" s="8" t="s">
        <v>33</v>
      </c>
      <c r="E7" s="8" t="s">
        <v>19</v>
      </c>
      <c r="F7" s="9">
        <v>2007</v>
      </c>
      <c r="G7" s="9">
        <v>2</v>
      </c>
      <c r="H7" s="11">
        <v>1742</v>
      </c>
      <c r="I7" s="12">
        <v>50.43959817053986</v>
      </c>
      <c r="J7" s="11">
        <f>(H7*I7)/100</f>
        <v>878.65780013080439</v>
      </c>
      <c r="K7" s="12">
        <v>49.56040182946014</v>
      </c>
      <c r="L7" s="11">
        <f>(H7*K7)/100</f>
        <v>863.34219986919561</v>
      </c>
      <c r="M7" s="12">
        <v>-69.674999999999997</v>
      </c>
      <c r="N7" s="12">
        <f>IF(M7&gt;0,M7,0)</f>
        <v>0</v>
      </c>
      <c r="O7" s="12">
        <v>16</v>
      </c>
      <c r="P7" s="12">
        <v>13</v>
      </c>
      <c r="Q7" s="12">
        <v>17.5</v>
      </c>
      <c r="R7" s="12">
        <v>17.75</v>
      </c>
      <c r="S7" s="12">
        <v>18</v>
      </c>
      <c r="T7" s="12">
        <v>16.45</v>
      </c>
      <c r="U7" s="11">
        <f>(M7*(C16-C7))</f>
        <v>-1950.8999999999999</v>
      </c>
      <c r="V7" s="11">
        <f>((C16-C7)*N7)</f>
        <v>0</v>
      </c>
      <c r="W7" s="9"/>
    </row>
    <row r="8" spans="1:28" s="6" customFormat="1" x14ac:dyDescent="0.25">
      <c r="A8" s="7" t="s">
        <v>17</v>
      </c>
      <c r="B8" s="7">
        <v>7</v>
      </c>
      <c r="C8" s="25">
        <v>39254</v>
      </c>
      <c r="D8" s="8" t="s">
        <v>33</v>
      </c>
      <c r="E8" s="8" t="s">
        <v>19</v>
      </c>
      <c r="F8" s="9">
        <v>2007</v>
      </c>
      <c r="G8" s="9">
        <v>3</v>
      </c>
      <c r="H8" s="11">
        <v>2145</v>
      </c>
      <c r="I8" s="12">
        <v>56.517306094663915</v>
      </c>
      <c r="J8" s="11">
        <f>(H8*I8)/100</f>
        <v>1212.296215730541</v>
      </c>
      <c r="K8" s="12">
        <v>43.482693905336077</v>
      </c>
      <c r="L8" s="11">
        <f>(H8*K8)/100</f>
        <v>932.70378426945888</v>
      </c>
      <c r="M8" s="12">
        <v>-13.360714285714291</v>
      </c>
      <c r="N8" s="12">
        <f>IF(M8&gt;0,M8,0)</f>
        <v>0</v>
      </c>
      <c r="O8" s="12">
        <v>7.5</v>
      </c>
      <c r="P8" s="12">
        <v>9.5</v>
      </c>
      <c r="Q8" s="12">
        <v>8.75</v>
      </c>
      <c r="R8" s="12">
        <v>8.25</v>
      </c>
      <c r="S8" s="12">
        <v>8.25</v>
      </c>
      <c r="T8" s="12">
        <v>8.4499999999999993</v>
      </c>
      <c r="U8" s="11">
        <f>(M8*(C17-C8))</f>
        <v>-374.10000000000014</v>
      </c>
      <c r="V8" s="11">
        <f>((C17-C8)*N8)</f>
        <v>0</v>
      </c>
      <c r="W8" s="9"/>
    </row>
    <row r="9" spans="1:28" s="6" customFormat="1" x14ac:dyDescent="0.25">
      <c r="A9" s="7" t="s">
        <v>20</v>
      </c>
      <c r="B9" s="7">
        <v>8</v>
      </c>
      <c r="C9" s="25">
        <v>39254</v>
      </c>
      <c r="D9" s="8" t="s">
        <v>33</v>
      </c>
      <c r="E9" s="8" t="s">
        <v>19</v>
      </c>
      <c r="F9" s="9">
        <v>2007</v>
      </c>
      <c r="G9" s="9">
        <v>3</v>
      </c>
      <c r="H9" s="11">
        <v>3773</v>
      </c>
      <c r="I9" s="12">
        <v>51.712084163114959</v>
      </c>
      <c r="J9" s="11">
        <f>(H9*I9)/100</f>
        <v>1951.0969354743274</v>
      </c>
      <c r="K9" s="12">
        <v>48.287915836885027</v>
      </c>
      <c r="L9" s="11">
        <f>(H9*K9)/100</f>
        <v>1821.9030645256719</v>
      </c>
      <c r="M9" s="12">
        <v>-88.957142857142841</v>
      </c>
      <c r="N9" s="12">
        <f>IF(M9&gt;0,M9,0)</f>
        <v>0</v>
      </c>
      <c r="O9" s="12">
        <v>18</v>
      </c>
      <c r="P9" s="12">
        <v>19.25</v>
      </c>
      <c r="Q9" s="12">
        <v>21.25</v>
      </c>
      <c r="R9" s="12">
        <v>22.5</v>
      </c>
      <c r="S9" s="12">
        <v>20.5</v>
      </c>
      <c r="T9" s="12">
        <v>20.3</v>
      </c>
      <c r="U9" s="11">
        <f>(M9*(C18-C9))</f>
        <v>-2490.7999999999997</v>
      </c>
      <c r="V9" s="11">
        <f>((C18-C9)*N9)</f>
        <v>0</v>
      </c>
      <c r="W9" s="9"/>
    </row>
    <row r="10" spans="1:28" s="6" customFormat="1" x14ac:dyDescent="0.25">
      <c r="A10" s="7" t="s">
        <v>35</v>
      </c>
      <c r="B10" s="7">
        <v>9</v>
      </c>
      <c r="C10" s="25">
        <v>39254</v>
      </c>
      <c r="D10" s="8" t="s">
        <v>33</v>
      </c>
      <c r="E10" s="8" t="s">
        <v>19</v>
      </c>
      <c r="F10" s="9">
        <v>2007</v>
      </c>
      <c r="G10" s="9">
        <v>3</v>
      </c>
      <c r="H10" s="11">
        <v>2015</v>
      </c>
      <c r="I10" s="12">
        <v>53.019544003397677</v>
      </c>
      <c r="J10" s="11">
        <f>(H10*I10)/100</f>
        <v>1068.3438116684631</v>
      </c>
      <c r="K10" s="12">
        <v>46.980455996602323</v>
      </c>
      <c r="L10" s="11">
        <f>(H10*K10)/100</f>
        <v>946.65618833153678</v>
      </c>
      <c r="M10" s="12">
        <v>-79.739285714285728</v>
      </c>
      <c r="N10" s="12">
        <f>IF(M10&gt;0,M10,0)</f>
        <v>0</v>
      </c>
      <c r="O10" s="12">
        <v>17.25</v>
      </c>
      <c r="P10" s="12">
        <v>16.75</v>
      </c>
      <c r="Q10" s="12">
        <v>18.75</v>
      </c>
      <c r="R10" s="12">
        <v>18</v>
      </c>
      <c r="S10" s="12">
        <v>17.5</v>
      </c>
      <c r="T10" s="12">
        <v>17.649999999999999</v>
      </c>
      <c r="U10" s="11">
        <f>(M10*(C19-C10))</f>
        <v>-2232.7000000000003</v>
      </c>
      <c r="V10" s="11">
        <f>((C19-C10)*N10)</f>
        <v>0</v>
      </c>
      <c r="W10" s="9"/>
    </row>
    <row r="11" spans="1:28" s="6" customFormat="1" x14ac:dyDescent="0.25">
      <c r="A11" s="14" t="s">
        <v>17</v>
      </c>
      <c r="B11" s="14">
        <v>1</v>
      </c>
      <c r="C11" s="24">
        <v>39282</v>
      </c>
      <c r="D11" s="24" t="s">
        <v>34</v>
      </c>
      <c r="E11" s="16" t="s">
        <v>19</v>
      </c>
      <c r="F11" s="16">
        <v>2007</v>
      </c>
      <c r="G11" s="16">
        <v>1</v>
      </c>
      <c r="H11" s="18">
        <v>1341</v>
      </c>
      <c r="I11" s="17">
        <v>62.269548445378248</v>
      </c>
      <c r="J11" s="18">
        <f>(H11*I11)/100</f>
        <v>835.03464465252227</v>
      </c>
      <c r="K11" s="17">
        <v>37.730451554621752</v>
      </c>
      <c r="L11" s="18">
        <f>(H11*K11)/100</f>
        <v>505.96535534747767</v>
      </c>
      <c r="M11" s="19">
        <v>7.605882352941177</v>
      </c>
      <c r="N11" s="19">
        <f>IF(M11&gt;0,M11,0)</f>
        <v>7.605882352941177</v>
      </c>
      <c r="O11" s="19">
        <v>9.375</v>
      </c>
      <c r="P11" s="19">
        <v>9.5</v>
      </c>
      <c r="Q11" s="19">
        <v>8.6875</v>
      </c>
      <c r="R11" s="19">
        <v>10.25</v>
      </c>
      <c r="S11" s="19">
        <v>9.1875</v>
      </c>
      <c r="T11" s="19">
        <v>9.4</v>
      </c>
      <c r="U11" s="11">
        <f>(M11*(C20-C11))</f>
        <v>258.60000000000002</v>
      </c>
      <c r="V11" s="18">
        <f>((C20-C11)*N11)</f>
        <v>258.60000000000002</v>
      </c>
      <c r="W11" s="9"/>
    </row>
    <row r="12" spans="1:28" s="6" customFormat="1" x14ac:dyDescent="0.25">
      <c r="A12" s="14" t="s">
        <v>17</v>
      </c>
      <c r="B12" s="14">
        <v>2</v>
      </c>
      <c r="C12" s="24">
        <v>39282</v>
      </c>
      <c r="D12" s="24" t="s">
        <v>34</v>
      </c>
      <c r="E12" s="16" t="s">
        <v>19</v>
      </c>
      <c r="F12" s="16">
        <v>2007</v>
      </c>
      <c r="G12" s="16">
        <v>2</v>
      </c>
      <c r="H12" s="18">
        <v>1349</v>
      </c>
      <c r="I12" s="17">
        <v>62.565381562579454</v>
      </c>
      <c r="J12" s="18">
        <f>(H12*I12)/100</f>
        <v>844.00699727919675</v>
      </c>
      <c r="K12" s="17">
        <v>37.434618437420539</v>
      </c>
      <c r="L12" s="18">
        <f>(H12*K12)/100</f>
        <v>504.99300272080308</v>
      </c>
      <c r="M12" s="19">
        <v>5.5852941176470585</v>
      </c>
      <c r="N12" s="19">
        <f>IF(M12&gt;0,M12,0)</f>
        <v>5.5852941176470585</v>
      </c>
      <c r="O12" s="19">
        <v>10.3125</v>
      </c>
      <c r="P12" s="19">
        <v>9.3125</v>
      </c>
      <c r="Q12" s="19">
        <v>12.0625</v>
      </c>
      <c r="R12" s="19">
        <v>9.5</v>
      </c>
      <c r="S12" s="19">
        <v>12.375</v>
      </c>
      <c r="T12" s="19">
        <v>10.7125</v>
      </c>
      <c r="U12" s="11">
        <f>(M12*(C21-C12))</f>
        <v>189.89999999999998</v>
      </c>
      <c r="V12" s="18">
        <f t="shared" ref="V12:V75" si="0">((C21-C12)*N12)</f>
        <v>189.89999999999998</v>
      </c>
      <c r="W12" s="9"/>
    </row>
    <row r="13" spans="1:28" s="6" customFormat="1" x14ac:dyDescent="0.25">
      <c r="A13" s="14" t="s">
        <v>20</v>
      </c>
      <c r="B13" s="14">
        <v>3</v>
      </c>
      <c r="C13" s="24">
        <v>39282</v>
      </c>
      <c r="D13" s="24" t="s">
        <v>34</v>
      </c>
      <c r="E13" s="16" t="s">
        <v>19</v>
      </c>
      <c r="F13" s="16">
        <v>2007</v>
      </c>
      <c r="G13" s="16">
        <v>1</v>
      </c>
      <c r="H13" s="18">
        <v>2405</v>
      </c>
      <c r="I13" s="17">
        <v>33.467935080942183</v>
      </c>
      <c r="J13" s="18">
        <f>(H13*I13)/100</f>
        <v>804.90383869665948</v>
      </c>
      <c r="K13" s="17">
        <v>66.532064919057817</v>
      </c>
      <c r="L13" s="18">
        <f>(H13*K13)/100</f>
        <v>1600.0961613033405</v>
      </c>
      <c r="M13" s="19">
        <v>12.405882352941179</v>
      </c>
      <c r="N13" s="19">
        <f>IF(M13&gt;0,M13,0)</f>
        <v>12.405882352941179</v>
      </c>
      <c r="O13" s="19">
        <v>17.625</v>
      </c>
      <c r="P13" s="19">
        <v>16.5</v>
      </c>
      <c r="Q13" s="19">
        <v>17.25</v>
      </c>
      <c r="R13" s="19">
        <v>15.6875</v>
      </c>
      <c r="S13" s="19">
        <v>16.125</v>
      </c>
      <c r="T13" s="19">
        <v>16.637499999999999</v>
      </c>
      <c r="U13" s="11">
        <f>(M13*(C22-C13))</f>
        <v>421.80000000000007</v>
      </c>
      <c r="V13" s="18">
        <f t="shared" si="0"/>
        <v>421.80000000000007</v>
      </c>
      <c r="W13" s="9"/>
    </row>
    <row r="14" spans="1:28" s="6" customFormat="1" x14ac:dyDescent="0.25">
      <c r="A14" s="14" t="s">
        <v>35</v>
      </c>
      <c r="B14" s="14">
        <v>4</v>
      </c>
      <c r="C14" s="24">
        <v>39282</v>
      </c>
      <c r="D14" s="24" t="s">
        <v>34</v>
      </c>
      <c r="E14" s="16" t="s">
        <v>19</v>
      </c>
      <c r="F14" s="16">
        <v>2007</v>
      </c>
      <c r="G14" s="16">
        <v>1</v>
      </c>
      <c r="H14" s="18">
        <v>2515</v>
      </c>
      <c r="I14" s="17">
        <v>43.865927369534148</v>
      </c>
      <c r="J14" s="18">
        <f>(H14*I14)/100</f>
        <v>1103.2280733437838</v>
      </c>
      <c r="K14" s="17">
        <v>56.134072630465852</v>
      </c>
      <c r="L14" s="18">
        <f>(H14*K14)/100</f>
        <v>1411.771926656216</v>
      </c>
      <c r="M14" s="19">
        <v>1.9147058823529426</v>
      </c>
      <c r="N14" s="19">
        <f>IF(M14&gt;0,M14,0)</f>
        <v>1.9147058823529426</v>
      </c>
      <c r="O14" s="19">
        <v>19.0625</v>
      </c>
      <c r="P14" s="19">
        <v>22.5625</v>
      </c>
      <c r="Q14" s="19">
        <v>18.25</v>
      </c>
      <c r="R14" s="19">
        <v>16.875</v>
      </c>
      <c r="S14" s="19">
        <v>19.1875</v>
      </c>
      <c r="T14" s="19">
        <v>19.1875</v>
      </c>
      <c r="U14" s="11">
        <f>(M14*(C23-C14))</f>
        <v>65.100000000000051</v>
      </c>
      <c r="V14" s="18">
        <f t="shared" si="0"/>
        <v>65.100000000000051</v>
      </c>
      <c r="W14" s="9"/>
    </row>
    <row r="15" spans="1:28" s="6" customFormat="1" x14ac:dyDescent="0.25">
      <c r="A15" s="14" t="s">
        <v>35</v>
      </c>
      <c r="B15" s="14">
        <v>5</v>
      </c>
      <c r="C15" s="24">
        <v>39282</v>
      </c>
      <c r="D15" s="24" t="s">
        <v>34</v>
      </c>
      <c r="E15" s="16" t="s">
        <v>19</v>
      </c>
      <c r="F15" s="16">
        <v>2007</v>
      </c>
      <c r="G15" s="16">
        <v>2</v>
      </c>
      <c r="H15" s="18">
        <v>2087</v>
      </c>
      <c r="I15" s="17">
        <v>29.33677298005847</v>
      </c>
      <c r="J15" s="18">
        <f>(H15*I15)/100</f>
        <v>612.25845209382021</v>
      </c>
      <c r="K15" s="17">
        <v>70.66322701994153</v>
      </c>
      <c r="L15" s="18">
        <f>(H15*K15)/100</f>
        <v>1474.7415479061797</v>
      </c>
      <c r="M15" s="34">
        <v>-19.708823529411763</v>
      </c>
      <c r="N15" s="19">
        <f>IF(M15&gt;0,M15,0)</f>
        <v>0</v>
      </c>
      <c r="O15" s="19">
        <v>17.142857142857142</v>
      </c>
      <c r="P15" s="19">
        <v>19.214285714285715</v>
      </c>
      <c r="Q15" s="19">
        <v>20</v>
      </c>
      <c r="R15" s="19">
        <v>20.071428571428573</v>
      </c>
      <c r="S15" s="19">
        <v>17.785714285714285</v>
      </c>
      <c r="T15" s="19">
        <v>18.842857142857142</v>
      </c>
      <c r="U15" s="11">
        <f>(M15*(C24-C15))</f>
        <v>-670.09999999999991</v>
      </c>
      <c r="V15" s="18">
        <f t="shared" si="0"/>
        <v>0</v>
      </c>
      <c r="W15" s="9"/>
    </row>
    <row r="16" spans="1:28" s="6" customFormat="1" x14ac:dyDescent="0.25">
      <c r="A16" s="14" t="s">
        <v>20</v>
      </c>
      <c r="B16" s="14">
        <v>6</v>
      </c>
      <c r="C16" s="24">
        <v>39282</v>
      </c>
      <c r="D16" s="24" t="s">
        <v>34</v>
      </c>
      <c r="E16" s="16" t="s">
        <v>19</v>
      </c>
      <c r="F16" s="16">
        <v>2007</v>
      </c>
      <c r="G16" s="16">
        <v>2</v>
      </c>
      <c r="H16" s="18">
        <v>1627</v>
      </c>
      <c r="I16" s="17">
        <v>32.040941846898342</v>
      </c>
      <c r="J16" s="18">
        <f>(H16*I16)/100</f>
        <v>521.306123849036</v>
      </c>
      <c r="K16" s="17">
        <v>67.959058153101665</v>
      </c>
      <c r="L16" s="18">
        <f>(H16*K16)/100</f>
        <v>1105.6938761509641</v>
      </c>
      <c r="M16" s="34">
        <v>2.7852941176470543</v>
      </c>
      <c r="N16" s="19">
        <f>IF(M16&gt;0,M16,0)</f>
        <v>2.7852941176470543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1">
        <f>(M16*(C25-C16))</f>
        <v>94.699999999999847</v>
      </c>
      <c r="V16" s="18">
        <f t="shared" si="0"/>
        <v>94.699999999999847</v>
      </c>
      <c r="W16" s="9"/>
    </row>
    <row r="17" spans="1:23" s="6" customFormat="1" x14ac:dyDescent="0.25">
      <c r="A17" s="14" t="s">
        <v>17</v>
      </c>
      <c r="B17" s="14">
        <v>7</v>
      </c>
      <c r="C17" s="24">
        <v>39282</v>
      </c>
      <c r="D17" s="24" t="s">
        <v>34</v>
      </c>
      <c r="E17" s="16" t="s">
        <v>19</v>
      </c>
      <c r="F17" s="16">
        <v>2007</v>
      </c>
      <c r="G17" s="16">
        <v>3</v>
      </c>
      <c r="H17" s="18">
        <v>1280</v>
      </c>
      <c r="I17" s="17">
        <v>51.183772874501841</v>
      </c>
      <c r="J17" s="18">
        <f>(H17*I17)/100</f>
        <v>655.15229279362359</v>
      </c>
      <c r="K17" s="17">
        <v>48.816227125498159</v>
      </c>
      <c r="L17" s="18">
        <f>(H17*K17)/100</f>
        <v>624.84770720637641</v>
      </c>
      <c r="M17" s="34">
        <v>6.9558823529411766</v>
      </c>
      <c r="N17" s="19">
        <f>IF(M17&gt;0,M17,0)</f>
        <v>6.9558823529411766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1">
        <f>(M17*(C26-C17))</f>
        <v>236.5</v>
      </c>
      <c r="V17" s="18">
        <f t="shared" si="0"/>
        <v>236.5</v>
      </c>
      <c r="W17" s="9"/>
    </row>
    <row r="18" spans="1:23" s="6" customFormat="1" x14ac:dyDescent="0.25">
      <c r="A18" s="14" t="s">
        <v>20</v>
      </c>
      <c r="B18" s="14">
        <v>8</v>
      </c>
      <c r="C18" s="24">
        <v>39282</v>
      </c>
      <c r="D18" s="24" t="s">
        <v>34</v>
      </c>
      <c r="E18" s="16" t="s">
        <v>19</v>
      </c>
      <c r="F18" s="16">
        <v>2007</v>
      </c>
      <c r="G18" s="16">
        <v>3</v>
      </c>
      <c r="H18" s="18">
        <v>2182</v>
      </c>
      <c r="I18" s="17">
        <v>31.566563757131235</v>
      </c>
      <c r="J18" s="18">
        <f>(H18*I18)/100</f>
        <v>688.78242118060359</v>
      </c>
      <c r="K18" s="17">
        <v>68.433436242868765</v>
      </c>
      <c r="L18" s="18">
        <f>(H18*K18)/100</f>
        <v>1493.2175788193965</v>
      </c>
      <c r="M18" s="34">
        <v>7.7411764705882362</v>
      </c>
      <c r="N18" s="19">
        <f>IF(M18&gt;0,M18,0)</f>
        <v>7.7411764705882362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1">
        <f>(M18*(C27-C18))</f>
        <v>263.20000000000005</v>
      </c>
      <c r="V18" s="18">
        <f t="shared" si="0"/>
        <v>263.20000000000005</v>
      </c>
      <c r="W18" s="9"/>
    </row>
    <row r="19" spans="1:23" s="6" customFormat="1" x14ac:dyDescent="0.25">
      <c r="A19" s="14" t="s">
        <v>35</v>
      </c>
      <c r="B19" s="14">
        <v>9</v>
      </c>
      <c r="C19" s="24">
        <v>39282</v>
      </c>
      <c r="D19" s="24" t="s">
        <v>34</v>
      </c>
      <c r="E19" s="16" t="s">
        <v>19</v>
      </c>
      <c r="F19" s="16">
        <v>2007</v>
      </c>
      <c r="G19" s="16">
        <v>3</v>
      </c>
      <c r="H19" s="18">
        <v>1390</v>
      </c>
      <c r="I19" s="17">
        <v>38.824776179191446</v>
      </c>
      <c r="J19" s="18">
        <f>(H19*I19)/100</f>
        <v>539.66438889076107</v>
      </c>
      <c r="K19" s="17">
        <v>61.175223820808561</v>
      </c>
      <c r="L19" s="18">
        <f>(H19*K19)/100</f>
        <v>850.33561110923893</v>
      </c>
      <c r="M19" s="34">
        <v>3.8352941176470563</v>
      </c>
      <c r="N19" s="19">
        <f>IF(M19&gt;0,M19,0)</f>
        <v>3.8352941176470563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1">
        <f>(M19*(C28-C19))</f>
        <v>130.39999999999992</v>
      </c>
      <c r="V19" s="18">
        <f t="shared" si="0"/>
        <v>130.39999999999992</v>
      </c>
      <c r="W19" s="9"/>
    </row>
    <row r="20" spans="1:23" s="6" customFormat="1" x14ac:dyDescent="0.25">
      <c r="A20" s="7" t="s">
        <v>17</v>
      </c>
      <c r="B20" s="7">
        <v>1</v>
      </c>
      <c r="C20" s="25">
        <v>39316</v>
      </c>
      <c r="D20" s="25" t="s">
        <v>18</v>
      </c>
      <c r="E20" s="8" t="s">
        <v>19</v>
      </c>
      <c r="F20" s="9">
        <v>2007</v>
      </c>
      <c r="G20" s="9">
        <v>1</v>
      </c>
      <c r="H20" s="9">
        <v>1895</v>
      </c>
      <c r="I20" s="10">
        <v>52.742284444020413</v>
      </c>
      <c r="J20" s="11">
        <f>(H20*I20)/100</f>
        <v>999.46629021418687</v>
      </c>
      <c r="K20" s="10">
        <v>47.257715555979587</v>
      </c>
      <c r="L20" s="11">
        <f>(H20*K20)/100</f>
        <v>895.53370978581313</v>
      </c>
      <c r="M20" s="35">
        <v>23.345714285714291</v>
      </c>
      <c r="N20" s="12">
        <f>IF(M20&gt;0,M20,0)</f>
        <v>23.345714285714291</v>
      </c>
      <c r="O20" s="12">
        <v>9.375</v>
      </c>
      <c r="P20" s="12">
        <v>9.5</v>
      </c>
      <c r="Q20" s="12">
        <v>8.6875</v>
      </c>
      <c r="R20" s="12">
        <v>10.25</v>
      </c>
      <c r="S20" s="12">
        <v>9.1875</v>
      </c>
      <c r="T20" s="12">
        <v>9.4</v>
      </c>
      <c r="U20" s="11">
        <f>(M20*(C29-C20))</f>
        <v>817.10000000000014</v>
      </c>
      <c r="V20" s="11">
        <f t="shared" si="0"/>
        <v>817.10000000000014</v>
      </c>
      <c r="W20" s="9"/>
    </row>
    <row r="21" spans="1:23" s="6" customFormat="1" x14ac:dyDescent="0.25">
      <c r="A21" s="7" t="s">
        <v>17</v>
      </c>
      <c r="B21" s="7">
        <v>2</v>
      </c>
      <c r="C21" s="25">
        <v>39316</v>
      </c>
      <c r="D21" s="25" t="s">
        <v>18</v>
      </c>
      <c r="E21" s="8" t="s">
        <v>19</v>
      </c>
      <c r="F21" s="9">
        <v>2007</v>
      </c>
      <c r="G21" s="9">
        <v>2</v>
      </c>
      <c r="H21" s="9">
        <v>1089</v>
      </c>
      <c r="I21" s="10">
        <v>39.1501479884109</v>
      </c>
      <c r="J21" s="11">
        <f t="shared" ref="J21:J84" si="1">(H21*I21)/100</f>
        <v>426.34511159379474</v>
      </c>
      <c r="K21" s="10">
        <v>60.8498520115891</v>
      </c>
      <c r="L21" s="11">
        <f t="shared" ref="L21:L84" si="2">(H21*K21)/100</f>
        <v>662.65488840620526</v>
      </c>
      <c r="M21" s="35">
        <v>23.985714285714284</v>
      </c>
      <c r="N21" s="12">
        <f t="shared" ref="N21:N37" si="3">IF(M21&gt;0,M21,0)</f>
        <v>23.985714285714284</v>
      </c>
      <c r="O21" s="12">
        <v>10.3125</v>
      </c>
      <c r="P21" s="12">
        <v>9.3125</v>
      </c>
      <c r="Q21" s="12">
        <v>12.0625</v>
      </c>
      <c r="R21" s="12">
        <v>9.5</v>
      </c>
      <c r="S21" s="12">
        <v>12.375</v>
      </c>
      <c r="T21" s="12">
        <v>10.7125</v>
      </c>
      <c r="U21" s="11">
        <f>(M21*(C30-C21))</f>
        <v>839.49999999999989</v>
      </c>
      <c r="V21" s="11">
        <f t="shared" si="0"/>
        <v>839.49999999999989</v>
      </c>
      <c r="W21" s="9"/>
    </row>
    <row r="22" spans="1:23" s="6" customFormat="1" x14ac:dyDescent="0.25">
      <c r="A22" s="7" t="s">
        <v>20</v>
      </c>
      <c r="B22" s="7">
        <v>3</v>
      </c>
      <c r="C22" s="25">
        <v>39316</v>
      </c>
      <c r="D22" s="25" t="s">
        <v>18</v>
      </c>
      <c r="E22" s="8" t="s">
        <v>19</v>
      </c>
      <c r="F22" s="9">
        <v>2007</v>
      </c>
      <c r="G22" s="9">
        <v>1</v>
      </c>
      <c r="H22" s="9">
        <v>1448</v>
      </c>
      <c r="I22" s="10">
        <v>14.686629211002383</v>
      </c>
      <c r="J22" s="11">
        <f t="shared" si="1"/>
        <v>212.66239097531451</v>
      </c>
      <c r="K22" s="10">
        <v>85.313370788997617</v>
      </c>
      <c r="L22" s="11">
        <f t="shared" si="2"/>
        <v>1235.3376090246854</v>
      </c>
      <c r="M22" s="35">
        <v>4.1600000000000019</v>
      </c>
      <c r="N22" s="12">
        <f t="shared" si="3"/>
        <v>4.1600000000000019</v>
      </c>
      <c r="O22" s="12">
        <v>17.625</v>
      </c>
      <c r="P22" s="12">
        <v>16.5</v>
      </c>
      <c r="Q22" s="12">
        <v>17.25</v>
      </c>
      <c r="R22" s="12">
        <v>15.6875</v>
      </c>
      <c r="S22" s="12">
        <v>16.125</v>
      </c>
      <c r="T22" s="12">
        <v>16.637499999999999</v>
      </c>
      <c r="U22" s="11">
        <f>(M22*(C31-C22))</f>
        <v>145.60000000000008</v>
      </c>
      <c r="V22" s="11">
        <f t="shared" si="0"/>
        <v>145.60000000000008</v>
      </c>
      <c r="W22" s="9"/>
    </row>
    <row r="23" spans="1:23" s="6" customFormat="1" x14ac:dyDescent="0.25">
      <c r="A23" s="7" t="s">
        <v>35</v>
      </c>
      <c r="B23" s="7">
        <v>4</v>
      </c>
      <c r="C23" s="25">
        <v>39316</v>
      </c>
      <c r="D23" s="25" t="s">
        <v>18</v>
      </c>
      <c r="E23" s="8" t="s">
        <v>19</v>
      </c>
      <c r="F23" s="9">
        <v>2007</v>
      </c>
      <c r="G23" s="9">
        <v>1</v>
      </c>
      <c r="H23" s="9">
        <v>794</v>
      </c>
      <c r="I23" s="10">
        <v>21.24270075716429</v>
      </c>
      <c r="J23" s="11">
        <f t="shared" si="1"/>
        <v>168.66704401188446</v>
      </c>
      <c r="K23" s="10">
        <v>78.757299242835714</v>
      </c>
      <c r="L23" s="11">
        <f t="shared" si="2"/>
        <v>625.3329559881156</v>
      </c>
      <c r="M23" s="35">
        <v>12.022857142857145</v>
      </c>
      <c r="N23" s="12">
        <f t="shared" si="3"/>
        <v>12.022857142857145</v>
      </c>
      <c r="O23" s="12">
        <v>19.0625</v>
      </c>
      <c r="P23" s="12">
        <v>22.5625</v>
      </c>
      <c r="Q23" s="12">
        <v>18.25</v>
      </c>
      <c r="R23" s="12">
        <v>16.875</v>
      </c>
      <c r="S23" s="12">
        <v>19.1875</v>
      </c>
      <c r="T23" s="12">
        <v>19.1875</v>
      </c>
      <c r="U23" s="11">
        <f>(M23*(C32-C23))</f>
        <v>420.80000000000007</v>
      </c>
      <c r="V23" s="11">
        <f t="shared" si="0"/>
        <v>420.80000000000007</v>
      </c>
      <c r="W23" s="9"/>
    </row>
    <row r="24" spans="1:23" s="6" customFormat="1" x14ac:dyDescent="0.25">
      <c r="A24" s="7" t="s">
        <v>35</v>
      </c>
      <c r="B24" s="7">
        <v>5</v>
      </c>
      <c r="C24" s="25">
        <v>39316</v>
      </c>
      <c r="D24" s="25" t="s">
        <v>18</v>
      </c>
      <c r="E24" s="8" t="s">
        <v>19</v>
      </c>
      <c r="F24" s="9">
        <v>2007</v>
      </c>
      <c r="G24" s="9">
        <v>2</v>
      </c>
      <c r="H24" s="9">
        <v>1767</v>
      </c>
      <c r="I24" s="10">
        <v>24.891039851666541</v>
      </c>
      <c r="J24" s="11">
        <f t="shared" si="1"/>
        <v>439.82467417894776</v>
      </c>
      <c r="K24" s="10">
        <v>75.108960148333452</v>
      </c>
      <c r="L24" s="11">
        <f t="shared" si="2"/>
        <v>1327.175325821052</v>
      </c>
      <c r="M24" s="35">
        <v>37.600000000000009</v>
      </c>
      <c r="N24" s="12">
        <f t="shared" si="3"/>
        <v>37.600000000000009</v>
      </c>
      <c r="O24" s="12">
        <v>17.142857142857142</v>
      </c>
      <c r="P24" s="12">
        <v>19.214285714285715</v>
      </c>
      <c r="Q24" s="12">
        <v>20</v>
      </c>
      <c r="R24" s="12">
        <v>20.071428571428573</v>
      </c>
      <c r="S24" s="12">
        <v>17.785714285714285</v>
      </c>
      <c r="T24" s="12">
        <v>18.842857142857142</v>
      </c>
      <c r="U24" s="11">
        <f>(M24*(C33-C24))</f>
        <v>1316.0000000000002</v>
      </c>
      <c r="V24" s="11">
        <f t="shared" si="0"/>
        <v>1316.0000000000002</v>
      </c>
      <c r="W24" s="9"/>
    </row>
    <row r="25" spans="1:23" s="6" customFormat="1" x14ac:dyDescent="0.25">
      <c r="A25" s="7" t="s">
        <v>20</v>
      </c>
      <c r="B25" s="7">
        <v>6</v>
      </c>
      <c r="C25" s="25">
        <v>39316</v>
      </c>
      <c r="D25" s="25" t="s">
        <v>18</v>
      </c>
      <c r="E25" s="8" t="s">
        <v>19</v>
      </c>
      <c r="F25" s="9">
        <v>2007</v>
      </c>
      <c r="G25" s="9">
        <v>2</v>
      </c>
      <c r="H25" s="9">
        <v>1083</v>
      </c>
      <c r="I25" s="10">
        <v>19.860589029600682</v>
      </c>
      <c r="J25" s="11">
        <f t="shared" si="1"/>
        <v>215.09017919057541</v>
      </c>
      <c r="K25" s="10">
        <v>80.139410970399311</v>
      </c>
      <c r="L25" s="11">
        <f t="shared" si="2"/>
        <v>867.90982080942456</v>
      </c>
      <c r="M25" s="35">
        <v>-27.102857142857143</v>
      </c>
      <c r="N25" s="12">
        <f t="shared" si="3"/>
        <v>0</v>
      </c>
      <c r="O25" s="12">
        <v>14</v>
      </c>
      <c r="P25" s="12">
        <v>11.375</v>
      </c>
      <c r="Q25" s="12">
        <v>11.625</v>
      </c>
      <c r="R25" s="12">
        <v>10</v>
      </c>
      <c r="S25" s="12">
        <v>8.5</v>
      </c>
      <c r="T25" s="12">
        <v>11.1</v>
      </c>
      <c r="U25" s="11">
        <f>(M25*(C34-C25))</f>
        <v>-948.6</v>
      </c>
      <c r="V25" s="11">
        <f t="shared" si="0"/>
        <v>0</v>
      </c>
      <c r="W25" s="9"/>
    </row>
    <row r="26" spans="1:23" s="6" customFormat="1" x14ac:dyDescent="0.25">
      <c r="A26" s="7" t="s">
        <v>17</v>
      </c>
      <c r="B26" s="7">
        <v>7</v>
      </c>
      <c r="C26" s="25">
        <v>39316</v>
      </c>
      <c r="D26" s="25" t="s">
        <v>18</v>
      </c>
      <c r="E26" s="8" t="s">
        <v>19</v>
      </c>
      <c r="F26" s="9">
        <v>2007</v>
      </c>
      <c r="G26" s="9">
        <v>3</v>
      </c>
      <c r="H26" s="9">
        <v>864</v>
      </c>
      <c r="I26" s="10">
        <v>32.366782310544579</v>
      </c>
      <c r="J26" s="11">
        <f t="shared" si="1"/>
        <v>279.6489991631052</v>
      </c>
      <c r="K26" s="10">
        <v>67.633217689455421</v>
      </c>
      <c r="L26" s="11">
        <f t="shared" si="2"/>
        <v>584.35100083689485</v>
      </c>
      <c r="M26" s="35">
        <v>18.57714285714286</v>
      </c>
      <c r="N26" s="12">
        <f t="shared" si="3"/>
        <v>18.57714285714286</v>
      </c>
      <c r="O26" s="12">
        <v>7.75</v>
      </c>
      <c r="P26" s="12">
        <v>6.375</v>
      </c>
      <c r="Q26" s="12">
        <v>7.4375</v>
      </c>
      <c r="R26" s="12">
        <v>7.125</v>
      </c>
      <c r="S26" s="12">
        <v>8.1875</v>
      </c>
      <c r="T26" s="12">
        <v>7.375</v>
      </c>
      <c r="U26" s="11">
        <f>(M26*(C35-C26))</f>
        <v>650.20000000000005</v>
      </c>
      <c r="V26" s="11">
        <f t="shared" si="0"/>
        <v>650.20000000000005</v>
      </c>
      <c r="W26" s="9"/>
    </row>
    <row r="27" spans="1:23" s="6" customFormat="1" x14ac:dyDescent="0.25">
      <c r="A27" s="7" t="s">
        <v>20</v>
      </c>
      <c r="B27" s="7">
        <v>8</v>
      </c>
      <c r="C27" s="25">
        <v>39316</v>
      </c>
      <c r="D27" s="25" t="s">
        <v>18</v>
      </c>
      <c r="E27" s="8" t="s">
        <v>19</v>
      </c>
      <c r="F27" s="9">
        <v>2007</v>
      </c>
      <c r="G27" s="9">
        <v>3</v>
      </c>
      <c r="H27" s="9">
        <v>2141</v>
      </c>
      <c r="I27" s="10">
        <v>21.129306809585277</v>
      </c>
      <c r="J27" s="11">
        <f t="shared" si="1"/>
        <v>452.37845879322077</v>
      </c>
      <c r="K27" s="10">
        <v>78.870693190414713</v>
      </c>
      <c r="L27" s="11">
        <f t="shared" si="2"/>
        <v>1688.6215412067791</v>
      </c>
      <c r="M27" s="35">
        <v>9.1428571428573538E-2</v>
      </c>
      <c r="N27" s="12">
        <f t="shared" si="3"/>
        <v>9.1428571428573538E-2</v>
      </c>
      <c r="O27" s="12">
        <v>7.25</v>
      </c>
      <c r="P27" s="12">
        <v>7.3125</v>
      </c>
      <c r="Q27" s="12">
        <v>8.5</v>
      </c>
      <c r="R27" s="12">
        <v>6.375</v>
      </c>
      <c r="S27" s="12">
        <v>8.0625</v>
      </c>
      <c r="T27" s="12">
        <v>7.5</v>
      </c>
      <c r="U27" s="11">
        <f>(M27*(C36-C27))</f>
        <v>3.2000000000000739</v>
      </c>
      <c r="V27" s="11">
        <f t="shared" si="0"/>
        <v>3.2000000000000739</v>
      </c>
      <c r="W27" s="9"/>
    </row>
    <row r="28" spans="1:23" s="6" customFormat="1" x14ac:dyDescent="0.25">
      <c r="A28" s="7" t="s">
        <v>35</v>
      </c>
      <c r="B28" s="7">
        <v>9</v>
      </c>
      <c r="C28" s="25">
        <v>39316</v>
      </c>
      <c r="D28" s="25" t="s">
        <v>18</v>
      </c>
      <c r="E28" s="8" t="s">
        <v>19</v>
      </c>
      <c r="F28" s="9">
        <v>2007</v>
      </c>
      <c r="G28" s="9">
        <v>3</v>
      </c>
      <c r="H28" s="9">
        <v>438</v>
      </c>
      <c r="I28" s="10">
        <v>23.040938460395804</v>
      </c>
      <c r="J28" s="11">
        <f t="shared" si="1"/>
        <v>100.91931045653362</v>
      </c>
      <c r="K28" s="10">
        <v>76.959061539604193</v>
      </c>
      <c r="L28" s="11">
        <f t="shared" si="2"/>
        <v>337.08068954346635</v>
      </c>
      <c r="M28" s="35">
        <v>-8.3057142857142843</v>
      </c>
      <c r="N28" s="12">
        <f t="shared" si="3"/>
        <v>0</v>
      </c>
      <c r="O28" s="12">
        <v>7.375</v>
      </c>
      <c r="P28" s="12">
        <v>7.625</v>
      </c>
      <c r="Q28" s="12">
        <v>8.625</v>
      </c>
      <c r="R28" s="12">
        <v>7.375</v>
      </c>
      <c r="S28" s="12">
        <v>6.8125</v>
      </c>
      <c r="T28" s="12">
        <v>7.5625</v>
      </c>
      <c r="U28" s="11">
        <f>(M28*(C37-C28))</f>
        <v>-290.69999999999993</v>
      </c>
      <c r="V28" s="11">
        <f t="shared" si="0"/>
        <v>0</v>
      </c>
      <c r="W28" s="9"/>
    </row>
    <row r="29" spans="1:23" s="6" customFormat="1" x14ac:dyDescent="0.25">
      <c r="A29" s="14" t="s">
        <v>17</v>
      </c>
      <c r="B29" s="14">
        <v>1</v>
      </c>
      <c r="C29" s="24">
        <v>39351</v>
      </c>
      <c r="D29" s="24" t="s">
        <v>21</v>
      </c>
      <c r="E29" s="24" t="s">
        <v>22</v>
      </c>
      <c r="F29" s="16">
        <v>2007</v>
      </c>
      <c r="G29" s="16">
        <v>1</v>
      </c>
      <c r="H29" s="16">
        <v>1467</v>
      </c>
      <c r="I29" s="17">
        <v>63.344180396902615</v>
      </c>
      <c r="J29" s="18">
        <f t="shared" si="1"/>
        <v>929.25912642256139</v>
      </c>
      <c r="K29" s="17">
        <v>36.655819603097385</v>
      </c>
      <c r="L29" s="18">
        <f t="shared" si="2"/>
        <v>537.74087357743861</v>
      </c>
      <c r="M29" s="34">
        <v>9.1181818181818226</v>
      </c>
      <c r="N29" s="19">
        <f>IF(M29&gt;0,M29,0)</f>
        <v>9.1181818181818226</v>
      </c>
      <c r="O29" s="19">
        <v>8.625</v>
      </c>
      <c r="P29" s="19">
        <v>10.875</v>
      </c>
      <c r="Q29" s="19">
        <v>8.625</v>
      </c>
      <c r="R29" s="19">
        <v>8.875</v>
      </c>
      <c r="S29" s="19">
        <v>9.125</v>
      </c>
      <c r="T29" s="19">
        <v>9.2249999999999996</v>
      </c>
      <c r="U29" s="11">
        <f>(M29*(C38-C29))</f>
        <v>200.60000000000011</v>
      </c>
      <c r="V29" s="18">
        <f>((C38-C29)*N29)</f>
        <v>200.60000000000011</v>
      </c>
      <c r="W29" s="9"/>
    </row>
    <row r="30" spans="1:23" s="6" customFormat="1" x14ac:dyDescent="0.25">
      <c r="A30" s="14" t="s">
        <v>17</v>
      </c>
      <c r="B30" s="14">
        <v>2</v>
      </c>
      <c r="C30" s="24">
        <v>39351</v>
      </c>
      <c r="D30" s="24" t="s">
        <v>21</v>
      </c>
      <c r="E30" s="24" t="s">
        <v>22</v>
      </c>
      <c r="F30" s="16">
        <v>2007</v>
      </c>
      <c r="G30" s="16">
        <v>2</v>
      </c>
      <c r="H30" s="16">
        <v>1514</v>
      </c>
      <c r="I30" s="17">
        <v>63.378991305607265</v>
      </c>
      <c r="J30" s="18">
        <f t="shared" si="1"/>
        <v>959.55792836689409</v>
      </c>
      <c r="K30" s="17">
        <v>36.621008694392735</v>
      </c>
      <c r="L30" s="18">
        <f t="shared" si="2"/>
        <v>554.44207163310602</v>
      </c>
      <c r="M30" s="34">
        <v>9.536363636363637</v>
      </c>
      <c r="N30" s="19">
        <f t="shared" si="3"/>
        <v>9.536363636363637</v>
      </c>
      <c r="O30" s="19">
        <v>10.25</v>
      </c>
      <c r="P30" s="19">
        <v>10.625</v>
      </c>
      <c r="Q30" s="19">
        <v>11.75</v>
      </c>
      <c r="R30" s="19">
        <v>11.125</v>
      </c>
      <c r="S30" s="19">
        <v>10.875</v>
      </c>
      <c r="T30" s="19">
        <v>10.925000000000001</v>
      </c>
      <c r="U30" s="11">
        <f>(M30*(C39-C30))</f>
        <v>209.8</v>
      </c>
      <c r="V30" s="18">
        <f t="shared" si="0"/>
        <v>209.8</v>
      </c>
      <c r="W30" s="9"/>
    </row>
    <row r="31" spans="1:23" s="6" customFormat="1" x14ac:dyDescent="0.25">
      <c r="A31" s="14" t="s">
        <v>20</v>
      </c>
      <c r="B31" s="14">
        <v>3</v>
      </c>
      <c r="C31" s="24">
        <v>39351</v>
      </c>
      <c r="D31" s="24" t="s">
        <v>21</v>
      </c>
      <c r="E31" s="24" t="s">
        <v>22</v>
      </c>
      <c r="F31" s="16">
        <v>2007</v>
      </c>
      <c r="G31" s="16">
        <v>1</v>
      </c>
      <c r="H31" s="16">
        <v>1626</v>
      </c>
      <c r="I31" s="17">
        <v>35.610881011996938</v>
      </c>
      <c r="J31" s="18">
        <f t="shared" si="1"/>
        <v>579.03292525507027</v>
      </c>
      <c r="K31" s="17">
        <v>64.389118988003062</v>
      </c>
      <c r="L31" s="18">
        <f t="shared" si="2"/>
        <v>1046.96707474493</v>
      </c>
      <c r="M31" s="34">
        <v>5.5545454545454547</v>
      </c>
      <c r="N31" s="19">
        <f t="shared" si="3"/>
        <v>5.5545454545454547</v>
      </c>
      <c r="O31" s="19">
        <v>10.375</v>
      </c>
      <c r="P31" s="19">
        <v>12</v>
      </c>
      <c r="Q31" s="19">
        <v>10.75</v>
      </c>
      <c r="R31" s="19">
        <v>10.125</v>
      </c>
      <c r="S31" s="19">
        <v>11</v>
      </c>
      <c r="T31" s="19">
        <v>10.85</v>
      </c>
      <c r="U31" s="11">
        <f>(M31*(C40-C31))</f>
        <v>122.2</v>
      </c>
      <c r="V31" s="18">
        <f t="shared" si="0"/>
        <v>122.2</v>
      </c>
      <c r="W31" s="9"/>
    </row>
    <row r="32" spans="1:23" s="6" customFormat="1" x14ac:dyDescent="0.25">
      <c r="A32" s="14" t="s">
        <v>35</v>
      </c>
      <c r="B32" s="14">
        <v>4</v>
      </c>
      <c r="C32" s="24">
        <v>39351</v>
      </c>
      <c r="D32" s="24" t="s">
        <v>21</v>
      </c>
      <c r="E32" s="24" t="s">
        <v>22</v>
      </c>
      <c r="F32" s="16">
        <v>2007</v>
      </c>
      <c r="G32" s="16">
        <v>1</v>
      </c>
      <c r="H32" s="16">
        <v>1754</v>
      </c>
      <c r="I32" s="17">
        <v>46.663891604947565</v>
      </c>
      <c r="J32" s="18">
        <f t="shared" si="1"/>
        <v>818.48465875078034</v>
      </c>
      <c r="K32" s="17">
        <v>53.336108395052435</v>
      </c>
      <c r="L32" s="18">
        <f t="shared" si="2"/>
        <v>935.51534124921966</v>
      </c>
      <c r="M32" s="34">
        <v>11.431818181818185</v>
      </c>
      <c r="N32" s="19">
        <f t="shared" si="3"/>
        <v>11.431818181818185</v>
      </c>
      <c r="O32" s="19">
        <v>12.375</v>
      </c>
      <c r="P32" s="19">
        <v>9.625</v>
      </c>
      <c r="Q32" s="19">
        <v>11.5</v>
      </c>
      <c r="R32" s="19">
        <v>11.857142857142858</v>
      </c>
      <c r="S32" s="19">
        <v>11.375</v>
      </c>
      <c r="T32" s="19">
        <v>11.333333333333334</v>
      </c>
      <c r="U32" s="11">
        <f>(M32*(C41-C32))</f>
        <v>251.50000000000009</v>
      </c>
      <c r="V32" s="18">
        <f t="shared" si="0"/>
        <v>251.50000000000009</v>
      </c>
      <c r="W32" s="9"/>
    </row>
    <row r="33" spans="1:24" s="6" customFormat="1" x14ac:dyDescent="0.25">
      <c r="A33" s="14" t="s">
        <v>35</v>
      </c>
      <c r="B33" s="14">
        <v>5</v>
      </c>
      <c r="C33" s="24">
        <v>39351</v>
      </c>
      <c r="D33" s="24" t="s">
        <v>21</v>
      </c>
      <c r="E33" s="24" t="s">
        <v>22</v>
      </c>
      <c r="F33" s="16">
        <v>2007</v>
      </c>
      <c r="G33" s="16">
        <v>2</v>
      </c>
      <c r="H33" s="16">
        <v>1557</v>
      </c>
      <c r="I33" s="17">
        <v>27.870671803398455</v>
      </c>
      <c r="J33" s="18">
        <f t="shared" si="1"/>
        <v>433.94635997891396</v>
      </c>
      <c r="K33" s="17">
        <v>72.129328196601548</v>
      </c>
      <c r="L33" s="18">
        <f t="shared" si="2"/>
        <v>1123.0536400210863</v>
      </c>
      <c r="M33" s="34">
        <v>9.0636363636363697</v>
      </c>
      <c r="N33" s="19">
        <f t="shared" si="3"/>
        <v>9.0636363636363697</v>
      </c>
      <c r="O33" s="19">
        <v>12.375</v>
      </c>
      <c r="P33" s="19">
        <v>15.25</v>
      </c>
      <c r="Q33" s="19">
        <v>14.375</v>
      </c>
      <c r="R33" s="19">
        <v>13.285714285714286</v>
      </c>
      <c r="S33" s="19">
        <v>16.375</v>
      </c>
      <c r="T33" s="19">
        <v>14.358974358974359</v>
      </c>
      <c r="U33" s="11">
        <f>(M33*(C42-C33))</f>
        <v>199.40000000000015</v>
      </c>
      <c r="V33" s="18">
        <f t="shared" si="0"/>
        <v>199.40000000000015</v>
      </c>
      <c r="W33" s="9"/>
    </row>
    <row r="34" spans="1:24" s="6" customFormat="1" x14ac:dyDescent="0.25">
      <c r="A34" s="14" t="s">
        <v>20</v>
      </c>
      <c r="B34" s="14">
        <v>6</v>
      </c>
      <c r="C34" s="24">
        <v>39351</v>
      </c>
      <c r="D34" s="24" t="s">
        <v>21</v>
      </c>
      <c r="E34" s="24" t="s">
        <v>22</v>
      </c>
      <c r="F34" s="16">
        <v>2007</v>
      </c>
      <c r="G34" s="16">
        <v>2</v>
      </c>
      <c r="H34" s="16">
        <v>1935</v>
      </c>
      <c r="I34" s="17">
        <v>24.221567998471745</v>
      </c>
      <c r="J34" s="18">
        <f t="shared" si="1"/>
        <v>468.68734077042825</v>
      </c>
      <c r="K34" s="17">
        <v>75.778432001528259</v>
      </c>
      <c r="L34" s="18">
        <f t="shared" si="2"/>
        <v>1466.3126592295719</v>
      </c>
      <c r="M34" s="34">
        <v>12.663636363636364</v>
      </c>
      <c r="N34" s="19">
        <f t="shared" si="3"/>
        <v>12.663636363636364</v>
      </c>
      <c r="O34" s="19">
        <v>14.857142857142858</v>
      </c>
      <c r="P34" s="19">
        <v>12.857142857142858</v>
      </c>
      <c r="Q34" s="19">
        <v>13.285714285714286</v>
      </c>
      <c r="R34" s="19">
        <v>13</v>
      </c>
      <c r="S34" s="19">
        <v>12</v>
      </c>
      <c r="T34" s="19">
        <v>13.205882352941176</v>
      </c>
      <c r="U34" s="11">
        <f>(M34*(C43-C34))</f>
        <v>278.60000000000002</v>
      </c>
      <c r="V34" s="18">
        <f t="shared" si="0"/>
        <v>278.60000000000002</v>
      </c>
      <c r="W34" s="9"/>
    </row>
    <row r="35" spans="1:24" s="6" customFormat="1" x14ac:dyDescent="0.25">
      <c r="A35" s="14" t="s">
        <v>17</v>
      </c>
      <c r="B35" s="14">
        <v>7</v>
      </c>
      <c r="C35" s="24">
        <v>39351</v>
      </c>
      <c r="D35" s="24" t="s">
        <v>21</v>
      </c>
      <c r="E35" s="24" t="s">
        <v>22</v>
      </c>
      <c r="F35" s="16">
        <v>2007</v>
      </c>
      <c r="G35" s="16">
        <v>3</v>
      </c>
      <c r="H35" s="16">
        <v>1632</v>
      </c>
      <c r="I35" s="17">
        <v>59.873793727580072</v>
      </c>
      <c r="J35" s="18">
        <f t="shared" si="1"/>
        <v>977.14031363410675</v>
      </c>
      <c r="K35" s="17">
        <v>40.126206272419935</v>
      </c>
      <c r="L35" s="18">
        <f t="shared" si="2"/>
        <v>654.85968636589337</v>
      </c>
      <c r="M35" s="34">
        <v>30.90909090909091</v>
      </c>
      <c r="N35" s="19">
        <f t="shared" si="3"/>
        <v>30.90909090909091</v>
      </c>
      <c r="O35" s="19">
        <v>10.875</v>
      </c>
      <c r="P35" s="19">
        <v>11.875</v>
      </c>
      <c r="Q35" s="19">
        <v>7.5</v>
      </c>
      <c r="R35" s="19">
        <v>11.5</v>
      </c>
      <c r="S35" s="19">
        <v>9.625</v>
      </c>
      <c r="T35" s="19">
        <v>10.275</v>
      </c>
      <c r="U35" s="11">
        <f>(M35*(C44-C35))</f>
        <v>680</v>
      </c>
      <c r="V35" s="18">
        <f t="shared" si="0"/>
        <v>680</v>
      </c>
      <c r="W35" s="9"/>
    </row>
    <row r="36" spans="1:24" s="6" customFormat="1" x14ac:dyDescent="0.25">
      <c r="A36" s="14" t="s">
        <v>20</v>
      </c>
      <c r="B36" s="14">
        <v>8</v>
      </c>
      <c r="C36" s="24">
        <v>39351</v>
      </c>
      <c r="D36" s="24" t="s">
        <v>21</v>
      </c>
      <c r="E36" s="24" t="s">
        <v>22</v>
      </c>
      <c r="F36" s="16">
        <v>2007</v>
      </c>
      <c r="G36" s="16">
        <v>3</v>
      </c>
      <c r="H36" s="16">
        <v>1581</v>
      </c>
      <c r="I36" s="17">
        <v>36.947633956544649</v>
      </c>
      <c r="J36" s="18">
        <f t="shared" si="1"/>
        <v>584.1420928529709</v>
      </c>
      <c r="K36" s="17">
        <v>63.052366043455351</v>
      </c>
      <c r="L36" s="18">
        <f t="shared" si="2"/>
        <v>996.85790714702898</v>
      </c>
      <c r="M36" s="34">
        <v>-10.836363636363648</v>
      </c>
      <c r="N36" s="19">
        <f t="shared" si="3"/>
        <v>0</v>
      </c>
      <c r="O36" s="19">
        <v>12.875</v>
      </c>
      <c r="P36" s="19">
        <v>11.375</v>
      </c>
      <c r="Q36" s="19">
        <v>10.375</v>
      </c>
      <c r="R36" s="19">
        <v>12</v>
      </c>
      <c r="S36" s="19">
        <v>0</v>
      </c>
      <c r="T36" s="19">
        <v>11.65625</v>
      </c>
      <c r="U36" s="11">
        <f>(M36*(C45-C36))</f>
        <v>-238.40000000000026</v>
      </c>
      <c r="V36" s="18">
        <f t="shared" si="0"/>
        <v>0</v>
      </c>
      <c r="W36" s="9"/>
    </row>
    <row r="37" spans="1:24" s="6" customFormat="1" x14ac:dyDescent="0.25">
      <c r="A37" s="14" t="s">
        <v>35</v>
      </c>
      <c r="B37" s="14">
        <v>9</v>
      </c>
      <c r="C37" s="24">
        <v>39351</v>
      </c>
      <c r="D37" s="24" t="s">
        <v>21</v>
      </c>
      <c r="E37" s="24" t="s">
        <v>22</v>
      </c>
      <c r="F37" s="16">
        <v>2007</v>
      </c>
      <c r="G37" s="16">
        <v>3</v>
      </c>
      <c r="H37" s="16">
        <v>1636</v>
      </c>
      <c r="I37" s="17">
        <v>49.884570763414594</v>
      </c>
      <c r="J37" s="18">
        <f t="shared" si="1"/>
        <v>816.11157768946271</v>
      </c>
      <c r="K37" s="17">
        <v>50.115429236585406</v>
      </c>
      <c r="L37" s="18">
        <f t="shared" si="2"/>
        <v>819.88842231053729</v>
      </c>
      <c r="M37" s="34">
        <v>-7.0318181818181813</v>
      </c>
      <c r="N37" s="19">
        <f t="shared" si="3"/>
        <v>0</v>
      </c>
      <c r="O37" s="19">
        <v>11.5</v>
      </c>
      <c r="P37" s="19">
        <v>12.75</v>
      </c>
      <c r="Q37" s="19">
        <v>12.25</v>
      </c>
      <c r="R37" s="19">
        <v>10.5</v>
      </c>
      <c r="S37" s="19">
        <v>0</v>
      </c>
      <c r="T37" s="19">
        <v>11.75</v>
      </c>
      <c r="U37" s="11">
        <f>(M37*(C46-C37))</f>
        <v>-154.69999999999999</v>
      </c>
      <c r="V37" s="18">
        <f t="shared" si="0"/>
        <v>0</v>
      </c>
      <c r="W37" s="9"/>
    </row>
    <row r="38" spans="1:24" s="6" customFormat="1" x14ac:dyDescent="0.25">
      <c r="A38" s="7" t="s">
        <v>17</v>
      </c>
      <c r="B38" s="7">
        <v>1</v>
      </c>
      <c r="C38" s="25">
        <v>39373</v>
      </c>
      <c r="D38" s="25" t="s">
        <v>23</v>
      </c>
      <c r="E38" s="25" t="s">
        <v>22</v>
      </c>
      <c r="F38" s="9">
        <v>2007</v>
      </c>
      <c r="G38" s="9">
        <v>1</v>
      </c>
      <c r="H38" s="9">
        <v>1426</v>
      </c>
      <c r="I38" s="10">
        <v>53.093866370116807</v>
      </c>
      <c r="J38" s="11">
        <f t="shared" si="1"/>
        <v>757.11853443786561</v>
      </c>
      <c r="K38" s="10">
        <v>46.906133629883193</v>
      </c>
      <c r="L38" s="11">
        <f t="shared" si="2"/>
        <v>668.88146556213439</v>
      </c>
      <c r="M38" s="35">
        <v>46.822857142857139</v>
      </c>
      <c r="N38" s="12">
        <f>IF(M38&gt;0,M38,0)</f>
        <v>46.822857142857139</v>
      </c>
      <c r="O38" s="12">
        <v>11.375</v>
      </c>
      <c r="P38" s="12">
        <v>9.75</v>
      </c>
      <c r="Q38" s="12">
        <v>10.125</v>
      </c>
      <c r="R38" s="12">
        <v>9.5</v>
      </c>
      <c r="S38" s="12">
        <v>10.625</v>
      </c>
      <c r="T38" s="12">
        <v>10.275</v>
      </c>
      <c r="U38" s="11">
        <f>(M38*(C47-C38))</f>
        <v>1638.8</v>
      </c>
      <c r="V38" s="11">
        <f t="shared" si="0"/>
        <v>1638.8</v>
      </c>
      <c r="W38" s="22"/>
      <c r="X38" s="22"/>
    </row>
    <row r="39" spans="1:24" s="6" customFormat="1" x14ac:dyDescent="0.25">
      <c r="A39" s="7" t="s">
        <v>17</v>
      </c>
      <c r="B39" s="7">
        <v>2</v>
      </c>
      <c r="C39" s="25">
        <v>39373</v>
      </c>
      <c r="D39" s="25" t="s">
        <v>23</v>
      </c>
      <c r="E39" s="25" t="s">
        <v>22</v>
      </c>
      <c r="F39" s="9">
        <v>2007</v>
      </c>
      <c r="G39" s="9">
        <v>2</v>
      </c>
      <c r="H39" s="9">
        <v>1390</v>
      </c>
      <c r="I39" s="10">
        <v>43.227485844510646</v>
      </c>
      <c r="J39" s="11">
        <f t="shared" si="1"/>
        <v>600.86205323869797</v>
      </c>
      <c r="K39" s="10">
        <v>56.772514155489354</v>
      </c>
      <c r="L39" s="11">
        <f t="shared" si="2"/>
        <v>789.13794676130203</v>
      </c>
      <c r="M39" s="35">
        <v>52.168571428571418</v>
      </c>
      <c r="N39" s="12">
        <f t="shared" ref="N39:N55" si="4">IF(M39&gt;0,M39,0)</f>
        <v>52.168571428571418</v>
      </c>
      <c r="O39" s="12">
        <v>11.875</v>
      </c>
      <c r="P39" s="12">
        <v>12.75</v>
      </c>
      <c r="Q39" s="12">
        <v>11.375</v>
      </c>
      <c r="R39" s="12">
        <v>12.75</v>
      </c>
      <c r="S39" s="12">
        <v>12.875</v>
      </c>
      <c r="T39" s="12">
        <v>12.324999999999999</v>
      </c>
      <c r="U39" s="11">
        <f>(M39*(C48-C39))</f>
        <v>1825.8999999999996</v>
      </c>
      <c r="V39" s="11">
        <f t="shared" si="0"/>
        <v>1825.8999999999996</v>
      </c>
      <c r="W39" s="23"/>
      <c r="X39" s="23"/>
    </row>
    <row r="40" spans="1:24" s="6" customFormat="1" x14ac:dyDescent="0.25">
      <c r="A40" s="7" t="s">
        <v>20</v>
      </c>
      <c r="B40" s="7">
        <v>3</v>
      </c>
      <c r="C40" s="25">
        <v>39373</v>
      </c>
      <c r="D40" s="25" t="s">
        <v>23</v>
      </c>
      <c r="E40" s="25" t="s">
        <v>22</v>
      </c>
      <c r="F40" s="9">
        <v>2007</v>
      </c>
      <c r="G40" s="9">
        <v>1</v>
      </c>
      <c r="H40" s="9">
        <v>1177</v>
      </c>
      <c r="I40" s="10">
        <v>51.93782760698268</v>
      </c>
      <c r="J40" s="11">
        <f t="shared" si="1"/>
        <v>611.3082309341861</v>
      </c>
      <c r="K40" s="10">
        <v>48.06217239301732</v>
      </c>
      <c r="L40" s="11">
        <f t="shared" si="2"/>
        <v>565.6917690658139</v>
      </c>
      <c r="M40" s="35">
        <v>11.537142857142856</v>
      </c>
      <c r="N40" s="12">
        <f t="shared" si="4"/>
        <v>11.537142857142856</v>
      </c>
      <c r="O40" s="12">
        <v>8.625</v>
      </c>
      <c r="P40" s="12">
        <v>8</v>
      </c>
      <c r="Q40" s="12">
        <v>6.75</v>
      </c>
      <c r="R40" s="12">
        <v>7.375</v>
      </c>
      <c r="S40" s="12">
        <v>7.5</v>
      </c>
      <c r="T40" s="12">
        <v>7.65</v>
      </c>
      <c r="U40" s="11">
        <f>(M40*(C49-C40))</f>
        <v>403.79999999999995</v>
      </c>
      <c r="V40" s="11">
        <f t="shared" si="0"/>
        <v>403.79999999999995</v>
      </c>
      <c r="W40" s="23"/>
      <c r="X40" s="23"/>
    </row>
    <row r="41" spans="1:24" s="6" customFormat="1" x14ac:dyDescent="0.25">
      <c r="A41" s="7" t="s">
        <v>35</v>
      </c>
      <c r="B41" s="7">
        <v>4</v>
      </c>
      <c r="C41" s="25">
        <v>39373</v>
      </c>
      <c r="D41" s="25" t="s">
        <v>23</v>
      </c>
      <c r="E41" s="25" t="s">
        <v>22</v>
      </c>
      <c r="F41" s="9">
        <v>2007</v>
      </c>
      <c r="G41" s="9">
        <v>1</v>
      </c>
      <c r="H41" s="9">
        <v>1322</v>
      </c>
      <c r="I41" s="10">
        <v>67.344758192411462</v>
      </c>
      <c r="J41" s="11">
        <f t="shared" si="1"/>
        <v>890.29770330367955</v>
      </c>
      <c r="K41" s="10">
        <v>32.655241807588546</v>
      </c>
      <c r="L41" s="11">
        <f t="shared" si="2"/>
        <v>431.70229669632056</v>
      </c>
      <c r="M41" s="35">
        <v>20.66</v>
      </c>
      <c r="N41" s="12">
        <f t="shared" si="4"/>
        <v>20.66</v>
      </c>
      <c r="O41" s="12">
        <v>10.875</v>
      </c>
      <c r="P41" s="12">
        <v>9.75</v>
      </c>
      <c r="Q41" s="12">
        <v>10.75</v>
      </c>
      <c r="R41" s="12">
        <v>9.375</v>
      </c>
      <c r="S41" s="12">
        <v>9</v>
      </c>
      <c r="T41" s="12">
        <v>9.9499999999999993</v>
      </c>
      <c r="U41" s="11">
        <f t="shared" ref="U41:U104" si="5">(M41*(C50-C41))</f>
        <v>723.1</v>
      </c>
      <c r="V41" s="11">
        <f t="shared" si="0"/>
        <v>723.1</v>
      </c>
      <c r="W41" s="22"/>
      <c r="X41" s="22"/>
    </row>
    <row r="42" spans="1:24" s="6" customFormat="1" x14ac:dyDescent="0.25">
      <c r="A42" s="7" t="s">
        <v>35</v>
      </c>
      <c r="B42" s="7">
        <v>5</v>
      </c>
      <c r="C42" s="25">
        <v>39373</v>
      </c>
      <c r="D42" s="25" t="s">
        <v>23</v>
      </c>
      <c r="E42" s="25" t="s">
        <v>22</v>
      </c>
      <c r="F42" s="9">
        <v>2007</v>
      </c>
      <c r="G42" s="9">
        <v>2</v>
      </c>
      <c r="H42" s="9">
        <v>1658</v>
      </c>
      <c r="I42" s="10">
        <v>40.553309286180209</v>
      </c>
      <c r="J42" s="11">
        <f t="shared" si="1"/>
        <v>672.37386796486783</v>
      </c>
      <c r="K42" s="10">
        <v>59.446690713819791</v>
      </c>
      <c r="L42" s="11">
        <f t="shared" si="2"/>
        <v>985.62613203513217</v>
      </c>
      <c r="M42" s="35">
        <v>33.082857142857144</v>
      </c>
      <c r="N42" s="12">
        <f t="shared" si="4"/>
        <v>33.082857142857144</v>
      </c>
      <c r="O42" s="12">
        <v>11.75</v>
      </c>
      <c r="P42" s="12">
        <v>11.5</v>
      </c>
      <c r="Q42" s="12">
        <v>12.5</v>
      </c>
      <c r="R42" s="12">
        <v>12.5</v>
      </c>
      <c r="S42" s="12">
        <v>9.375</v>
      </c>
      <c r="T42" s="12">
        <v>11.525</v>
      </c>
      <c r="U42" s="11">
        <f t="shared" si="5"/>
        <v>1157.9000000000001</v>
      </c>
      <c r="V42" s="11">
        <f t="shared" si="0"/>
        <v>1157.9000000000001</v>
      </c>
      <c r="W42" s="23"/>
      <c r="X42" s="23"/>
    </row>
    <row r="43" spans="1:24" s="6" customFormat="1" x14ac:dyDescent="0.25">
      <c r="A43" s="7" t="s">
        <v>20</v>
      </c>
      <c r="B43" s="7">
        <v>6</v>
      </c>
      <c r="C43" s="25">
        <v>39373</v>
      </c>
      <c r="D43" s="25" t="s">
        <v>23</v>
      </c>
      <c r="E43" s="25" t="s">
        <v>22</v>
      </c>
      <c r="F43" s="9">
        <v>2007</v>
      </c>
      <c r="G43" s="9">
        <v>2</v>
      </c>
      <c r="H43" s="9">
        <v>1322</v>
      </c>
      <c r="I43" s="10">
        <v>38.754230637309426</v>
      </c>
      <c r="J43" s="11">
        <f t="shared" si="1"/>
        <v>512.3309290252306</v>
      </c>
      <c r="K43" s="10">
        <v>61.245769362690567</v>
      </c>
      <c r="L43" s="11">
        <f t="shared" si="2"/>
        <v>809.66907097476928</v>
      </c>
      <c r="M43" s="35">
        <v>35.719999999999992</v>
      </c>
      <c r="N43" s="12">
        <f t="shared" si="4"/>
        <v>35.719999999999992</v>
      </c>
      <c r="O43" s="12">
        <v>13.25</v>
      </c>
      <c r="P43" s="12">
        <v>10.875</v>
      </c>
      <c r="Q43" s="12">
        <v>16.5</v>
      </c>
      <c r="R43" s="12">
        <v>10.875</v>
      </c>
      <c r="S43" s="12">
        <v>14.25</v>
      </c>
      <c r="T43" s="12">
        <v>13.15</v>
      </c>
      <c r="U43" s="11">
        <f t="shared" si="5"/>
        <v>1250.1999999999998</v>
      </c>
      <c r="V43" s="11">
        <f t="shared" si="0"/>
        <v>1250.1999999999998</v>
      </c>
      <c r="W43" s="23"/>
      <c r="X43" s="23"/>
    </row>
    <row r="44" spans="1:24" s="6" customFormat="1" x14ac:dyDescent="0.25">
      <c r="A44" s="7" t="s">
        <v>17</v>
      </c>
      <c r="B44" s="7">
        <v>7</v>
      </c>
      <c r="C44" s="25">
        <v>39373</v>
      </c>
      <c r="D44" s="25" t="s">
        <v>23</v>
      </c>
      <c r="E44" s="25" t="s">
        <v>22</v>
      </c>
      <c r="F44" s="9">
        <v>2007</v>
      </c>
      <c r="G44" s="9">
        <v>3</v>
      </c>
      <c r="H44" s="9">
        <v>1274</v>
      </c>
      <c r="I44" s="10">
        <v>62.516540122533669</v>
      </c>
      <c r="J44" s="11">
        <f t="shared" si="1"/>
        <v>796.46072116107894</v>
      </c>
      <c r="K44" s="10">
        <v>37.483459877466331</v>
      </c>
      <c r="L44" s="11">
        <f t="shared" si="2"/>
        <v>477.53927883892101</v>
      </c>
      <c r="M44" s="35">
        <v>65.322857142857146</v>
      </c>
      <c r="N44" s="12">
        <f t="shared" si="4"/>
        <v>65.322857142857146</v>
      </c>
      <c r="O44" s="12">
        <v>10.375</v>
      </c>
      <c r="P44" s="12">
        <v>12.625</v>
      </c>
      <c r="Q44" s="12">
        <v>10.625</v>
      </c>
      <c r="R44" s="12">
        <v>10</v>
      </c>
      <c r="S44" s="12">
        <v>8.875</v>
      </c>
      <c r="T44" s="12">
        <v>10.5</v>
      </c>
      <c r="U44" s="11">
        <f t="shared" si="5"/>
        <v>2286.3000000000002</v>
      </c>
      <c r="V44" s="11">
        <f t="shared" si="0"/>
        <v>2286.3000000000002</v>
      </c>
      <c r="W44" s="22"/>
      <c r="X44" s="22"/>
    </row>
    <row r="45" spans="1:24" s="6" customFormat="1" x14ac:dyDescent="0.25">
      <c r="A45" s="7" t="s">
        <v>20</v>
      </c>
      <c r="B45" s="7">
        <v>8</v>
      </c>
      <c r="C45" s="25">
        <v>39373</v>
      </c>
      <c r="D45" s="25" t="s">
        <v>23</v>
      </c>
      <c r="E45" s="25" t="s">
        <v>22</v>
      </c>
      <c r="F45" s="9">
        <v>2007</v>
      </c>
      <c r="G45" s="9">
        <v>3</v>
      </c>
      <c r="H45" s="9">
        <v>1573</v>
      </c>
      <c r="I45" s="10">
        <v>43.569788593296558</v>
      </c>
      <c r="J45" s="11">
        <f t="shared" si="1"/>
        <v>685.35277457255495</v>
      </c>
      <c r="K45" s="10">
        <v>56.430211406703442</v>
      </c>
      <c r="L45" s="11">
        <f t="shared" si="2"/>
        <v>887.64722542744505</v>
      </c>
      <c r="M45" s="35">
        <v>27.525714285714283</v>
      </c>
      <c r="N45" s="12">
        <f t="shared" si="4"/>
        <v>27.525714285714283</v>
      </c>
      <c r="O45" s="12">
        <v>11.375</v>
      </c>
      <c r="P45" s="12">
        <v>10.875</v>
      </c>
      <c r="Q45" s="12">
        <v>12.625</v>
      </c>
      <c r="R45" s="12">
        <v>10.25</v>
      </c>
      <c r="S45" s="12">
        <v>13.5</v>
      </c>
      <c r="T45" s="12">
        <v>11.725</v>
      </c>
      <c r="U45" s="11">
        <f t="shared" si="5"/>
        <v>963.39999999999986</v>
      </c>
      <c r="V45" s="11">
        <f t="shared" si="0"/>
        <v>963.39999999999986</v>
      </c>
      <c r="W45" s="23"/>
    </row>
    <row r="46" spans="1:24" s="6" customFormat="1" x14ac:dyDescent="0.25">
      <c r="A46" s="7" t="s">
        <v>35</v>
      </c>
      <c r="B46" s="7">
        <v>9</v>
      </c>
      <c r="C46" s="25">
        <v>39373</v>
      </c>
      <c r="D46" s="25" t="s">
        <v>23</v>
      </c>
      <c r="E46" s="25" t="s">
        <v>22</v>
      </c>
      <c r="F46" s="9">
        <v>2007</v>
      </c>
      <c r="G46" s="9">
        <v>3</v>
      </c>
      <c r="H46" s="9">
        <v>1336</v>
      </c>
      <c r="I46" s="10">
        <v>58.716334069998737</v>
      </c>
      <c r="J46" s="11">
        <f t="shared" si="1"/>
        <v>784.45022317518317</v>
      </c>
      <c r="K46" s="10">
        <v>41.283665930001263</v>
      </c>
      <c r="L46" s="11">
        <f t="shared" si="2"/>
        <v>551.54977682481683</v>
      </c>
      <c r="M46" s="35">
        <v>53.725714285714282</v>
      </c>
      <c r="N46" s="12">
        <f t="shared" si="4"/>
        <v>53.725714285714282</v>
      </c>
      <c r="O46" s="12">
        <v>11.375</v>
      </c>
      <c r="P46" s="12">
        <v>11.375</v>
      </c>
      <c r="Q46" s="12">
        <v>10.25</v>
      </c>
      <c r="R46" s="12">
        <v>10.5</v>
      </c>
      <c r="S46" s="12">
        <v>10.875</v>
      </c>
      <c r="T46" s="12">
        <v>10.875</v>
      </c>
      <c r="U46" s="11">
        <f t="shared" si="5"/>
        <v>1880.3999999999999</v>
      </c>
      <c r="V46" s="11">
        <f t="shared" si="0"/>
        <v>1880.3999999999999</v>
      </c>
      <c r="W46" s="23"/>
    </row>
    <row r="47" spans="1:24" s="6" customFormat="1" x14ac:dyDescent="0.25">
      <c r="A47" s="14" t="s">
        <v>17</v>
      </c>
      <c r="B47" s="14">
        <v>1</v>
      </c>
      <c r="C47" s="24">
        <v>39408</v>
      </c>
      <c r="D47" s="24" t="s">
        <v>24</v>
      </c>
      <c r="E47" s="24" t="s">
        <v>22</v>
      </c>
      <c r="F47" s="16">
        <v>2007</v>
      </c>
      <c r="G47" s="16">
        <v>1</v>
      </c>
      <c r="H47" s="16">
        <v>1665</v>
      </c>
      <c r="I47" s="17">
        <v>57.524631904487066</v>
      </c>
      <c r="J47" s="18">
        <f t="shared" si="1"/>
        <v>957.78512120970959</v>
      </c>
      <c r="K47" s="17">
        <v>42.475368095512941</v>
      </c>
      <c r="L47" s="18">
        <f t="shared" si="2"/>
        <v>707.21487879029053</v>
      </c>
      <c r="M47" s="34">
        <v>29.036000000000005</v>
      </c>
      <c r="N47" s="19">
        <f>IF(M47&gt;0,M47,0)</f>
        <v>29.036000000000005</v>
      </c>
      <c r="O47" s="19">
        <v>14.1875</v>
      </c>
      <c r="P47" s="19">
        <v>14.125</v>
      </c>
      <c r="Q47" s="19">
        <v>13.25</v>
      </c>
      <c r="R47" s="19">
        <v>12.75</v>
      </c>
      <c r="S47" s="19">
        <v>13</v>
      </c>
      <c r="T47" s="19">
        <v>13.4625</v>
      </c>
      <c r="U47" s="11">
        <f t="shared" si="5"/>
        <v>725.90000000000009</v>
      </c>
      <c r="V47" s="18">
        <f>((C56-C47)*N47)</f>
        <v>725.90000000000009</v>
      </c>
      <c r="W47" s="13"/>
    </row>
    <row r="48" spans="1:24" s="6" customFormat="1" x14ac:dyDescent="0.25">
      <c r="A48" s="14" t="s">
        <v>17</v>
      </c>
      <c r="B48" s="14">
        <v>2</v>
      </c>
      <c r="C48" s="24">
        <v>39408</v>
      </c>
      <c r="D48" s="24" t="s">
        <v>24</v>
      </c>
      <c r="E48" s="24" t="s">
        <v>22</v>
      </c>
      <c r="F48" s="16">
        <v>2007</v>
      </c>
      <c r="G48" s="16">
        <v>2</v>
      </c>
      <c r="H48" s="16">
        <v>1827</v>
      </c>
      <c r="I48" s="17">
        <v>59.13503127368476</v>
      </c>
      <c r="J48" s="18">
        <f t="shared" si="1"/>
        <v>1080.3970213702205</v>
      </c>
      <c r="K48" s="17">
        <v>40.86496872631524</v>
      </c>
      <c r="L48" s="18">
        <f t="shared" si="2"/>
        <v>746.60297862977939</v>
      </c>
      <c r="M48" s="34">
        <v>0.89200000000001078</v>
      </c>
      <c r="N48" s="19">
        <f t="shared" si="4"/>
        <v>0.89200000000001078</v>
      </c>
      <c r="O48" s="19">
        <v>8.75</v>
      </c>
      <c r="P48" s="19">
        <v>14.125</v>
      </c>
      <c r="Q48" s="19">
        <v>14.1875</v>
      </c>
      <c r="R48" s="19">
        <v>13.5625</v>
      </c>
      <c r="S48" s="19">
        <v>13.125</v>
      </c>
      <c r="T48" s="19">
        <v>12.75</v>
      </c>
      <c r="U48" s="11">
        <f t="shared" si="5"/>
        <v>22.300000000000271</v>
      </c>
      <c r="V48" s="18">
        <f t="shared" si="0"/>
        <v>22.300000000000271</v>
      </c>
      <c r="W48" s="23"/>
    </row>
    <row r="49" spans="1:24" s="6" customFormat="1" x14ac:dyDescent="0.25">
      <c r="A49" s="14" t="s">
        <v>20</v>
      </c>
      <c r="B49" s="14">
        <v>3</v>
      </c>
      <c r="C49" s="24">
        <v>39408</v>
      </c>
      <c r="D49" s="24" t="s">
        <v>24</v>
      </c>
      <c r="E49" s="24" t="s">
        <v>22</v>
      </c>
      <c r="F49" s="16">
        <v>2007</v>
      </c>
      <c r="G49" s="16">
        <v>1</v>
      </c>
      <c r="H49" s="16">
        <v>1744</v>
      </c>
      <c r="I49" s="17">
        <v>34.091284825359068</v>
      </c>
      <c r="J49" s="18">
        <f t="shared" si="1"/>
        <v>594.55200735426217</v>
      </c>
      <c r="K49" s="17">
        <v>65.908715174640932</v>
      </c>
      <c r="L49" s="18">
        <f t="shared" si="2"/>
        <v>1149.4479926457379</v>
      </c>
      <c r="M49" s="34">
        <v>-11.348000000000004</v>
      </c>
      <c r="N49" s="19">
        <f t="shared" si="4"/>
        <v>0</v>
      </c>
      <c r="O49" s="19">
        <v>8.5625</v>
      </c>
      <c r="P49" s="19">
        <v>8</v>
      </c>
      <c r="Q49" s="19">
        <v>7.875</v>
      </c>
      <c r="R49" s="19">
        <v>8.375</v>
      </c>
      <c r="S49" s="19">
        <v>7.4375</v>
      </c>
      <c r="T49" s="19">
        <v>8.0500000000000007</v>
      </c>
      <c r="U49" s="11">
        <f t="shared" si="5"/>
        <v>-283.7000000000001</v>
      </c>
      <c r="V49" s="18">
        <f t="shared" si="0"/>
        <v>0</v>
      </c>
      <c r="W49" s="23"/>
    </row>
    <row r="50" spans="1:24" s="6" customFormat="1" x14ac:dyDescent="0.25">
      <c r="A50" s="14" t="s">
        <v>35</v>
      </c>
      <c r="B50" s="14">
        <v>4</v>
      </c>
      <c r="C50" s="24">
        <v>39408</v>
      </c>
      <c r="D50" s="24" t="s">
        <v>24</v>
      </c>
      <c r="E50" s="24" t="s">
        <v>22</v>
      </c>
      <c r="F50" s="16">
        <v>2007</v>
      </c>
      <c r="G50" s="16">
        <v>1</v>
      </c>
      <c r="H50" s="16">
        <v>2251</v>
      </c>
      <c r="I50" s="17">
        <v>64.170698629224688</v>
      </c>
      <c r="J50" s="18">
        <f t="shared" si="1"/>
        <v>1444.4824261438478</v>
      </c>
      <c r="K50" s="17">
        <v>35.829301370775305</v>
      </c>
      <c r="L50" s="18">
        <f t="shared" si="2"/>
        <v>806.51757385615213</v>
      </c>
      <c r="M50" s="34">
        <v>9.1760000000000037</v>
      </c>
      <c r="N50" s="19">
        <f t="shared" si="4"/>
        <v>9.1760000000000037</v>
      </c>
      <c r="O50" s="19">
        <v>7.5714285714285712</v>
      </c>
      <c r="P50" s="19">
        <v>9.7142857142857135</v>
      </c>
      <c r="Q50" s="19">
        <v>8.7857142857142865</v>
      </c>
      <c r="R50" s="19">
        <v>9.7857142857142865</v>
      </c>
      <c r="S50" s="19">
        <v>9.9285714285714288</v>
      </c>
      <c r="T50" s="19">
        <v>9.1571428571428566</v>
      </c>
      <c r="U50" s="11">
        <f t="shared" si="5"/>
        <v>229.40000000000009</v>
      </c>
      <c r="V50" s="18">
        <f t="shared" si="0"/>
        <v>229.40000000000009</v>
      </c>
      <c r="W50" s="23"/>
    </row>
    <row r="51" spans="1:24" s="6" customFormat="1" x14ac:dyDescent="0.25">
      <c r="A51" s="14" t="s">
        <v>35</v>
      </c>
      <c r="B51" s="14">
        <v>5</v>
      </c>
      <c r="C51" s="24">
        <v>39408</v>
      </c>
      <c r="D51" s="24" t="s">
        <v>24</v>
      </c>
      <c r="E51" s="24" t="s">
        <v>22</v>
      </c>
      <c r="F51" s="16">
        <v>2007</v>
      </c>
      <c r="G51" s="16">
        <v>2</v>
      </c>
      <c r="H51" s="16">
        <v>1443</v>
      </c>
      <c r="I51" s="17">
        <v>40.587345296152655</v>
      </c>
      <c r="J51" s="18">
        <f t="shared" si="1"/>
        <v>585.67539262348282</v>
      </c>
      <c r="K51" s="17">
        <v>59.412654703847345</v>
      </c>
      <c r="L51" s="18">
        <f t="shared" si="2"/>
        <v>857.32460737651718</v>
      </c>
      <c r="M51" s="34">
        <v>0.27199999999999991</v>
      </c>
      <c r="N51" s="19">
        <f t="shared" si="4"/>
        <v>0.27199999999999991</v>
      </c>
      <c r="O51" s="19">
        <v>12.5</v>
      </c>
      <c r="P51" s="19">
        <v>11.625</v>
      </c>
      <c r="Q51" s="19">
        <v>14.25</v>
      </c>
      <c r="R51" s="19">
        <v>13.5</v>
      </c>
      <c r="S51" s="19">
        <v>11.75</v>
      </c>
      <c r="T51" s="19">
        <v>12.725</v>
      </c>
      <c r="U51" s="11">
        <f t="shared" si="5"/>
        <v>6.799999999999998</v>
      </c>
      <c r="V51" s="18">
        <f t="shared" si="0"/>
        <v>6.799999999999998</v>
      </c>
      <c r="W51" s="13"/>
      <c r="X51" s="13"/>
    </row>
    <row r="52" spans="1:24" s="6" customFormat="1" x14ac:dyDescent="0.25">
      <c r="A52" s="14" t="s">
        <v>20</v>
      </c>
      <c r="B52" s="14">
        <v>6</v>
      </c>
      <c r="C52" s="24">
        <v>39408</v>
      </c>
      <c r="D52" s="24" t="s">
        <v>24</v>
      </c>
      <c r="E52" s="24" t="s">
        <v>22</v>
      </c>
      <c r="F52" s="16">
        <v>2007</v>
      </c>
      <c r="G52" s="16">
        <v>2</v>
      </c>
      <c r="H52" s="16">
        <v>1875</v>
      </c>
      <c r="I52" s="17">
        <v>38.514795490616564</v>
      </c>
      <c r="J52" s="18">
        <f t="shared" si="1"/>
        <v>722.15241544906053</v>
      </c>
      <c r="K52" s="17">
        <v>61.485204509383436</v>
      </c>
      <c r="L52" s="18">
        <f t="shared" si="2"/>
        <v>1152.8475845509395</v>
      </c>
      <c r="M52" s="34">
        <v>-1.5760000000000025</v>
      </c>
      <c r="N52" s="19">
        <f t="shared" si="4"/>
        <v>0</v>
      </c>
      <c r="O52" s="19">
        <v>10.5</v>
      </c>
      <c r="P52" s="19">
        <v>12.625</v>
      </c>
      <c r="Q52" s="19">
        <v>11.375</v>
      </c>
      <c r="R52" s="19">
        <v>10.75</v>
      </c>
      <c r="S52" s="19">
        <v>12.375</v>
      </c>
      <c r="T52" s="19">
        <v>11.525</v>
      </c>
      <c r="U52" s="11">
        <f t="shared" si="5"/>
        <v>-39.400000000000063</v>
      </c>
      <c r="V52" s="18">
        <f t="shared" si="0"/>
        <v>0</v>
      </c>
      <c r="W52" s="23"/>
    </row>
    <row r="53" spans="1:24" s="6" customFormat="1" x14ac:dyDescent="0.25">
      <c r="A53" s="14" t="s">
        <v>17</v>
      </c>
      <c r="B53" s="14">
        <v>7</v>
      </c>
      <c r="C53" s="24">
        <v>39408</v>
      </c>
      <c r="D53" s="24" t="s">
        <v>24</v>
      </c>
      <c r="E53" s="24" t="s">
        <v>22</v>
      </c>
      <c r="F53" s="16">
        <v>2007</v>
      </c>
      <c r="G53" s="16">
        <v>3</v>
      </c>
      <c r="H53" s="16">
        <v>2001</v>
      </c>
      <c r="I53" s="17">
        <v>69.247174186131076</v>
      </c>
      <c r="J53" s="18">
        <f t="shared" si="1"/>
        <v>1385.6359554644828</v>
      </c>
      <c r="K53" s="17">
        <v>30.752825813868917</v>
      </c>
      <c r="L53" s="18">
        <f t="shared" si="2"/>
        <v>615.364044535517</v>
      </c>
      <c r="M53" s="34">
        <v>-4.9559999999999995</v>
      </c>
      <c r="N53" s="19">
        <f t="shared" si="4"/>
        <v>0</v>
      </c>
      <c r="O53" s="19">
        <v>15.125</v>
      </c>
      <c r="P53" s="19">
        <v>15.25</v>
      </c>
      <c r="Q53" s="19">
        <v>16.875</v>
      </c>
      <c r="R53" s="19">
        <v>14.375</v>
      </c>
      <c r="S53" s="19">
        <v>11.875</v>
      </c>
      <c r="T53" s="19">
        <v>14.7</v>
      </c>
      <c r="U53" s="11">
        <f t="shared" si="5"/>
        <v>-123.89999999999999</v>
      </c>
      <c r="V53" s="18">
        <f t="shared" si="0"/>
        <v>0</v>
      </c>
      <c r="W53" s="23"/>
    </row>
    <row r="54" spans="1:24" s="6" customFormat="1" x14ac:dyDescent="0.25">
      <c r="A54" s="14" t="s">
        <v>20</v>
      </c>
      <c r="B54" s="14">
        <v>8</v>
      </c>
      <c r="C54" s="24">
        <v>39408</v>
      </c>
      <c r="D54" s="24" t="s">
        <v>24</v>
      </c>
      <c r="E54" s="24" t="s">
        <v>22</v>
      </c>
      <c r="F54" s="16">
        <v>2007</v>
      </c>
      <c r="G54" s="16">
        <v>3</v>
      </c>
      <c r="H54" s="16">
        <v>1471</v>
      </c>
      <c r="I54" s="17">
        <v>47.287344495549824</v>
      </c>
      <c r="J54" s="18">
        <f t="shared" si="1"/>
        <v>695.59683752953788</v>
      </c>
      <c r="K54" s="17">
        <v>52.712655504450176</v>
      </c>
      <c r="L54" s="18">
        <f t="shared" si="2"/>
        <v>775.40316247046212</v>
      </c>
      <c r="M54" s="34">
        <v>3.2720000000000002</v>
      </c>
      <c r="N54" s="19">
        <f t="shared" si="4"/>
        <v>3.2720000000000002</v>
      </c>
      <c r="O54" s="19">
        <v>11.375</v>
      </c>
      <c r="P54" s="19">
        <v>12.25</v>
      </c>
      <c r="Q54" s="19">
        <v>12.625</v>
      </c>
      <c r="R54" s="19">
        <v>11</v>
      </c>
      <c r="S54" s="19">
        <v>10.75</v>
      </c>
      <c r="T54" s="19">
        <v>11.6</v>
      </c>
      <c r="U54" s="11">
        <f t="shared" si="5"/>
        <v>81.800000000000011</v>
      </c>
      <c r="V54" s="18">
        <f t="shared" si="0"/>
        <v>81.800000000000011</v>
      </c>
      <c r="W54" s="23"/>
    </row>
    <row r="55" spans="1:24" s="6" customFormat="1" x14ac:dyDescent="0.25">
      <c r="A55" s="14" t="s">
        <v>35</v>
      </c>
      <c r="B55" s="14">
        <v>9</v>
      </c>
      <c r="C55" s="24">
        <v>39408</v>
      </c>
      <c r="D55" s="24" t="s">
        <v>24</v>
      </c>
      <c r="E55" s="24" t="s">
        <v>22</v>
      </c>
      <c r="F55" s="16">
        <v>2007</v>
      </c>
      <c r="G55" s="16">
        <v>3</v>
      </c>
      <c r="H55" s="16">
        <v>1649</v>
      </c>
      <c r="I55" s="17">
        <v>63.147452450978427</v>
      </c>
      <c r="J55" s="18">
        <f t="shared" si="1"/>
        <v>1041.3014909166343</v>
      </c>
      <c r="K55" s="17">
        <v>36.85254754902158</v>
      </c>
      <c r="L55" s="18">
        <f t="shared" si="2"/>
        <v>607.69850908336582</v>
      </c>
      <c r="M55" s="34">
        <v>4.6199999999999992</v>
      </c>
      <c r="N55" s="19">
        <f t="shared" si="4"/>
        <v>4.6199999999999992</v>
      </c>
      <c r="O55" s="19">
        <v>13.125</v>
      </c>
      <c r="P55" s="19">
        <v>12</v>
      </c>
      <c r="Q55" s="19">
        <v>12.625</v>
      </c>
      <c r="R55" s="19">
        <v>13.25</v>
      </c>
      <c r="S55" s="19">
        <v>13.875</v>
      </c>
      <c r="T55" s="19">
        <v>12.975</v>
      </c>
      <c r="U55" s="11">
        <f t="shared" si="5"/>
        <v>115.49999999999999</v>
      </c>
      <c r="V55" s="18">
        <f t="shared" si="0"/>
        <v>115.49999999999999</v>
      </c>
      <c r="W55" s="23"/>
    </row>
    <row r="56" spans="1:24" s="6" customFormat="1" x14ac:dyDescent="0.25">
      <c r="A56" s="7" t="s">
        <v>17</v>
      </c>
      <c r="B56" s="7">
        <v>1</v>
      </c>
      <c r="C56" s="25">
        <v>39433</v>
      </c>
      <c r="D56" s="25" t="s">
        <v>25</v>
      </c>
      <c r="E56" s="25" t="s">
        <v>26</v>
      </c>
      <c r="F56" s="9">
        <v>2007</v>
      </c>
      <c r="G56" s="9">
        <v>1</v>
      </c>
      <c r="H56" s="9">
        <v>1488</v>
      </c>
      <c r="I56" s="10">
        <v>46.500492637225548</v>
      </c>
      <c r="J56" s="11">
        <f t="shared" si="1"/>
        <v>691.92733044191618</v>
      </c>
      <c r="K56" s="10">
        <v>53.499507362774452</v>
      </c>
      <c r="L56" s="11">
        <f t="shared" si="2"/>
        <v>796.07266955808382</v>
      </c>
      <c r="M56" s="35">
        <v>7.6416666666666622</v>
      </c>
      <c r="N56" s="12">
        <f>IF(M56&gt;0,M56,0)</f>
        <v>7.6416666666666622</v>
      </c>
      <c r="O56" s="12">
        <v>7.625</v>
      </c>
      <c r="P56" s="12">
        <v>9.125</v>
      </c>
      <c r="Q56" s="12">
        <v>8.75</v>
      </c>
      <c r="R56" s="12">
        <v>9.875</v>
      </c>
      <c r="S56" s="12">
        <v>8.25</v>
      </c>
      <c r="T56" s="12">
        <v>8.7249999999999996</v>
      </c>
      <c r="U56" s="11">
        <f t="shared" si="5"/>
        <v>275.09999999999985</v>
      </c>
      <c r="V56" s="11">
        <f t="shared" si="0"/>
        <v>275.09999999999985</v>
      </c>
      <c r="W56" s="23"/>
    </row>
    <row r="57" spans="1:24" s="6" customFormat="1" x14ac:dyDescent="0.25">
      <c r="A57" s="7" t="s">
        <v>17</v>
      </c>
      <c r="B57" s="7">
        <v>2</v>
      </c>
      <c r="C57" s="25">
        <v>39433</v>
      </c>
      <c r="D57" s="25" t="s">
        <v>25</v>
      </c>
      <c r="E57" s="25" t="s">
        <v>26</v>
      </c>
      <c r="F57" s="9">
        <v>2007</v>
      </c>
      <c r="G57" s="9">
        <v>2</v>
      </c>
      <c r="H57" s="9">
        <v>1389</v>
      </c>
      <c r="I57" s="10">
        <v>45.545487356748268</v>
      </c>
      <c r="J57" s="11">
        <f t="shared" si="1"/>
        <v>632.62681938523349</v>
      </c>
      <c r="K57" s="10">
        <v>54.454512643251732</v>
      </c>
      <c r="L57" s="11">
        <f t="shared" si="2"/>
        <v>756.37318061476662</v>
      </c>
      <c r="M57" s="35">
        <v>20.763888888888886</v>
      </c>
      <c r="N57" s="12">
        <f t="shared" ref="N57:N73" si="6">IF(M57&gt;0,M57,0)</f>
        <v>20.763888888888886</v>
      </c>
      <c r="O57" s="12">
        <v>6.875</v>
      </c>
      <c r="P57" s="12">
        <v>6.5</v>
      </c>
      <c r="Q57" s="12">
        <v>8.25</v>
      </c>
      <c r="R57" s="12">
        <v>6.125</v>
      </c>
      <c r="S57" s="12">
        <v>7.875</v>
      </c>
      <c r="T57" s="12">
        <v>7.125</v>
      </c>
      <c r="U57" s="11">
        <f t="shared" si="5"/>
        <v>747.49999999999989</v>
      </c>
      <c r="V57" s="11">
        <f t="shared" si="0"/>
        <v>747.49999999999989</v>
      </c>
      <c r="W57" s="23"/>
    </row>
    <row r="58" spans="1:24" s="6" customFormat="1" x14ac:dyDescent="0.25">
      <c r="A58" s="7" t="s">
        <v>20</v>
      </c>
      <c r="B58" s="7">
        <v>3</v>
      </c>
      <c r="C58" s="25">
        <v>39433</v>
      </c>
      <c r="D58" s="25" t="s">
        <v>25</v>
      </c>
      <c r="E58" s="25" t="s">
        <v>26</v>
      </c>
      <c r="F58" s="9">
        <v>2007</v>
      </c>
      <c r="G58" s="9">
        <v>1</v>
      </c>
      <c r="H58" s="9">
        <v>1405</v>
      </c>
      <c r="I58" s="10">
        <v>34.457383612817111</v>
      </c>
      <c r="J58" s="11">
        <f t="shared" si="1"/>
        <v>484.12623976008041</v>
      </c>
      <c r="K58" s="10">
        <v>65.542616387182889</v>
      </c>
      <c r="L58" s="11">
        <f t="shared" si="2"/>
        <v>920.87376023991965</v>
      </c>
      <c r="M58" s="35">
        <v>-11.452777777777776</v>
      </c>
      <c r="N58" s="12">
        <f t="shared" si="6"/>
        <v>0</v>
      </c>
      <c r="O58" s="12">
        <v>6.375</v>
      </c>
      <c r="P58" s="12">
        <v>6.5</v>
      </c>
      <c r="Q58" s="12">
        <v>6.875</v>
      </c>
      <c r="R58" s="12">
        <v>6.75</v>
      </c>
      <c r="S58" s="12">
        <v>6.375</v>
      </c>
      <c r="T58" s="12">
        <v>6.5750000000000002</v>
      </c>
      <c r="U58" s="11">
        <f t="shared" si="5"/>
        <v>-412.29999999999995</v>
      </c>
      <c r="V58" s="11">
        <f t="shared" si="0"/>
        <v>0</v>
      </c>
      <c r="W58" s="23"/>
    </row>
    <row r="59" spans="1:24" s="6" customFormat="1" x14ac:dyDescent="0.25">
      <c r="A59" s="7" t="s">
        <v>35</v>
      </c>
      <c r="B59" s="7">
        <v>4</v>
      </c>
      <c r="C59" s="25">
        <v>39433</v>
      </c>
      <c r="D59" s="25" t="s">
        <v>25</v>
      </c>
      <c r="E59" s="25" t="s">
        <v>26</v>
      </c>
      <c r="F59" s="9">
        <v>2007</v>
      </c>
      <c r="G59" s="9">
        <v>1</v>
      </c>
      <c r="H59" s="9">
        <v>1464</v>
      </c>
      <c r="I59" s="10">
        <v>47.724882482538106</v>
      </c>
      <c r="J59" s="11">
        <f t="shared" si="1"/>
        <v>698.69227954435792</v>
      </c>
      <c r="K59" s="10">
        <v>52.275117517461894</v>
      </c>
      <c r="L59" s="11">
        <f t="shared" si="2"/>
        <v>765.30772045564208</v>
      </c>
      <c r="M59" s="35">
        <v>11.269444444444444</v>
      </c>
      <c r="N59" s="12">
        <f t="shared" si="6"/>
        <v>11.269444444444444</v>
      </c>
      <c r="O59" s="12">
        <v>7</v>
      </c>
      <c r="P59" s="12">
        <v>6.375</v>
      </c>
      <c r="Q59" s="12">
        <v>6.625</v>
      </c>
      <c r="R59" s="12">
        <v>8</v>
      </c>
      <c r="S59" s="12">
        <v>7</v>
      </c>
      <c r="T59" s="12">
        <v>7</v>
      </c>
      <c r="U59" s="11">
        <f t="shared" si="5"/>
        <v>405.7</v>
      </c>
      <c r="V59" s="11">
        <f t="shared" si="0"/>
        <v>405.7</v>
      </c>
      <c r="W59" s="23"/>
    </row>
    <row r="60" spans="1:24" s="6" customFormat="1" x14ac:dyDescent="0.25">
      <c r="A60" s="7" t="s">
        <v>35</v>
      </c>
      <c r="B60" s="7">
        <v>5</v>
      </c>
      <c r="C60" s="25">
        <v>39433</v>
      </c>
      <c r="D60" s="25" t="s">
        <v>25</v>
      </c>
      <c r="E60" s="25" t="s">
        <v>26</v>
      </c>
      <c r="F60" s="9">
        <v>2007</v>
      </c>
      <c r="G60" s="9">
        <v>2</v>
      </c>
      <c r="H60" s="9">
        <v>1627</v>
      </c>
      <c r="I60" s="10">
        <v>38.653326812459248</v>
      </c>
      <c r="J60" s="11">
        <f t="shared" si="1"/>
        <v>628.88962723871202</v>
      </c>
      <c r="K60" s="10">
        <v>61.346673187540759</v>
      </c>
      <c r="L60" s="11">
        <f t="shared" si="2"/>
        <v>998.1103727612882</v>
      </c>
      <c r="M60" s="35">
        <v>1.6750000000000003</v>
      </c>
      <c r="N60" s="12">
        <f t="shared" si="6"/>
        <v>1.6750000000000003</v>
      </c>
      <c r="O60" s="12">
        <v>8.125</v>
      </c>
      <c r="P60" s="12">
        <v>8.5</v>
      </c>
      <c r="Q60" s="12">
        <v>8.625</v>
      </c>
      <c r="R60" s="12">
        <v>8</v>
      </c>
      <c r="S60" s="12">
        <v>7.625</v>
      </c>
      <c r="T60" s="12">
        <v>8.1750000000000007</v>
      </c>
      <c r="U60" s="11">
        <f t="shared" si="5"/>
        <v>60.300000000000011</v>
      </c>
      <c r="V60" s="11">
        <f t="shared" si="0"/>
        <v>60.300000000000011</v>
      </c>
      <c r="W60" s="23"/>
    </row>
    <row r="61" spans="1:24" s="6" customFormat="1" x14ac:dyDescent="0.25">
      <c r="A61" s="7" t="s">
        <v>20</v>
      </c>
      <c r="B61" s="7">
        <v>6</v>
      </c>
      <c r="C61" s="25">
        <v>39433</v>
      </c>
      <c r="D61" s="25" t="s">
        <v>25</v>
      </c>
      <c r="E61" s="25" t="s">
        <v>26</v>
      </c>
      <c r="F61" s="9">
        <v>2007</v>
      </c>
      <c r="G61" s="9">
        <v>2</v>
      </c>
      <c r="H61" s="9">
        <v>1481</v>
      </c>
      <c r="I61" s="10">
        <v>27.824711715711647</v>
      </c>
      <c r="J61" s="11">
        <f t="shared" si="1"/>
        <v>412.08398050968952</v>
      </c>
      <c r="K61" s="10">
        <v>72.175288284288342</v>
      </c>
      <c r="L61" s="11">
        <f t="shared" si="2"/>
        <v>1068.9160194903102</v>
      </c>
      <c r="M61" s="35">
        <v>7.5361111111111097</v>
      </c>
      <c r="N61" s="12">
        <f t="shared" si="6"/>
        <v>7.5361111111111097</v>
      </c>
      <c r="O61" s="12">
        <v>7.375</v>
      </c>
      <c r="P61" s="12">
        <v>6.5</v>
      </c>
      <c r="Q61" s="12">
        <v>6.25</v>
      </c>
      <c r="R61" s="12">
        <v>6.5</v>
      </c>
      <c r="S61" s="12">
        <v>7.375</v>
      </c>
      <c r="T61" s="12">
        <v>6.8</v>
      </c>
      <c r="U61" s="11">
        <f t="shared" si="5"/>
        <v>271.29999999999995</v>
      </c>
      <c r="V61" s="11">
        <f t="shared" si="0"/>
        <v>271.29999999999995</v>
      </c>
      <c r="W61" s="23"/>
    </row>
    <row r="62" spans="1:24" s="6" customFormat="1" x14ac:dyDescent="0.25">
      <c r="A62" s="7" t="s">
        <v>17</v>
      </c>
      <c r="B62" s="7">
        <v>7</v>
      </c>
      <c r="C62" s="25">
        <v>39433</v>
      </c>
      <c r="D62" s="25" t="s">
        <v>25</v>
      </c>
      <c r="E62" s="25" t="s">
        <v>26</v>
      </c>
      <c r="F62" s="9">
        <v>2007</v>
      </c>
      <c r="G62" s="9">
        <v>3</v>
      </c>
      <c r="H62" s="9">
        <v>1016</v>
      </c>
      <c r="I62" s="10">
        <v>56.244685867024643</v>
      </c>
      <c r="J62" s="11">
        <f t="shared" si="1"/>
        <v>571.44600840897033</v>
      </c>
      <c r="K62" s="10">
        <v>43.755314132975357</v>
      </c>
      <c r="L62" s="11">
        <f t="shared" si="2"/>
        <v>444.55399159102961</v>
      </c>
      <c r="M62" s="35">
        <v>25.211111111111109</v>
      </c>
      <c r="N62" s="12">
        <f t="shared" si="6"/>
        <v>25.211111111111109</v>
      </c>
      <c r="O62" s="12">
        <v>5.375</v>
      </c>
      <c r="P62" s="12">
        <v>5</v>
      </c>
      <c r="Q62" s="12">
        <v>4.625</v>
      </c>
      <c r="R62" s="12">
        <v>5.125</v>
      </c>
      <c r="S62" s="12">
        <v>5.875</v>
      </c>
      <c r="T62" s="12">
        <v>5.2</v>
      </c>
      <c r="U62" s="11">
        <f t="shared" si="5"/>
        <v>907.59999999999991</v>
      </c>
      <c r="V62" s="11">
        <f t="shared" si="0"/>
        <v>907.59999999999991</v>
      </c>
      <c r="W62" s="23"/>
    </row>
    <row r="63" spans="1:24" s="6" customFormat="1" x14ac:dyDescent="0.25">
      <c r="A63" s="7" t="s">
        <v>20</v>
      </c>
      <c r="B63" s="7">
        <v>8</v>
      </c>
      <c r="C63" s="25">
        <v>39433</v>
      </c>
      <c r="D63" s="25" t="s">
        <v>25</v>
      </c>
      <c r="E63" s="25" t="s">
        <v>26</v>
      </c>
      <c r="F63" s="9">
        <v>2007</v>
      </c>
      <c r="G63" s="9">
        <v>3</v>
      </c>
      <c r="H63" s="9">
        <v>1174</v>
      </c>
      <c r="I63" s="10">
        <v>25.174173976173986</v>
      </c>
      <c r="J63" s="11">
        <f t="shared" si="1"/>
        <v>295.54480248028261</v>
      </c>
      <c r="K63" s="10">
        <v>74.825826023826011</v>
      </c>
      <c r="L63" s="11">
        <f t="shared" si="2"/>
        <v>878.45519751971733</v>
      </c>
      <c r="M63" s="35">
        <v>8.94166666666667</v>
      </c>
      <c r="N63" s="12">
        <f t="shared" si="6"/>
        <v>8.94166666666667</v>
      </c>
      <c r="O63" s="12">
        <v>6.625</v>
      </c>
      <c r="P63" s="12">
        <v>5.875</v>
      </c>
      <c r="Q63" s="12">
        <v>6.125</v>
      </c>
      <c r="R63" s="12">
        <v>5.75</v>
      </c>
      <c r="S63" s="12">
        <v>6.25</v>
      </c>
      <c r="T63" s="12">
        <v>6.125</v>
      </c>
      <c r="U63" s="11">
        <f t="shared" si="5"/>
        <v>321.90000000000009</v>
      </c>
      <c r="V63" s="11">
        <f t="shared" si="0"/>
        <v>321.90000000000009</v>
      </c>
      <c r="W63" s="23"/>
    </row>
    <row r="64" spans="1:24" s="6" customFormat="1" x14ac:dyDescent="0.25">
      <c r="A64" s="7" t="s">
        <v>35</v>
      </c>
      <c r="B64" s="7">
        <v>9</v>
      </c>
      <c r="C64" s="25">
        <v>39433</v>
      </c>
      <c r="D64" s="25" t="s">
        <v>25</v>
      </c>
      <c r="E64" s="25" t="s">
        <v>26</v>
      </c>
      <c r="F64" s="9">
        <v>2007</v>
      </c>
      <c r="G64" s="9">
        <v>3</v>
      </c>
      <c r="H64" s="9">
        <v>1524</v>
      </c>
      <c r="I64" s="10">
        <v>36.657807016774385</v>
      </c>
      <c r="J64" s="11">
        <f t="shared" si="1"/>
        <v>558.66497893564167</v>
      </c>
      <c r="K64" s="10">
        <v>63.342192983225615</v>
      </c>
      <c r="L64" s="11">
        <f t="shared" si="2"/>
        <v>965.33502106435844</v>
      </c>
      <c r="M64" s="35">
        <v>31.358333333333334</v>
      </c>
      <c r="N64" s="12">
        <f t="shared" si="6"/>
        <v>31.358333333333334</v>
      </c>
      <c r="O64" s="12">
        <v>8.625</v>
      </c>
      <c r="P64" s="12">
        <v>7.5</v>
      </c>
      <c r="Q64" s="12">
        <v>7.25</v>
      </c>
      <c r="R64" s="12">
        <v>7.875</v>
      </c>
      <c r="S64" s="12">
        <v>6.875</v>
      </c>
      <c r="T64" s="12">
        <v>7.625</v>
      </c>
      <c r="U64" s="11">
        <f t="shared" si="5"/>
        <v>1128.9000000000001</v>
      </c>
      <c r="V64" s="11">
        <f t="shared" si="0"/>
        <v>1128.9000000000001</v>
      </c>
      <c r="W64" s="23"/>
    </row>
    <row r="65" spans="1:23" s="6" customFormat="1" x14ac:dyDescent="0.25">
      <c r="A65" s="14" t="s">
        <v>17</v>
      </c>
      <c r="B65" s="14">
        <v>1</v>
      </c>
      <c r="C65" s="24">
        <v>39469</v>
      </c>
      <c r="D65" s="24" t="s">
        <v>27</v>
      </c>
      <c r="E65" s="16" t="s">
        <v>26</v>
      </c>
      <c r="F65" s="16">
        <v>2008</v>
      </c>
      <c r="G65" s="16">
        <v>1</v>
      </c>
      <c r="H65" s="16">
        <v>2330</v>
      </c>
      <c r="I65" s="17">
        <v>57.719440080942505</v>
      </c>
      <c r="J65" s="18">
        <f t="shared" si="1"/>
        <v>1344.8629538859605</v>
      </c>
      <c r="K65" s="17">
        <v>42.280559919057495</v>
      </c>
      <c r="L65" s="18">
        <f t="shared" si="2"/>
        <v>985.13704611403966</v>
      </c>
      <c r="M65" s="34">
        <v>11.453571428571431</v>
      </c>
      <c r="N65" s="19">
        <f>IF(M65&gt;0,M65,0)</f>
        <v>11.453571428571431</v>
      </c>
      <c r="O65" s="19">
        <v>11.375</v>
      </c>
      <c r="P65" s="19">
        <v>11.625</v>
      </c>
      <c r="Q65" s="19">
        <v>10.875</v>
      </c>
      <c r="R65" s="19">
        <v>10.625</v>
      </c>
      <c r="S65" s="19">
        <v>10.875</v>
      </c>
      <c r="T65" s="19">
        <v>11.074999999999999</v>
      </c>
      <c r="U65" s="11">
        <f t="shared" si="5"/>
        <v>320.70000000000005</v>
      </c>
      <c r="V65" s="18">
        <f>((C74-C65)*N65)</f>
        <v>320.70000000000005</v>
      </c>
      <c r="W65" s="23"/>
    </row>
    <row r="66" spans="1:23" s="6" customFormat="1" x14ac:dyDescent="0.25">
      <c r="A66" s="14" t="s">
        <v>17</v>
      </c>
      <c r="B66" s="14">
        <v>2</v>
      </c>
      <c r="C66" s="24">
        <v>39469</v>
      </c>
      <c r="D66" s="24" t="s">
        <v>27</v>
      </c>
      <c r="E66" s="16" t="s">
        <v>26</v>
      </c>
      <c r="F66" s="16">
        <v>2008</v>
      </c>
      <c r="G66" s="16">
        <v>2</v>
      </c>
      <c r="H66" s="16">
        <v>476</v>
      </c>
      <c r="I66" s="17">
        <v>80.28897002192879</v>
      </c>
      <c r="J66" s="18">
        <f t="shared" si="1"/>
        <v>382.17549730438105</v>
      </c>
      <c r="K66" s="17">
        <v>19.711029978071206</v>
      </c>
      <c r="L66" s="18">
        <f t="shared" si="2"/>
        <v>93.824502695618946</v>
      </c>
      <c r="M66" s="34">
        <v>43.417857142857137</v>
      </c>
      <c r="N66" s="19">
        <f t="shared" si="6"/>
        <v>43.417857142857137</v>
      </c>
      <c r="O66" s="19">
        <v>7</v>
      </c>
      <c r="P66" s="19">
        <v>9.75</v>
      </c>
      <c r="Q66" s="19">
        <v>8.375</v>
      </c>
      <c r="R66" s="19">
        <v>9.875</v>
      </c>
      <c r="S66" s="19">
        <v>8.125</v>
      </c>
      <c r="T66" s="19">
        <v>8.625</v>
      </c>
      <c r="U66" s="11">
        <f t="shared" si="5"/>
        <v>1215.6999999999998</v>
      </c>
      <c r="V66" s="18">
        <f t="shared" si="0"/>
        <v>1215.6999999999998</v>
      </c>
      <c r="W66" s="23"/>
    </row>
    <row r="67" spans="1:23" s="6" customFormat="1" x14ac:dyDescent="0.25">
      <c r="A67" s="14" t="s">
        <v>20</v>
      </c>
      <c r="B67" s="14">
        <v>3</v>
      </c>
      <c r="C67" s="24">
        <v>39469</v>
      </c>
      <c r="D67" s="24" t="s">
        <v>27</v>
      </c>
      <c r="E67" s="16" t="s">
        <v>26</v>
      </c>
      <c r="F67" s="16">
        <v>2008</v>
      </c>
      <c r="G67" s="16">
        <v>1</v>
      </c>
      <c r="H67" s="16">
        <v>1015</v>
      </c>
      <c r="I67" s="17">
        <v>68.254288456323451</v>
      </c>
      <c r="J67" s="18">
        <f t="shared" si="1"/>
        <v>692.78102783168299</v>
      </c>
      <c r="K67" s="17">
        <v>31.745711543676549</v>
      </c>
      <c r="L67" s="18">
        <f t="shared" si="2"/>
        <v>322.21897216831695</v>
      </c>
      <c r="M67" s="34">
        <v>24.396428571428576</v>
      </c>
      <c r="N67" s="19">
        <f t="shared" si="6"/>
        <v>24.396428571428576</v>
      </c>
      <c r="O67" s="19">
        <v>7.1428571428571432</v>
      </c>
      <c r="P67" s="19">
        <v>7.5714285714285712</v>
      </c>
      <c r="Q67" s="19">
        <v>6.7142857142857144</v>
      </c>
      <c r="R67" s="19">
        <v>6.8571428571428568</v>
      </c>
      <c r="S67" s="19">
        <v>7.4285714285714288</v>
      </c>
      <c r="T67" s="19">
        <v>7.1428571428571432</v>
      </c>
      <c r="U67" s="11">
        <f t="shared" si="5"/>
        <v>683.10000000000014</v>
      </c>
      <c r="V67" s="18">
        <f t="shared" si="0"/>
        <v>683.10000000000014</v>
      </c>
      <c r="W67" s="23"/>
    </row>
    <row r="68" spans="1:23" s="6" customFormat="1" x14ac:dyDescent="0.25">
      <c r="A68" s="14" t="s">
        <v>35</v>
      </c>
      <c r="B68" s="14">
        <v>4</v>
      </c>
      <c r="C68" s="24">
        <v>39469</v>
      </c>
      <c r="D68" s="24" t="s">
        <v>27</v>
      </c>
      <c r="E68" s="16" t="s">
        <v>26</v>
      </c>
      <c r="F68" s="16">
        <v>2008</v>
      </c>
      <c r="G68" s="16">
        <v>1</v>
      </c>
      <c r="H68" s="16">
        <v>1183</v>
      </c>
      <c r="I68" s="17">
        <v>75.873118935848083</v>
      </c>
      <c r="J68" s="18">
        <f t="shared" si="1"/>
        <v>897.57899701108283</v>
      </c>
      <c r="K68" s="17">
        <v>24.126881064151913</v>
      </c>
      <c r="L68" s="18">
        <f t="shared" si="2"/>
        <v>285.42100298891711</v>
      </c>
      <c r="M68" s="34">
        <v>31.400000000000002</v>
      </c>
      <c r="N68" s="19">
        <f t="shared" si="6"/>
        <v>31.400000000000002</v>
      </c>
      <c r="O68" s="19">
        <v>7</v>
      </c>
      <c r="P68" s="19">
        <v>8.75</v>
      </c>
      <c r="Q68" s="19">
        <v>8.5</v>
      </c>
      <c r="R68" s="19">
        <v>7.625</v>
      </c>
      <c r="S68" s="19">
        <v>7.875</v>
      </c>
      <c r="T68" s="19">
        <v>7.95</v>
      </c>
      <c r="U68" s="11">
        <f t="shared" si="5"/>
        <v>879.2</v>
      </c>
      <c r="V68" s="18">
        <f t="shared" si="0"/>
        <v>879.2</v>
      </c>
      <c r="W68" s="23"/>
    </row>
    <row r="69" spans="1:23" s="6" customFormat="1" x14ac:dyDescent="0.25">
      <c r="A69" s="14" t="s">
        <v>35</v>
      </c>
      <c r="B69" s="14">
        <v>5</v>
      </c>
      <c r="C69" s="24">
        <v>39469</v>
      </c>
      <c r="D69" s="24" t="s">
        <v>27</v>
      </c>
      <c r="E69" s="16" t="s">
        <v>26</v>
      </c>
      <c r="F69" s="16">
        <v>2008</v>
      </c>
      <c r="G69" s="16">
        <v>2</v>
      </c>
      <c r="H69" s="16">
        <v>1346</v>
      </c>
      <c r="I69" s="17">
        <v>65.376827769919657</v>
      </c>
      <c r="J69" s="18">
        <f t="shared" si="1"/>
        <v>879.97210178311855</v>
      </c>
      <c r="K69" s="17">
        <v>34.623172230080336</v>
      </c>
      <c r="L69" s="18">
        <f t="shared" si="2"/>
        <v>466.02789821688128</v>
      </c>
      <c r="M69" s="34">
        <v>27.578571428571429</v>
      </c>
      <c r="N69" s="19">
        <f t="shared" si="6"/>
        <v>27.578571428571429</v>
      </c>
      <c r="O69" s="19">
        <v>11</v>
      </c>
      <c r="P69" s="19">
        <v>9.875</v>
      </c>
      <c r="Q69" s="19">
        <v>10.25</v>
      </c>
      <c r="R69" s="19">
        <v>9</v>
      </c>
      <c r="S69" s="19">
        <v>9.125</v>
      </c>
      <c r="T69" s="19">
        <v>9.85</v>
      </c>
      <c r="U69" s="11">
        <f t="shared" si="5"/>
        <v>772.2</v>
      </c>
      <c r="V69" s="18">
        <f t="shared" si="0"/>
        <v>772.2</v>
      </c>
      <c r="W69" s="23"/>
    </row>
    <row r="70" spans="1:23" s="6" customFormat="1" x14ac:dyDescent="0.25">
      <c r="A70" s="14" t="s">
        <v>20</v>
      </c>
      <c r="B70" s="14">
        <v>6</v>
      </c>
      <c r="C70" s="24">
        <v>39469</v>
      </c>
      <c r="D70" s="24" t="s">
        <v>27</v>
      </c>
      <c r="E70" s="16" t="s">
        <v>26</v>
      </c>
      <c r="F70" s="16">
        <v>2008</v>
      </c>
      <c r="G70" s="16">
        <v>2</v>
      </c>
      <c r="H70" s="16">
        <v>804</v>
      </c>
      <c r="I70" s="17">
        <v>55.025414838127247</v>
      </c>
      <c r="J70" s="18">
        <f t="shared" si="1"/>
        <v>442.40433529854306</v>
      </c>
      <c r="K70" s="17">
        <v>44.974585161872753</v>
      </c>
      <c r="L70" s="18">
        <f t="shared" si="2"/>
        <v>361.59566470145694</v>
      </c>
      <c r="M70" s="34">
        <v>7.4071428571428557</v>
      </c>
      <c r="N70" s="19">
        <f t="shared" si="6"/>
        <v>7.4071428571428557</v>
      </c>
      <c r="O70" s="19">
        <v>7.625</v>
      </c>
      <c r="P70" s="19">
        <v>7.75</v>
      </c>
      <c r="Q70" s="19">
        <v>8.625</v>
      </c>
      <c r="R70" s="19">
        <v>8.75</v>
      </c>
      <c r="S70" s="19">
        <v>7.625</v>
      </c>
      <c r="T70" s="19">
        <v>8.0749999999999993</v>
      </c>
      <c r="U70" s="11">
        <f t="shared" si="5"/>
        <v>207.39999999999995</v>
      </c>
      <c r="V70" s="18">
        <f t="shared" si="0"/>
        <v>207.39999999999995</v>
      </c>
      <c r="W70" s="23"/>
    </row>
    <row r="71" spans="1:23" s="6" customFormat="1" x14ac:dyDescent="0.25">
      <c r="A71" s="14" t="s">
        <v>17</v>
      </c>
      <c r="B71" s="14">
        <v>7</v>
      </c>
      <c r="C71" s="24">
        <v>39469</v>
      </c>
      <c r="D71" s="24" t="s">
        <v>27</v>
      </c>
      <c r="E71" s="16" t="s">
        <v>26</v>
      </c>
      <c r="F71" s="16">
        <v>2008</v>
      </c>
      <c r="G71" s="16">
        <v>3</v>
      </c>
      <c r="H71" s="16">
        <v>1295</v>
      </c>
      <c r="I71" s="17">
        <v>80.247594484061011</v>
      </c>
      <c r="J71" s="18">
        <f t="shared" si="1"/>
        <v>1039.2063485685901</v>
      </c>
      <c r="K71" s="17">
        <v>19.752405515938985</v>
      </c>
      <c r="L71" s="18">
        <f t="shared" si="2"/>
        <v>255.79365143140984</v>
      </c>
      <c r="M71" s="34">
        <v>47.057142857142857</v>
      </c>
      <c r="N71" s="19">
        <f t="shared" si="6"/>
        <v>47.057142857142857</v>
      </c>
      <c r="O71" s="19">
        <v>8.75</v>
      </c>
      <c r="P71" s="19">
        <v>7.375</v>
      </c>
      <c r="Q71" s="19">
        <v>8.125</v>
      </c>
      <c r="R71" s="19">
        <v>8.125</v>
      </c>
      <c r="S71" s="19">
        <v>7.625</v>
      </c>
      <c r="T71" s="19">
        <v>8</v>
      </c>
      <c r="U71" s="11">
        <f t="shared" si="5"/>
        <v>1317.6</v>
      </c>
      <c r="V71" s="18">
        <f t="shared" si="0"/>
        <v>1317.6</v>
      </c>
      <c r="W71" s="23"/>
    </row>
    <row r="72" spans="1:23" s="6" customFormat="1" x14ac:dyDescent="0.25">
      <c r="A72" s="14" t="s">
        <v>20</v>
      </c>
      <c r="B72" s="14">
        <v>8</v>
      </c>
      <c r="C72" s="24">
        <v>39469</v>
      </c>
      <c r="D72" s="24" t="s">
        <v>27</v>
      </c>
      <c r="E72" s="16" t="s">
        <v>26</v>
      </c>
      <c r="F72" s="16">
        <v>2008</v>
      </c>
      <c r="G72" s="16">
        <v>3</v>
      </c>
      <c r="H72" s="16">
        <v>1751</v>
      </c>
      <c r="I72" s="17">
        <v>63.218885491980799</v>
      </c>
      <c r="J72" s="18">
        <f t="shared" si="1"/>
        <v>1106.9626849645838</v>
      </c>
      <c r="K72" s="17">
        <v>36.781114508019201</v>
      </c>
      <c r="L72" s="18">
        <f t="shared" si="2"/>
        <v>644.03731503541621</v>
      </c>
      <c r="M72" s="34">
        <v>23.535714285714285</v>
      </c>
      <c r="N72" s="19">
        <f t="shared" si="6"/>
        <v>23.535714285714285</v>
      </c>
      <c r="O72" s="19">
        <v>9.75</v>
      </c>
      <c r="P72" s="19">
        <v>8.125</v>
      </c>
      <c r="Q72" s="19">
        <v>9.25</v>
      </c>
      <c r="R72" s="19">
        <v>8.5</v>
      </c>
      <c r="S72" s="19">
        <v>9</v>
      </c>
      <c r="T72" s="19">
        <v>8.9250000000000007</v>
      </c>
      <c r="U72" s="11">
        <f t="shared" si="5"/>
        <v>659</v>
      </c>
      <c r="V72" s="18">
        <f t="shared" si="0"/>
        <v>659</v>
      </c>
      <c r="W72" s="23"/>
    </row>
    <row r="73" spans="1:23" s="6" customFormat="1" x14ac:dyDescent="0.25">
      <c r="A73" s="14" t="s">
        <v>35</v>
      </c>
      <c r="B73" s="14">
        <v>9</v>
      </c>
      <c r="C73" s="24">
        <v>39469</v>
      </c>
      <c r="D73" s="24" t="s">
        <v>27</v>
      </c>
      <c r="E73" s="16" t="s">
        <v>26</v>
      </c>
      <c r="F73" s="16">
        <v>2008</v>
      </c>
      <c r="G73" s="16">
        <v>3</v>
      </c>
      <c r="H73" s="16">
        <v>516</v>
      </c>
      <c r="I73" s="17">
        <v>70.037570694444952</v>
      </c>
      <c r="J73" s="18">
        <f t="shared" si="1"/>
        <v>361.39386478333597</v>
      </c>
      <c r="K73" s="17">
        <v>29.962429305555055</v>
      </c>
      <c r="L73" s="18">
        <f t="shared" si="2"/>
        <v>154.60613521666409</v>
      </c>
      <c r="M73" s="34">
        <v>31.539285714285715</v>
      </c>
      <c r="N73" s="19">
        <f t="shared" si="6"/>
        <v>31.539285714285715</v>
      </c>
      <c r="O73" s="19">
        <v>9.875</v>
      </c>
      <c r="P73" s="19">
        <v>10.375</v>
      </c>
      <c r="Q73" s="19">
        <v>9.75</v>
      </c>
      <c r="R73" s="19">
        <v>8.625</v>
      </c>
      <c r="S73" s="19">
        <v>10.125</v>
      </c>
      <c r="T73" s="19">
        <v>9.75</v>
      </c>
      <c r="U73" s="11">
        <f t="shared" si="5"/>
        <v>883.1</v>
      </c>
      <c r="V73" s="18">
        <f t="shared" si="0"/>
        <v>883.1</v>
      </c>
      <c r="W73" s="23"/>
    </row>
    <row r="74" spans="1:23" s="6" customFormat="1" x14ac:dyDescent="0.25">
      <c r="A74" s="7" t="s">
        <v>17</v>
      </c>
      <c r="B74" s="7">
        <v>1</v>
      </c>
      <c r="C74" s="25">
        <v>39497</v>
      </c>
      <c r="D74" s="25" t="s">
        <v>28</v>
      </c>
      <c r="E74" s="25" t="s">
        <v>26</v>
      </c>
      <c r="F74" s="9">
        <v>2008</v>
      </c>
      <c r="G74" s="9">
        <v>1</v>
      </c>
      <c r="H74" s="9">
        <v>1355</v>
      </c>
      <c r="I74" s="10">
        <v>74.357372858092774</v>
      </c>
      <c r="J74" s="11">
        <f t="shared" si="1"/>
        <v>1007.5424022271571</v>
      </c>
      <c r="K74" s="10">
        <v>25.642627141907223</v>
      </c>
      <c r="L74" s="11">
        <f t="shared" si="2"/>
        <v>347.45759777284286</v>
      </c>
      <c r="M74" s="35">
        <v>44.777777777777779</v>
      </c>
      <c r="N74" s="12">
        <f>IF(M74&gt;0,M74,0)</f>
        <v>44.777777777777779</v>
      </c>
      <c r="O74" s="12">
        <v>8.2857142857142865</v>
      </c>
      <c r="P74" s="12">
        <v>7.1428571428571432</v>
      </c>
      <c r="Q74" s="12">
        <v>6.8571428571428568</v>
      </c>
      <c r="R74" s="12">
        <v>6.8571428571428568</v>
      </c>
      <c r="S74" s="12">
        <v>7.5</v>
      </c>
      <c r="T74" s="12">
        <v>7.5374999999999996</v>
      </c>
      <c r="U74" s="11">
        <f t="shared" si="5"/>
        <v>1209</v>
      </c>
      <c r="V74" s="11">
        <f t="shared" si="0"/>
        <v>1209</v>
      </c>
      <c r="W74" s="23"/>
    </row>
    <row r="75" spans="1:23" s="6" customFormat="1" x14ac:dyDescent="0.25">
      <c r="A75" s="7" t="s">
        <v>17</v>
      </c>
      <c r="B75" s="7">
        <v>2</v>
      </c>
      <c r="C75" s="25">
        <v>39497</v>
      </c>
      <c r="D75" s="25" t="s">
        <v>28</v>
      </c>
      <c r="E75" s="25" t="s">
        <v>26</v>
      </c>
      <c r="F75" s="9">
        <v>2008</v>
      </c>
      <c r="G75" s="9">
        <v>2</v>
      </c>
      <c r="H75" s="9">
        <v>1331</v>
      </c>
      <c r="I75" s="10">
        <v>85.336449257133069</v>
      </c>
      <c r="J75" s="11">
        <f t="shared" si="1"/>
        <v>1135.8281396124412</v>
      </c>
      <c r="K75" s="10">
        <v>14.66355074286693</v>
      </c>
      <c r="L75" s="11">
        <f t="shared" si="2"/>
        <v>195.17186038755884</v>
      </c>
      <c r="M75" s="35">
        <v>28.085185185185182</v>
      </c>
      <c r="N75" s="12">
        <f t="shared" ref="N75:N91" si="7">IF(M75&gt;0,M75,0)</f>
        <v>28.085185185185182</v>
      </c>
      <c r="O75" s="12">
        <v>8</v>
      </c>
      <c r="P75" s="12">
        <v>7</v>
      </c>
      <c r="Q75" s="12">
        <v>6.5714285714285712</v>
      </c>
      <c r="R75" s="12">
        <v>7.1428571428571432</v>
      </c>
      <c r="S75" s="12">
        <v>7.2857142857142856</v>
      </c>
      <c r="T75" s="12">
        <v>7.5250000000000004</v>
      </c>
      <c r="U75" s="11">
        <f t="shared" si="5"/>
        <v>758.3</v>
      </c>
      <c r="V75" s="11">
        <f t="shared" si="0"/>
        <v>758.3</v>
      </c>
      <c r="W75" s="23"/>
    </row>
    <row r="76" spans="1:23" s="6" customFormat="1" x14ac:dyDescent="0.25">
      <c r="A76" s="7" t="s">
        <v>20</v>
      </c>
      <c r="B76" s="7">
        <v>3</v>
      </c>
      <c r="C76" s="25">
        <v>39497</v>
      </c>
      <c r="D76" s="25" t="s">
        <v>28</v>
      </c>
      <c r="E76" s="25" t="s">
        <v>26</v>
      </c>
      <c r="F76" s="9">
        <v>2008</v>
      </c>
      <c r="G76" s="9">
        <v>1</v>
      </c>
      <c r="H76" s="9">
        <v>1142</v>
      </c>
      <c r="I76" s="10">
        <v>64.960084919567578</v>
      </c>
      <c r="J76" s="11">
        <f t="shared" si="1"/>
        <v>741.84416978146169</v>
      </c>
      <c r="K76" s="10">
        <v>35.039915080432422</v>
      </c>
      <c r="L76" s="11">
        <f t="shared" si="2"/>
        <v>400.15583021853826</v>
      </c>
      <c r="M76" s="35">
        <v>10.766666666666666</v>
      </c>
      <c r="N76" s="12">
        <f t="shared" si="7"/>
        <v>10.766666666666666</v>
      </c>
      <c r="O76" s="12">
        <v>5.1428571428571432</v>
      </c>
      <c r="P76" s="12">
        <v>5.7142857142857144</v>
      </c>
      <c r="Q76" s="12">
        <v>4.1428571428571432</v>
      </c>
      <c r="R76" s="12">
        <v>4.8571428571428568</v>
      </c>
      <c r="S76" s="12">
        <v>4.4285714285714288</v>
      </c>
      <c r="T76" s="12">
        <v>5.2249999999999996</v>
      </c>
      <c r="U76" s="11">
        <f t="shared" si="5"/>
        <v>290.7</v>
      </c>
      <c r="V76" s="11">
        <f t="shared" ref="V76:V136" si="8">((C85-C76)*N76)</f>
        <v>290.7</v>
      </c>
      <c r="W76" s="23"/>
    </row>
    <row r="77" spans="1:23" s="6" customFormat="1" x14ac:dyDescent="0.25">
      <c r="A77" s="7" t="s">
        <v>35</v>
      </c>
      <c r="B77" s="7">
        <v>4</v>
      </c>
      <c r="C77" s="25">
        <v>39497</v>
      </c>
      <c r="D77" s="25" t="s">
        <v>28</v>
      </c>
      <c r="E77" s="25" t="s">
        <v>26</v>
      </c>
      <c r="F77" s="9">
        <v>2008</v>
      </c>
      <c r="G77" s="9">
        <v>1</v>
      </c>
      <c r="H77" s="9">
        <v>1281</v>
      </c>
      <c r="I77" s="10">
        <v>69.33073109096307</v>
      </c>
      <c r="J77" s="11">
        <f t="shared" si="1"/>
        <v>888.12666527523686</v>
      </c>
      <c r="K77" s="10">
        <v>30.669268909036941</v>
      </c>
      <c r="L77" s="11">
        <f t="shared" si="2"/>
        <v>392.8733347247632</v>
      </c>
      <c r="M77" s="35">
        <v>6.5222222222222221</v>
      </c>
      <c r="N77" s="12">
        <f t="shared" si="7"/>
        <v>6.5222222222222221</v>
      </c>
      <c r="O77" s="12">
        <v>4.8571428571428568</v>
      </c>
      <c r="P77" s="12">
        <v>5</v>
      </c>
      <c r="Q77" s="12">
        <v>5.5714285714285712</v>
      </c>
      <c r="R77" s="12">
        <v>5.5714285714285712</v>
      </c>
      <c r="S77" s="12">
        <v>4.8571428571428568</v>
      </c>
      <c r="T77" s="12">
        <v>5.35</v>
      </c>
      <c r="U77" s="11">
        <f t="shared" si="5"/>
        <v>176.1</v>
      </c>
      <c r="V77" s="11">
        <f t="shared" si="8"/>
        <v>176.1</v>
      </c>
      <c r="W77" s="23"/>
    </row>
    <row r="78" spans="1:23" s="6" customFormat="1" x14ac:dyDescent="0.25">
      <c r="A78" s="7" t="s">
        <v>35</v>
      </c>
      <c r="B78" s="7">
        <v>5</v>
      </c>
      <c r="C78" s="25">
        <v>39497</v>
      </c>
      <c r="D78" s="25" t="s">
        <v>28</v>
      </c>
      <c r="E78" s="25" t="s">
        <v>26</v>
      </c>
      <c r="F78" s="9">
        <v>2008</v>
      </c>
      <c r="G78" s="9">
        <v>2</v>
      </c>
      <c r="H78" s="9">
        <v>1324</v>
      </c>
      <c r="I78" s="10">
        <v>62.370344445963156</v>
      </c>
      <c r="J78" s="11">
        <f t="shared" si="1"/>
        <v>825.78336046455229</v>
      </c>
      <c r="K78" s="10">
        <v>37.629655554036852</v>
      </c>
      <c r="L78" s="11">
        <f t="shared" si="2"/>
        <v>498.21663953544788</v>
      </c>
      <c r="M78" s="35">
        <v>15.166666666666666</v>
      </c>
      <c r="N78" s="12">
        <f t="shared" si="7"/>
        <v>15.166666666666666</v>
      </c>
      <c r="O78" s="12">
        <v>6.7142857142857144</v>
      </c>
      <c r="P78" s="12">
        <v>4.7142857142857144</v>
      </c>
      <c r="Q78" s="12">
        <v>6.5714285714285712</v>
      </c>
      <c r="R78" s="12">
        <v>5.8571428571428568</v>
      </c>
      <c r="S78" s="12">
        <v>6</v>
      </c>
      <c r="T78" s="12">
        <v>6.2750000000000004</v>
      </c>
      <c r="U78" s="11">
        <f t="shared" si="5"/>
        <v>409.5</v>
      </c>
      <c r="V78" s="11">
        <f t="shared" si="8"/>
        <v>409.5</v>
      </c>
      <c r="W78" s="23"/>
    </row>
    <row r="79" spans="1:23" s="6" customFormat="1" x14ac:dyDescent="0.25">
      <c r="A79" s="7" t="s">
        <v>20</v>
      </c>
      <c r="B79" s="7">
        <v>6</v>
      </c>
      <c r="C79" s="25">
        <v>39497</v>
      </c>
      <c r="D79" s="25" t="s">
        <v>28</v>
      </c>
      <c r="E79" s="25" t="s">
        <v>26</v>
      </c>
      <c r="F79" s="9">
        <v>2008</v>
      </c>
      <c r="G79" s="9">
        <v>2</v>
      </c>
      <c r="H79" s="9">
        <v>1329</v>
      </c>
      <c r="I79" s="10">
        <v>66.920093668020982</v>
      </c>
      <c r="J79" s="11">
        <f t="shared" si="1"/>
        <v>889.36804484799882</v>
      </c>
      <c r="K79" s="10">
        <v>33.079906331979018</v>
      </c>
      <c r="L79" s="11">
        <f t="shared" si="2"/>
        <v>439.63195515200118</v>
      </c>
      <c r="M79" s="35">
        <v>10.355555555555556</v>
      </c>
      <c r="N79" s="12">
        <f t="shared" si="7"/>
        <v>10.355555555555556</v>
      </c>
      <c r="O79" s="12">
        <v>9.1428571428571423</v>
      </c>
      <c r="P79" s="12">
        <v>9</v>
      </c>
      <c r="Q79" s="12">
        <v>8</v>
      </c>
      <c r="R79" s="12">
        <v>10</v>
      </c>
      <c r="S79" s="12">
        <v>7</v>
      </c>
      <c r="T79" s="12">
        <v>8.75</v>
      </c>
      <c r="U79" s="11">
        <f t="shared" si="5"/>
        <v>279.60000000000002</v>
      </c>
      <c r="V79" s="11">
        <f t="shared" si="8"/>
        <v>279.60000000000002</v>
      </c>
      <c r="W79" s="23"/>
    </row>
    <row r="80" spans="1:23" s="6" customFormat="1" x14ac:dyDescent="0.25">
      <c r="A80" s="7" t="s">
        <v>17</v>
      </c>
      <c r="B80" s="7">
        <v>7</v>
      </c>
      <c r="C80" s="25">
        <v>39497</v>
      </c>
      <c r="D80" s="25" t="s">
        <v>28</v>
      </c>
      <c r="E80" s="25" t="s">
        <v>26</v>
      </c>
      <c r="F80" s="9">
        <v>2008</v>
      </c>
      <c r="G80" s="9">
        <v>3</v>
      </c>
      <c r="H80" s="9">
        <v>1258</v>
      </c>
      <c r="I80" s="10">
        <v>71.954744587416741</v>
      </c>
      <c r="J80" s="11">
        <f t="shared" si="1"/>
        <v>905.19068690970266</v>
      </c>
      <c r="K80" s="10">
        <v>28.045255412583266</v>
      </c>
      <c r="L80" s="11">
        <f t="shared" si="2"/>
        <v>352.80931309029751</v>
      </c>
      <c r="M80" s="35">
        <v>29.270370370370369</v>
      </c>
      <c r="N80" s="12">
        <f t="shared" si="7"/>
        <v>29.270370370370369</v>
      </c>
      <c r="O80" s="12">
        <v>9</v>
      </c>
      <c r="P80" s="12">
        <v>7.2857142857142856</v>
      </c>
      <c r="Q80" s="12">
        <v>7.5714285714285712</v>
      </c>
      <c r="R80" s="12">
        <v>6.4285714285714288</v>
      </c>
      <c r="S80" s="12">
        <v>6.8571428571428568</v>
      </c>
      <c r="T80" s="12">
        <v>7.7</v>
      </c>
      <c r="U80" s="11">
        <f t="shared" si="5"/>
        <v>790.3</v>
      </c>
      <c r="V80" s="11">
        <f t="shared" si="8"/>
        <v>790.3</v>
      </c>
      <c r="W80" s="23"/>
    </row>
    <row r="81" spans="1:23" s="6" customFormat="1" x14ac:dyDescent="0.25">
      <c r="A81" s="7" t="s">
        <v>20</v>
      </c>
      <c r="B81" s="7">
        <v>8</v>
      </c>
      <c r="C81" s="25">
        <v>39497</v>
      </c>
      <c r="D81" s="25" t="s">
        <v>28</v>
      </c>
      <c r="E81" s="25" t="s">
        <v>26</v>
      </c>
      <c r="F81" s="9">
        <v>2008</v>
      </c>
      <c r="G81" s="9">
        <v>3</v>
      </c>
      <c r="H81" s="9">
        <v>1232</v>
      </c>
      <c r="I81" s="10">
        <v>66.030887713166081</v>
      </c>
      <c r="J81" s="11">
        <f t="shared" si="1"/>
        <v>813.50053662620621</v>
      </c>
      <c r="K81" s="10">
        <v>33.969112286833919</v>
      </c>
      <c r="L81" s="11">
        <f t="shared" si="2"/>
        <v>418.4994633737939</v>
      </c>
      <c r="M81" s="35">
        <v>20.029629629629628</v>
      </c>
      <c r="N81" s="12">
        <f t="shared" si="7"/>
        <v>20.029629629629628</v>
      </c>
      <c r="O81" s="12">
        <v>5.8571428571428568</v>
      </c>
      <c r="P81" s="12">
        <v>5.7142857142857144</v>
      </c>
      <c r="Q81" s="12">
        <v>5.2857142857142856</v>
      </c>
      <c r="R81" s="12">
        <v>5.9285714285714288</v>
      </c>
      <c r="S81" s="12">
        <v>6.2142857142857144</v>
      </c>
      <c r="T81" s="12">
        <v>6.2</v>
      </c>
      <c r="U81" s="11">
        <f t="shared" si="5"/>
        <v>540.79999999999995</v>
      </c>
      <c r="V81" s="11">
        <f t="shared" si="8"/>
        <v>540.79999999999995</v>
      </c>
      <c r="W81" s="23"/>
    </row>
    <row r="82" spans="1:23" s="6" customFormat="1" x14ac:dyDescent="0.25">
      <c r="A82" s="7" t="s">
        <v>35</v>
      </c>
      <c r="B82" s="7">
        <v>9</v>
      </c>
      <c r="C82" s="25">
        <v>39497</v>
      </c>
      <c r="D82" s="25" t="s">
        <v>28</v>
      </c>
      <c r="E82" s="25" t="s">
        <v>26</v>
      </c>
      <c r="F82" s="9">
        <v>2008</v>
      </c>
      <c r="G82" s="9">
        <v>3</v>
      </c>
      <c r="H82" s="9">
        <v>1331</v>
      </c>
      <c r="I82" s="10">
        <v>75.237352091493904</v>
      </c>
      <c r="J82" s="11">
        <f t="shared" si="1"/>
        <v>1001.4091563377838</v>
      </c>
      <c r="K82" s="10">
        <v>24.762647908506093</v>
      </c>
      <c r="L82" s="11">
        <f t="shared" si="2"/>
        <v>329.59084366221606</v>
      </c>
      <c r="M82" s="35">
        <v>25.222222222222225</v>
      </c>
      <c r="N82" s="12">
        <f t="shared" si="7"/>
        <v>25.222222222222225</v>
      </c>
      <c r="O82" s="12">
        <v>12.571428571428571</v>
      </c>
      <c r="P82" s="12">
        <v>8</v>
      </c>
      <c r="Q82" s="12">
        <v>8.4285714285714288</v>
      </c>
      <c r="R82" s="12">
        <v>10.142857142857142</v>
      </c>
      <c r="S82" s="12">
        <v>7.7142857142857144</v>
      </c>
      <c r="T82" s="12">
        <v>9.1750000000000007</v>
      </c>
      <c r="U82" s="11">
        <f t="shared" si="5"/>
        <v>681.00000000000011</v>
      </c>
      <c r="V82" s="11">
        <f t="shared" si="8"/>
        <v>681.00000000000011</v>
      </c>
      <c r="W82" s="23"/>
    </row>
    <row r="83" spans="1:23" s="6" customFormat="1" x14ac:dyDescent="0.25">
      <c r="A83" s="14" t="s">
        <v>17</v>
      </c>
      <c r="B83" s="14">
        <v>1</v>
      </c>
      <c r="C83" s="24">
        <v>39524</v>
      </c>
      <c r="D83" s="24" t="s">
        <v>29</v>
      </c>
      <c r="E83" s="24" t="s">
        <v>30</v>
      </c>
      <c r="F83" s="16">
        <v>2008</v>
      </c>
      <c r="G83" s="16">
        <v>1</v>
      </c>
      <c r="H83" s="16">
        <v>1281</v>
      </c>
      <c r="I83" s="17">
        <v>75.111336328417508</v>
      </c>
      <c r="J83" s="18">
        <f t="shared" si="1"/>
        <v>962.17621836702835</v>
      </c>
      <c r="K83" s="17">
        <v>24.888663671582488</v>
      </c>
      <c r="L83" s="18">
        <f t="shared" si="2"/>
        <v>318.8237816329717</v>
      </c>
      <c r="M83" s="34">
        <v>13.936111111111112</v>
      </c>
      <c r="N83" s="19">
        <f>IF(M83&gt;0,M83,0)</f>
        <v>13.936111111111112</v>
      </c>
      <c r="O83" s="19">
        <v>7.625</v>
      </c>
      <c r="P83" s="19">
        <v>7.0625</v>
      </c>
      <c r="Q83" s="19">
        <v>7.625</v>
      </c>
      <c r="R83" s="19">
        <v>7.1875</v>
      </c>
      <c r="S83" s="19">
        <v>7.5</v>
      </c>
      <c r="T83" s="19">
        <v>7.4</v>
      </c>
      <c r="U83" s="11">
        <f t="shared" si="5"/>
        <v>501.70000000000005</v>
      </c>
      <c r="V83" s="18">
        <f>((C92-C83)*N83)</f>
        <v>501.70000000000005</v>
      </c>
      <c r="W83" s="23"/>
    </row>
    <row r="84" spans="1:23" s="6" customFormat="1" x14ac:dyDescent="0.25">
      <c r="A84" s="14" t="s">
        <v>17</v>
      </c>
      <c r="B84" s="14">
        <v>2</v>
      </c>
      <c r="C84" s="24">
        <v>39524</v>
      </c>
      <c r="D84" s="24" t="s">
        <v>29</v>
      </c>
      <c r="E84" s="24" t="s">
        <v>30</v>
      </c>
      <c r="F84" s="16">
        <v>2008</v>
      </c>
      <c r="G84" s="16">
        <v>2</v>
      </c>
      <c r="H84" s="16">
        <v>1074</v>
      </c>
      <c r="I84" s="17">
        <v>81.62948299596961</v>
      </c>
      <c r="J84" s="18">
        <f t="shared" si="1"/>
        <v>876.70064737671362</v>
      </c>
      <c r="K84" s="17">
        <v>18.370517004030397</v>
      </c>
      <c r="L84" s="18">
        <f t="shared" si="2"/>
        <v>197.29935262328647</v>
      </c>
      <c r="M84" s="34">
        <v>15.613888888888889</v>
      </c>
      <c r="N84" s="19">
        <f t="shared" si="7"/>
        <v>15.613888888888889</v>
      </c>
      <c r="O84" s="19">
        <v>7</v>
      </c>
      <c r="P84" s="19">
        <v>5.625</v>
      </c>
      <c r="Q84" s="19">
        <v>5.375</v>
      </c>
      <c r="R84" s="19">
        <v>6.125</v>
      </c>
      <c r="S84" s="19">
        <v>5.875</v>
      </c>
      <c r="T84" s="19">
        <v>6</v>
      </c>
      <c r="U84" s="11">
        <f t="shared" si="5"/>
        <v>562.1</v>
      </c>
      <c r="V84" s="18">
        <f t="shared" si="8"/>
        <v>562.1</v>
      </c>
      <c r="W84" s="23"/>
    </row>
    <row r="85" spans="1:23" s="6" customFormat="1" x14ac:dyDescent="0.25">
      <c r="A85" s="14" t="s">
        <v>20</v>
      </c>
      <c r="B85" s="14">
        <v>3</v>
      </c>
      <c r="C85" s="24">
        <v>39524</v>
      </c>
      <c r="D85" s="24" t="s">
        <v>29</v>
      </c>
      <c r="E85" s="24" t="s">
        <v>30</v>
      </c>
      <c r="F85" s="16">
        <v>2008</v>
      </c>
      <c r="G85" s="16">
        <v>1</v>
      </c>
      <c r="H85" s="16">
        <v>1138</v>
      </c>
      <c r="I85" s="17">
        <v>76.446394640275102</v>
      </c>
      <c r="J85" s="18">
        <f t="shared" ref="J85:J148" si="9">(H85*I85)/100</f>
        <v>869.95997100633065</v>
      </c>
      <c r="K85" s="17">
        <v>23.553605359724898</v>
      </c>
      <c r="L85" s="18">
        <f t="shared" ref="L85:L148" si="10">(H85*K85)/100</f>
        <v>268.04002899366935</v>
      </c>
      <c r="M85" s="34">
        <v>11.911111111111108</v>
      </c>
      <c r="N85" s="19">
        <f t="shared" si="7"/>
        <v>11.911111111111108</v>
      </c>
      <c r="O85" s="19">
        <v>4.375</v>
      </c>
      <c r="P85" s="19">
        <v>4.75</v>
      </c>
      <c r="Q85" s="19">
        <v>4.75</v>
      </c>
      <c r="R85" s="19">
        <v>5</v>
      </c>
      <c r="S85" s="19">
        <v>5.375</v>
      </c>
      <c r="T85" s="19">
        <v>4.8499999999999996</v>
      </c>
      <c r="U85" s="11">
        <f t="shared" si="5"/>
        <v>428.7999999999999</v>
      </c>
      <c r="V85" s="18">
        <f t="shared" si="8"/>
        <v>428.7999999999999</v>
      </c>
      <c r="W85" s="23"/>
    </row>
    <row r="86" spans="1:23" s="6" customFormat="1" x14ac:dyDescent="0.25">
      <c r="A86" s="14" t="s">
        <v>35</v>
      </c>
      <c r="B86" s="14">
        <v>4</v>
      </c>
      <c r="C86" s="24">
        <v>39524</v>
      </c>
      <c r="D86" s="24" t="s">
        <v>29</v>
      </c>
      <c r="E86" s="24" t="s">
        <v>30</v>
      </c>
      <c r="F86" s="16">
        <v>2008</v>
      </c>
      <c r="G86" s="16">
        <v>1</v>
      </c>
      <c r="H86" s="16">
        <v>1203</v>
      </c>
      <c r="I86" s="17">
        <v>76.958996252733129</v>
      </c>
      <c r="J86" s="18">
        <f t="shared" si="9"/>
        <v>925.81672492037944</v>
      </c>
      <c r="K86" s="17">
        <v>23.041003747266874</v>
      </c>
      <c r="L86" s="18">
        <f t="shared" si="10"/>
        <v>277.1832750796205</v>
      </c>
      <c r="M86" s="34">
        <v>12.775</v>
      </c>
      <c r="N86" s="19">
        <f t="shared" si="7"/>
        <v>12.775</v>
      </c>
      <c r="O86" s="19">
        <v>4.7142857142857144</v>
      </c>
      <c r="P86" s="19">
        <v>6</v>
      </c>
      <c r="Q86" s="19">
        <v>4.5714285714285712</v>
      </c>
      <c r="R86" s="19">
        <v>4.5714285714285712</v>
      </c>
      <c r="S86" s="19">
        <v>4.8571428571428568</v>
      </c>
      <c r="T86" s="19">
        <v>4.9428571428571431</v>
      </c>
      <c r="U86" s="11">
        <f t="shared" si="5"/>
        <v>459.90000000000003</v>
      </c>
      <c r="V86" s="18">
        <f t="shared" si="8"/>
        <v>459.90000000000003</v>
      </c>
      <c r="W86" s="23"/>
    </row>
    <row r="87" spans="1:23" s="6" customFormat="1" x14ac:dyDescent="0.25">
      <c r="A87" s="14" t="s">
        <v>35</v>
      </c>
      <c r="B87" s="14">
        <v>5</v>
      </c>
      <c r="C87" s="24">
        <v>39524</v>
      </c>
      <c r="D87" s="24" t="s">
        <v>29</v>
      </c>
      <c r="E87" s="24" t="s">
        <v>30</v>
      </c>
      <c r="F87" s="16">
        <v>2008</v>
      </c>
      <c r="G87" s="16">
        <v>2</v>
      </c>
      <c r="H87" s="16">
        <v>1052</v>
      </c>
      <c r="I87" s="17">
        <v>71.202023450230215</v>
      </c>
      <c r="J87" s="18">
        <f t="shared" si="9"/>
        <v>749.04528669642184</v>
      </c>
      <c r="K87" s="17">
        <v>28.797976549769785</v>
      </c>
      <c r="L87" s="18">
        <f t="shared" si="10"/>
        <v>302.95471330357816</v>
      </c>
      <c r="M87" s="34">
        <v>6.9916666666666671</v>
      </c>
      <c r="N87" s="19">
        <f t="shared" si="7"/>
        <v>6.9916666666666671</v>
      </c>
      <c r="O87" s="19">
        <v>4.625</v>
      </c>
      <c r="P87" s="19">
        <v>4.75</v>
      </c>
      <c r="Q87" s="19">
        <v>5.375</v>
      </c>
      <c r="R87" s="19">
        <v>5.2857142857142856</v>
      </c>
      <c r="S87" s="19">
        <v>5.5</v>
      </c>
      <c r="T87" s="19">
        <v>5.1025641025641022</v>
      </c>
      <c r="U87" s="11">
        <f t="shared" si="5"/>
        <v>251.70000000000002</v>
      </c>
      <c r="V87" s="18">
        <f t="shared" si="8"/>
        <v>251.70000000000002</v>
      </c>
      <c r="W87" s="23"/>
    </row>
    <row r="88" spans="1:23" s="6" customFormat="1" x14ac:dyDescent="0.25">
      <c r="A88" s="14" t="s">
        <v>20</v>
      </c>
      <c r="B88" s="14">
        <v>6</v>
      </c>
      <c r="C88" s="24">
        <v>39524</v>
      </c>
      <c r="D88" s="24" t="s">
        <v>29</v>
      </c>
      <c r="E88" s="24" t="s">
        <v>30</v>
      </c>
      <c r="F88" s="16">
        <v>2008</v>
      </c>
      <c r="G88" s="16">
        <v>2</v>
      </c>
      <c r="H88" s="16">
        <v>1124</v>
      </c>
      <c r="I88" s="17">
        <v>69.052868385498329</v>
      </c>
      <c r="J88" s="18">
        <f t="shared" si="9"/>
        <v>776.15424065300112</v>
      </c>
      <c r="K88" s="17">
        <v>30.947131614501679</v>
      </c>
      <c r="L88" s="18">
        <f t="shared" si="10"/>
        <v>347.84575934699888</v>
      </c>
      <c r="M88" s="34">
        <v>3.9083333333333345</v>
      </c>
      <c r="N88" s="19">
        <f t="shared" si="7"/>
        <v>3.9083333333333345</v>
      </c>
      <c r="O88" s="19">
        <v>5</v>
      </c>
      <c r="P88" s="19">
        <v>4.75</v>
      </c>
      <c r="Q88" s="19">
        <v>5.125</v>
      </c>
      <c r="R88" s="19">
        <v>6.2857142857142856</v>
      </c>
      <c r="S88" s="19">
        <v>4.375</v>
      </c>
      <c r="T88" s="19">
        <v>5.0769230769230766</v>
      </c>
      <c r="U88" s="11">
        <f t="shared" si="5"/>
        <v>140.70000000000005</v>
      </c>
      <c r="V88" s="18">
        <f t="shared" si="8"/>
        <v>140.70000000000005</v>
      </c>
      <c r="W88" s="23"/>
    </row>
    <row r="89" spans="1:23" s="6" customFormat="1" x14ac:dyDescent="0.25">
      <c r="A89" s="14" t="s">
        <v>17</v>
      </c>
      <c r="B89" s="14">
        <v>7</v>
      </c>
      <c r="C89" s="24">
        <v>39524</v>
      </c>
      <c r="D89" s="24" t="s">
        <v>29</v>
      </c>
      <c r="E89" s="24" t="s">
        <v>30</v>
      </c>
      <c r="F89" s="16">
        <v>2008</v>
      </c>
      <c r="G89" s="16">
        <v>3</v>
      </c>
      <c r="H89" s="16">
        <v>1175</v>
      </c>
      <c r="I89" s="17">
        <v>77.064033181563346</v>
      </c>
      <c r="J89" s="18">
        <f t="shared" si="9"/>
        <v>905.50238988336935</v>
      </c>
      <c r="K89" s="17">
        <v>22.935966818436658</v>
      </c>
      <c r="L89" s="18">
        <f t="shared" si="10"/>
        <v>269.49761011663071</v>
      </c>
      <c r="M89" s="34">
        <v>15.416666666666664</v>
      </c>
      <c r="N89" s="19">
        <f t="shared" si="7"/>
        <v>15.416666666666664</v>
      </c>
      <c r="O89" s="19">
        <v>5.75</v>
      </c>
      <c r="P89" s="19">
        <v>5.875</v>
      </c>
      <c r="Q89" s="19">
        <v>5.5</v>
      </c>
      <c r="R89" s="19">
        <v>5.75</v>
      </c>
      <c r="S89" s="19">
        <v>6.125</v>
      </c>
      <c r="T89" s="19">
        <v>5.8</v>
      </c>
      <c r="U89" s="11">
        <f t="shared" si="5"/>
        <v>554.99999999999989</v>
      </c>
      <c r="V89" s="18">
        <f t="shared" si="8"/>
        <v>554.99999999999989</v>
      </c>
      <c r="W89" s="23"/>
    </row>
    <row r="90" spans="1:23" s="6" customFormat="1" x14ac:dyDescent="0.25">
      <c r="A90" s="14" t="s">
        <v>20</v>
      </c>
      <c r="B90" s="14">
        <v>8</v>
      </c>
      <c r="C90" s="24">
        <v>39524</v>
      </c>
      <c r="D90" s="24" t="s">
        <v>29</v>
      </c>
      <c r="E90" s="24" t="s">
        <v>30</v>
      </c>
      <c r="F90" s="16">
        <v>2008</v>
      </c>
      <c r="G90" s="16">
        <v>3</v>
      </c>
      <c r="H90" s="16">
        <v>1313</v>
      </c>
      <c r="I90" s="17">
        <v>66.037046928418278</v>
      </c>
      <c r="J90" s="18">
        <f t="shared" si="9"/>
        <v>867.06642617013199</v>
      </c>
      <c r="K90" s="17">
        <v>33.962953071581715</v>
      </c>
      <c r="L90" s="18">
        <f t="shared" si="10"/>
        <v>445.9335738298679</v>
      </c>
      <c r="M90" s="34">
        <v>10.816666666666666</v>
      </c>
      <c r="N90" s="19">
        <f t="shared" si="7"/>
        <v>10.816666666666666</v>
      </c>
      <c r="O90" s="19">
        <v>5</v>
      </c>
      <c r="P90" s="19">
        <v>4.375</v>
      </c>
      <c r="Q90" s="19">
        <v>4.375</v>
      </c>
      <c r="R90" s="19">
        <v>4.75</v>
      </c>
      <c r="S90" s="19">
        <v>5.125</v>
      </c>
      <c r="T90" s="19">
        <v>4.7249999999999996</v>
      </c>
      <c r="U90" s="11">
        <f t="shared" si="5"/>
        <v>389.4</v>
      </c>
      <c r="V90" s="18">
        <f t="shared" si="8"/>
        <v>389.4</v>
      </c>
      <c r="W90" s="23"/>
    </row>
    <row r="91" spans="1:23" s="6" customFormat="1" x14ac:dyDescent="0.25">
      <c r="A91" s="14" t="s">
        <v>35</v>
      </c>
      <c r="B91" s="14">
        <v>9</v>
      </c>
      <c r="C91" s="24">
        <v>39524</v>
      </c>
      <c r="D91" s="24" t="s">
        <v>29</v>
      </c>
      <c r="E91" s="24" t="s">
        <v>30</v>
      </c>
      <c r="F91" s="16">
        <v>2008</v>
      </c>
      <c r="G91" s="16">
        <v>3</v>
      </c>
      <c r="H91" s="16">
        <v>969</v>
      </c>
      <c r="I91" s="17">
        <v>77.099825679666935</v>
      </c>
      <c r="J91" s="18">
        <f t="shared" si="9"/>
        <v>747.09731083597262</v>
      </c>
      <c r="K91" s="17">
        <v>22.900174320333079</v>
      </c>
      <c r="L91" s="18">
        <f t="shared" si="10"/>
        <v>221.90268916402755</v>
      </c>
      <c r="M91" s="34">
        <v>0.93611111111111045</v>
      </c>
      <c r="N91" s="19">
        <f t="shared" si="7"/>
        <v>0.93611111111111045</v>
      </c>
      <c r="O91" s="19">
        <v>6.875</v>
      </c>
      <c r="P91" s="19">
        <v>7.625</v>
      </c>
      <c r="Q91" s="19">
        <v>8.375</v>
      </c>
      <c r="R91" s="19">
        <v>8.125</v>
      </c>
      <c r="S91" s="19">
        <v>7.125</v>
      </c>
      <c r="T91" s="19">
        <v>7.625</v>
      </c>
      <c r="U91" s="11">
        <f t="shared" si="5"/>
        <v>33.699999999999974</v>
      </c>
      <c r="V91" s="18">
        <f t="shared" si="8"/>
        <v>33.699999999999974</v>
      </c>
      <c r="W91" s="23"/>
    </row>
    <row r="92" spans="1:23" s="6" customFormat="1" x14ac:dyDescent="0.25">
      <c r="A92" s="7" t="s">
        <v>17</v>
      </c>
      <c r="B92" s="7">
        <v>1</v>
      </c>
      <c r="C92" s="25">
        <v>39560</v>
      </c>
      <c r="D92" s="25" t="s">
        <v>31</v>
      </c>
      <c r="E92" s="25" t="s">
        <v>30</v>
      </c>
      <c r="F92" s="9">
        <v>2008</v>
      </c>
      <c r="G92" s="9">
        <v>1</v>
      </c>
      <c r="H92" s="9">
        <v>1834</v>
      </c>
      <c r="I92" s="10">
        <v>49.839604231157161</v>
      </c>
      <c r="J92" s="11">
        <f t="shared" si="9"/>
        <v>914.05834159942231</v>
      </c>
      <c r="K92" s="10">
        <v>50.160395768842839</v>
      </c>
      <c r="L92" s="11">
        <f t="shared" si="10"/>
        <v>919.94165840057769</v>
      </c>
      <c r="M92" s="35">
        <v>7.2675675675675704</v>
      </c>
      <c r="N92" s="12">
        <f>IF(M92&gt;0,M92,0)</f>
        <v>7.2675675675675704</v>
      </c>
      <c r="O92" s="12">
        <v>3.5</v>
      </c>
      <c r="P92" s="12">
        <v>2.875</v>
      </c>
      <c r="Q92" s="12">
        <v>4.125</v>
      </c>
      <c r="R92" s="12">
        <v>4.4375</v>
      </c>
      <c r="S92" s="12">
        <v>3.125</v>
      </c>
      <c r="T92" s="12">
        <v>3.6124999999999998</v>
      </c>
      <c r="U92" s="11">
        <f t="shared" si="5"/>
        <v>268.90000000000009</v>
      </c>
      <c r="V92" s="11">
        <f t="shared" si="8"/>
        <v>268.90000000000009</v>
      </c>
      <c r="W92" s="23"/>
    </row>
    <row r="93" spans="1:23" s="6" customFormat="1" x14ac:dyDescent="0.25">
      <c r="A93" s="7" t="s">
        <v>17</v>
      </c>
      <c r="B93" s="7">
        <v>2</v>
      </c>
      <c r="C93" s="25">
        <v>39560</v>
      </c>
      <c r="D93" s="25" t="s">
        <v>31</v>
      </c>
      <c r="E93" s="25" t="s">
        <v>30</v>
      </c>
      <c r="F93" s="9">
        <v>2008</v>
      </c>
      <c r="G93" s="9">
        <v>2</v>
      </c>
      <c r="H93" s="9">
        <v>1827</v>
      </c>
      <c r="I93" s="10">
        <v>51.324051574369207</v>
      </c>
      <c r="J93" s="11">
        <f t="shared" si="9"/>
        <v>937.69042226372551</v>
      </c>
      <c r="K93" s="10">
        <v>48.675948425630793</v>
      </c>
      <c r="L93" s="11">
        <f t="shared" si="10"/>
        <v>889.30957773627449</v>
      </c>
      <c r="M93" s="35">
        <v>-16.829729729729731</v>
      </c>
      <c r="N93" s="12">
        <f t="shared" ref="N93:N109" si="11">IF(M93&gt;0,M93,0)</f>
        <v>0</v>
      </c>
      <c r="O93" s="12">
        <v>6.875</v>
      </c>
      <c r="P93" s="12">
        <v>5.125</v>
      </c>
      <c r="Q93" s="12">
        <v>5.375</v>
      </c>
      <c r="R93" s="12">
        <v>5.375</v>
      </c>
      <c r="S93" s="12">
        <v>5.375</v>
      </c>
      <c r="T93" s="12">
        <v>5.625</v>
      </c>
      <c r="U93" s="11">
        <f t="shared" si="5"/>
        <v>-622.70000000000005</v>
      </c>
      <c r="V93" s="11">
        <f t="shared" si="8"/>
        <v>0</v>
      </c>
      <c r="W93" s="23"/>
    </row>
    <row r="94" spans="1:23" s="6" customFormat="1" x14ac:dyDescent="0.25">
      <c r="A94" s="7" t="s">
        <v>20</v>
      </c>
      <c r="B94" s="7">
        <v>3</v>
      </c>
      <c r="C94" s="25">
        <v>39560</v>
      </c>
      <c r="D94" s="25" t="s">
        <v>31</v>
      </c>
      <c r="E94" s="25" t="s">
        <v>30</v>
      </c>
      <c r="F94" s="9">
        <v>2008</v>
      </c>
      <c r="G94" s="9">
        <v>1</v>
      </c>
      <c r="H94" s="9">
        <v>2005</v>
      </c>
      <c r="I94" s="10">
        <v>39.377173113845025</v>
      </c>
      <c r="J94" s="11">
        <f t="shared" si="9"/>
        <v>789.51232093259273</v>
      </c>
      <c r="K94" s="10">
        <v>60.622826886154968</v>
      </c>
      <c r="L94" s="11">
        <f t="shared" si="10"/>
        <v>1215.487679067407</v>
      </c>
      <c r="M94" s="35">
        <v>0.97297297297297147</v>
      </c>
      <c r="N94" s="12">
        <f t="shared" si="11"/>
        <v>0.97297297297297147</v>
      </c>
      <c r="O94" s="12">
        <v>4.125</v>
      </c>
      <c r="P94" s="12">
        <v>3.75</v>
      </c>
      <c r="Q94" s="12">
        <v>4.875</v>
      </c>
      <c r="R94" s="12">
        <v>3.375</v>
      </c>
      <c r="S94" s="12">
        <v>4.25</v>
      </c>
      <c r="T94" s="12">
        <v>4.0750000000000002</v>
      </c>
      <c r="U94" s="11">
        <f t="shared" si="5"/>
        <v>35.999999999999943</v>
      </c>
      <c r="V94" s="11">
        <f t="shared" si="8"/>
        <v>35.999999999999943</v>
      </c>
      <c r="W94" s="23"/>
    </row>
    <row r="95" spans="1:23" s="6" customFormat="1" x14ac:dyDescent="0.25">
      <c r="A95" s="7" t="s">
        <v>35</v>
      </c>
      <c r="B95" s="7">
        <v>4</v>
      </c>
      <c r="C95" s="25">
        <v>39560</v>
      </c>
      <c r="D95" s="25" t="s">
        <v>31</v>
      </c>
      <c r="E95" s="25" t="s">
        <v>30</v>
      </c>
      <c r="F95" s="9">
        <v>2008</v>
      </c>
      <c r="G95" s="9">
        <v>1</v>
      </c>
      <c r="H95" s="9">
        <v>2418</v>
      </c>
      <c r="I95" s="10">
        <v>43.810896157456924</v>
      </c>
      <c r="J95" s="11">
        <f t="shared" si="9"/>
        <v>1059.3474690873084</v>
      </c>
      <c r="K95" s="10">
        <v>56.189103842543076</v>
      </c>
      <c r="L95" s="11">
        <f t="shared" si="10"/>
        <v>1358.6525309126916</v>
      </c>
      <c r="M95" s="35">
        <v>5.7432432432432421</v>
      </c>
      <c r="N95" s="12">
        <f t="shared" si="11"/>
        <v>5.7432432432432421</v>
      </c>
      <c r="O95" s="12">
        <v>4.875</v>
      </c>
      <c r="P95" s="12">
        <v>4.625</v>
      </c>
      <c r="Q95" s="12">
        <v>5.5</v>
      </c>
      <c r="R95" s="12">
        <v>4.125</v>
      </c>
      <c r="S95" s="12">
        <v>4</v>
      </c>
      <c r="T95" s="12">
        <v>4.625</v>
      </c>
      <c r="U95" s="11">
        <f t="shared" si="5"/>
        <v>212.49999999999994</v>
      </c>
      <c r="V95" s="11">
        <f t="shared" si="8"/>
        <v>212.49999999999994</v>
      </c>
      <c r="W95" s="23"/>
    </row>
    <row r="96" spans="1:23" s="6" customFormat="1" x14ac:dyDescent="0.25">
      <c r="A96" s="7" t="s">
        <v>35</v>
      </c>
      <c r="B96" s="7">
        <v>5</v>
      </c>
      <c r="C96" s="25">
        <v>39560</v>
      </c>
      <c r="D96" s="25" t="s">
        <v>31</v>
      </c>
      <c r="E96" s="25" t="s">
        <v>30</v>
      </c>
      <c r="F96" s="9">
        <v>2008</v>
      </c>
      <c r="G96" s="9">
        <v>2</v>
      </c>
      <c r="H96" s="9">
        <v>1373</v>
      </c>
      <c r="I96" s="10">
        <v>36.793645192761375</v>
      </c>
      <c r="J96" s="11">
        <f t="shared" si="9"/>
        <v>505.17674849661364</v>
      </c>
      <c r="K96" s="10">
        <v>63.206354807238625</v>
      </c>
      <c r="L96" s="11">
        <f t="shared" si="10"/>
        <v>867.82325150338625</v>
      </c>
      <c r="M96" s="35">
        <v>-15.845945945945942</v>
      </c>
      <c r="N96" s="12">
        <f t="shared" si="11"/>
        <v>0</v>
      </c>
      <c r="O96" s="12">
        <v>3.25</v>
      </c>
      <c r="P96" s="12">
        <v>3.875</v>
      </c>
      <c r="Q96" s="12">
        <v>3.375</v>
      </c>
      <c r="R96" s="12">
        <v>3.375</v>
      </c>
      <c r="S96" s="12">
        <v>4.125</v>
      </c>
      <c r="T96" s="12">
        <v>3.6</v>
      </c>
      <c r="U96" s="11">
        <f t="shared" si="5"/>
        <v>-586.29999999999984</v>
      </c>
      <c r="V96" s="11">
        <f t="shared" si="8"/>
        <v>0</v>
      </c>
      <c r="W96" s="23"/>
    </row>
    <row r="97" spans="1:24" s="6" customFormat="1" x14ac:dyDescent="0.25">
      <c r="A97" s="7" t="s">
        <v>20</v>
      </c>
      <c r="B97" s="7">
        <v>6</v>
      </c>
      <c r="C97" s="25">
        <v>39560</v>
      </c>
      <c r="D97" s="25" t="s">
        <v>31</v>
      </c>
      <c r="E97" s="25" t="s">
        <v>30</v>
      </c>
      <c r="F97" s="9">
        <v>2008</v>
      </c>
      <c r="G97" s="9">
        <v>2</v>
      </c>
      <c r="H97" s="9">
        <v>1615</v>
      </c>
      <c r="I97" s="10">
        <v>45.847655091432181</v>
      </c>
      <c r="J97" s="11">
        <f t="shared" si="9"/>
        <v>740.43962972662962</v>
      </c>
      <c r="K97" s="10">
        <v>54.152344908567819</v>
      </c>
      <c r="L97" s="11">
        <f t="shared" si="10"/>
        <v>874.56037027337038</v>
      </c>
      <c r="M97" s="35">
        <v>12.370270270270273</v>
      </c>
      <c r="N97" s="12">
        <f t="shared" si="11"/>
        <v>12.370270270270273</v>
      </c>
      <c r="O97" s="12">
        <v>3.75</v>
      </c>
      <c r="P97" s="12">
        <v>3.25</v>
      </c>
      <c r="Q97" s="12">
        <v>4.375</v>
      </c>
      <c r="R97" s="12">
        <v>2.75</v>
      </c>
      <c r="S97" s="12">
        <v>3.875</v>
      </c>
      <c r="T97" s="12">
        <v>3.6</v>
      </c>
      <c r="U97" s="11">
        <f t="shared" si="5"/>
        <v>457.7000000000001</v>
      </c>
      <c r="V97" s="11">
        <f t="shared" si="8"/>
        <v>457.7000000000001</v>
      </c>
      <c r="W97" s="13"/>
      <c r="X97" s="13"/>
    </row>
    <row r="98" spans="1:24" s="6" customFormat="1" x14ac:dyDescent="0.25">
      <c r="A98" s="7" t="s">
        <v>17</v>
      </c>
      <c r="B98" s="7">
        <v>7</v>
      </c>
      <c r="C98" s="25">
        <v>39560</v>
      </c>
      <c r="D98" s="25" t="s">
        <v>31</v>
      </c>
      <c r="E98" s="25" t="s">
        <v>30</v>
      </c>
      <c r="F98" s="9">
        <v>2008</v>
      </c>
      <c r="G98" s="9">
        <v>3</v>
      </c>
      <c r="H98" s="9">
        <v>2340</v>
      </c>
      <c r="I98" s="10">
        <v>48.939828610796482</v>
      </c>
      <c r="J98" s="11">
        <f t="shared" si="9"/>
        <v>1145.1919894926377</v>
      </c>
      <c r="K98" s="10">
        <v>51.060171389203518</v>
      </c>
      <c r="L98" s="11">
        <f t="shared" si="10"/>
        <v>1194.8080105073623</v>
      </c>
      <c r="M98" s="35">
        <v>-7.6756756756756772</v>
      </c>
      <c r="N98" s="12">
        <f t="shared" si="11"/>
        <v>0</v>
      </c>
      <c r="O98" s="12">
        <v>3.875</v>
      </c>
      <c r="P98" s="12">
        <v>4.625</v>
      </c>
      <c r="Q98" s="12">
        <v>4.375</v>
      </c>
      <c r="R98" s="12">
        <v>3.875</v>
      </c>
      <c r="S98" s="12">
        <v>4.125</v>
      </c>
      <c r="T98" s="12">
        <v>4.1749999999999998</v>
      </c>
      <c r="U98" s="11">
        <f t="shared" si="5"/>
        <v>-284.00000000000006</v>
      </c>
      <c r="V98" s="11">
        <f t="shared" si="8"/>
        <v>0</v>
      </c>
      <c r="W98" s="23"/>
    </row>
    <row r="99" spans="1:24" s="6" customFormat="1" x14ac:dyDescent="0.25">
      <c r="A99" s="7" t="s">
        <v>20</v>
      </c>
      <c r="B99" s="7">
        <v>8</v>
      </c>
      <c r="C99" s="25">
        <v>39560</v>
      </c>
      <c r="D99" s="25" t="s">
        <v>31</v>
      </c>
      <c r="E99" s="25" t="s">
        <v>30</v>
      </c>
      <c r="F99" s="9">
        <v>2008</v>
      </c>
      <c r="G99" s="9">
        <v>3</v>
      </c>
      <c r="H99" s="9">
        <v>1285</v>
      </c>
      <c r="I99" s="10">
        <v>35.968060340211153</v>
      </c>
      <c r="J99" s="11">
        <f t="shared" si="9"/>
        <v>462.18957537171332</v>
      </c>
      <c r="K99" s="10">
        <v>64.031939659788847</v>
      </c>
      <c r="L99" s="11">
        <f t="shared" si="10"/>
        <v>822.81042462828668</v>
      </c>
      <c r="M99" s="35">
        <v>13.675675675675672</v>
      </c>
      <c r="N99" s="12">
        <f t="shared" si="11"/>
        <v>13.675675675675672</v>
      </c>
      <c r="O99" s="12">
        <v>4.625</v>
      </c>
      <c r="P99" s="12">
        <v>4.75</v>
      </c>
      <c r="Q99" s="12">
        <v>5.375</v>
      </c>
      <c r="R99" s="12">
        <v>3.625</v>
      </c>
      <c r="S99" s="12">
        <v>5.5</v>
      </c>
      <c r="T99" s="12">
        <v>4.7750000000000004</v>
      </c>
      <c r="U99" s="11">
        <f t="shared" si="5"/>
        <v>505.99999999999989</v>
      </c>
      <c r="V99" s="11">
        <f t="shared" si="8"/>
        <v>505.99999999999989</v>
      </c>
      <c r="W99" s="23"/>
    </row>
    <row r="100" spans="1:24" s="6" customFormat="1" x14ac:dyDescent="0.25">
      <c r="A100" s="7" t="s">
        <v>35</v>
      </c>
      <c r="B100" s="7">
        <v>9</v>
      </c>
      <c r="C100" s="25">
        <v>39560</v>
      </c>
      <c r="D100" s="25" t="s">
        <v>31</v>
      </c>
      <c r="E100" s="25" t="s">
        <v>30</v>
      </c>
      <c r="F100" s="9">
        <v>2008</v>
      </c>
      <c r="G100" s="9">
        <v>3</v>
      </c>
      <c r="H100" s="9">
        <v>1702</v>
      </c>
      <c r="I100" s="10">
        <v>56.099352767958337</v>
      </c>
      <c r="J100" s="11">
        <f t="shared" si="9"/>
        <v>954.81098411065091</v>
      </c>
      <c r="K100" s="10">
        <v>43.900647232041663</v>
      </c>
      <c r="L100" s="11">
        <f t="shared" si="10"/>
        <v>747.18901588934909</v>
      </c>
      <c r="M100" s="35">
        <v>10.994594594594597</v>
      </c>
      <c r="N100" s="12">
        <f t="shared" si="11"/>
        <v>10.994594594594597</v>
      </c>
      <c r="O100" s="12">
        <v>13.428571428571429</v>
      </c>
      <c r="P100" s="12">
        <v>9.4285714285714288</v>
      </c>
      <c r="Q100" s="12">
        <v>9.8571428571428577</v>
      </c>
      <c r="R100" s="12">
        <v>10.142857142857142</v>
      </c>
      <c r="S100" s="12">
        <v>10</v>
      </c>
      <c r="T100" s="12">
        <v>10.571428571428571</v>
      </c>
      <c r="U100" s="11">
        <f t="shared" si="5"/>
        <v>406.80000000000007</v>
      </c>
      <c r="V100" s="11">
        <f t="shared" si="8"/>
        <v>406.80000000000007</v>
      </c>
      <c r="W100" s="13"/>
      <c r="X100" s="13"/>
    </row>
    <row r="101" spans="1:24" s="6" customFormat="1" x14ac:dyDescent="0.25">
      <c r="A101" s="14" t="s">
        <v>17</v>
      </c>
      <c r="B101" s="14">
        <v>1</v>
      </c>
      <c r="C101" s="24">
        <v>39597</v>
      </c>
      <c r="D101" s="24" t="s">
        <v>32</v>
      </c>
      <c r="E101" s="24" t="s">
        <v>30</v>
      </c>
      <c r="F101" s="16">
        <v>2008</v>
      </c>
      <c r="G101" s="16">
        <v>1</v>
      </c>
      <c r="H101" s="16">
        <v>2018</v>
      </c>
      <c r="I101" s="17">
        <v>51.963451063127259</v>
      </c>
      <c r="J101" s="18">
        <f t="shared" si="9"/>
        <v>1048.6224424539082</v>
      </c>
      <c r="K101" s="17">
        <v>48.036548936872741</v>
      </c>
      <c r="L101" s="18">
        <f t="shared" si="10"/>
        <v>969.37755754609179</v>
      </c>
      <c r="M101" s="34">
        <v>-4.1000000000000005</v>
      </c>
      <c r="N101" s="19">
        <f>IF(M101&gt;0,M101,0)</f>
        <v>0</v>
      </c>
      <c r="O101" s="19">
        <v>5.1875</v>
      </c>
      <c r="P101" s="19">
        <v>5.8125</v>
      </c>
      <c r="Q101" s="19">
        <v>4.875</v>
      </c>
      <c r="R101" s="19">
        <v>5.875</v>
      </c>
      <c r="S101" s="19">
        <v>4.6875</v>
      </c>
      <c r="T101" s="19">
        <v>5.2874999999999996</v>
      </c>
      <c r="U101" s="11">
        <f t="shared" si="5"/>
        <v>-172.20000000000002</v>
      </c>
      <c r="V101" s="18">
        <f>((C110-C101)*N101)</f>
        <v>0</v>
      </c>
      <c r="W101" s="23"/>
    </row>
    <row r="102" spans="1:24" s="6" customFormat="1" x14ac:dyDescent="0.25">
      <c r="A102" s="14" t="s">
        <v>17</v>
      </c>
      <c r="B102" s="14">
        <v>2</v>
      </c>
      <c r="C102" s="24">
        <v>39597</v>
      </c>
      <c r="D102" s="24" t="s">
        <v>32</v>
      </c>
      <c r="E102" s="24" t="s">
        <v>30</v>
      </c>
      <c r="F102" s="16">
        <v>2008</v>
      </c>
      <c r="G102" s="16">
        <v>2</v>
      </c>
      <c r="H102" s="16">
        <v>1179</v>
      </c>
      <c r="I102" s="17">
        <v>59.160413504530929</v>
      </c>
      <c r="J102" s="18">
        <f t="shared" si="9"/>
        <v>697.50127521841966</v>
      </c>
      <c r="K102" s="17">
        <v>40.839586495469071</v>
      </c>
      <c r="L102" s="18">
        <f t="shared" si="10"/>
        <v>481.49872478158034</v>
      </c>
      <c r="M102" s="34">
        <v>-10.053658536585365</v>
      </c>
      <c r="N102" s="19">
        <f t="shared" si="11"/>
        <v>0</v>
      </c>
      <c r="O102" s="19">
        <v>6.1875</v>
      </c>
      <c r="P102" s="19">
        <v>6.0625</v>
      </c>
      <c r="Q102" s="19">
        <v>4.9375</v>
      </c>
      <c r="R102" s="19">
        <v>5.5625</v>
      </c>
      <c r="S102" s="19">
        <v>8.1875</v>
      </c>
      <c r="T102" s="19">
        <v>6.1875</v>
      </c>
      <c r="U102" s="11">
        <f t="shared" si="5"/>
        <v>-422.25365853658531</v>
      </c>
      <c r="V102" s="18">
        <f t="shared" si="8"/>
        <v>0</v>
      </c>
      <c r="W102" s="23"/>
    </row>
    <row r="103" spans="1:24" s="6" customFormat="1" x14ac:dyDescent="0.25">
      <c r="A103" s="14" t="s">
        <v>20</v>
      </c>
      <c r="B103" s="14">
        <v>3</v>
      </c>
      <c r="C103" s="24">
        <v>39597</v>
      </c>
      <c r="D103" s="24" t="s">
        <v>32</v>
      </c>
      <c r="E103" s="24" t="s">
        <v>30</v>
      </c>
      <c r="F103" s="16">
        <v>2008</v>
      </c>
      <c r="G103" s="16">
        <v>1</v>
      </c>
      <c r="H103" s="16">
        <v>589</v>
      </c>
      <c r="I103" s="17">
        <v>55.776632646712173</v>
      </c>
      <c r="J103" s="18">
        <f t="shared" si="9"/>
        <v>328.52436628913472</v>
      </c>
      <c r="K103" s="17">
        <v>44.223367353287827</v>
      </c>
      <c r="L103" s="18">
        <f t="shared" si="10"/>
        <v>260.47563371086528</v>
      </c>
      <c r="M103" s="34">
        <v>0.68780487804878054</v>
      </c>
      <c r="N103" s="19">
        <f t="shared" si="11"/>
        <v>0.68780487804878054</v>
      </c>
      <c r="O103" s="19">
        <v>4.5</v>
      </c>
      <c r="P103" s="19">
        <v>3.875</v>
      </c>
      <c r="Q103" s="19">
        <v>4.25</v>
      </c>
      <c r="R103" s="19">
        <v>4.4375</v>
      </c>
      <c r="S103" s="19">
        <v>3.625</v>
      </c>
      <c r="T103" s="19">
        <v>4.1375000000000002</v>
      </c>
      <c r="U103" s="11">
        <f t="shared" si="5"/>
        <v>28.887804878048783</v>
      </c>
      <c r="V103" s="18">
        <f t="shared" si="8"/>
        <v>28.887804878048783</v>
      </c>
      <c r="W103" s="13"/>
      <c r="X103" s="13"/>
    </row>
    <row r="104" spans="1:24" s="6" customFormat="1" x14ac:dyDescent="0.25">
      <c r="A104" s="14" t="s">
        <v>35</v>
      </c>
      <c r="B104" s="14">
        <v>4</v>
      </c>
      <c r="C104" s="24">
        <v>39597</v>
      </c>
      <c r="D104" s="24" t="s">
        <v>32</v>
      </c>
      <c r="E104" s="24" t="s">
        <v>30</v>
      </c>
      <c r="F104" s="16">
        <v>2008</v>
      </c>
      <c r="G104" s="16">
        <v>1</v>
      </c>
      <c r="H104" s="16">
        <v>885</v>
      </c>
      <c r="I104" s="17">
        <v>58.365355168235212</v>
      </c>
      <c r="J104" s="18">
        <f t="shared" si="9"/>
        <v>516.53339323888167</v>
      </c>
      <c r="K104" s="17">
        <v>41.634644831764788</v>
      </c>
      <c r="L104" s="18">
        <f t="shared" si="10"/>
        <v>368.46660676111838</v>
      </c>
      <c r="M104" s="34">
        <v>-8.1926829268292689</v>
      </c>
      <c r="N104" s="19">
        <f t="shared" si="11"/>
        <v>0</v>
      </c>
      <c r="O104" s="19">
        <v>5.625</v>
      </c>
      <c r="P104" s="19">
        <v>5.4375</v>
      </c>
      <c r="Q104" s="19">
        <v>5.375</v>
      </c>
      <c r="R104" s="19">
        <v>6.5625</v>
      </c>
      <c r="S104" s="19">
        <v>5.625</v>
      </c>
      <c r="T104" s="19">
        <v>5.7249999999999996</v>
      </c>
      <c r="U104" s="11">
        <f t="shared" si="5"/>
        <v>-344.0926829268293</v>
      </c>
      <c r="V104" s="18">
        <f t="shared" si="8"/>
        <v>0</v>
      </c>
      <c r="W104" s="23"/>
    </row>
    <row r="105" spans="1:24" s="6" customFormat="1" x14ac:dyDescent="0.25">
      <c r="A105" s="14" t="s">
        <v>35</v>
      </c>
      <c r="B105" s="14">
        <v>5</v>
      </c>
      <c r="C105" s="24">
        <v>39597</v>
      </c>
      <c r="D105" s="24" t="s">
        <v>32</v>
      </c>
      <c r="E105" s="24" t="s">
        <v>30</v>
      </c>
      <c r="F105" s="16">
        <v>2008</v>
      </c>
      <c r="G105" s="16">
        <v>2</v>
      </c>
      <c r="H105" s="16">
        <v>1336</v>
      </c>
      <c r="I105" s="17">
        <v>40.002514010316688</v>
      </c>
      <c r="J105" s="18">
        <f t="shared" si="9"/>
        <v>534.43358717783087</v>
      </c>
      <c r="K105" s="17">
        <v>59.997485989683312</v>
      </c>
      <c r="L105" s="18">
        <f t="shared" si="10"/>
        <v>801.56641282216913</v>
      </c>
      <c r="M105" s="34">
        <v>-5.6048780487804883</v>
      </c>
      <c r="N105" s="19">
        <f t="shared" si="11"/>
        <v>0</v>
      </c>
      <c r="O105" s="19">
        <v>5.5</v>
      </c>
      <c r="P105" s="19">
        <v>5.3125</v>
      </c>
      <c r="Q105" s="19">
        <v>5.5</v>
      </c>
      <c r="R105" s="19">
        <v>5.75</v>
      </c>
      <c r="S105" s="19">
        <v>5.5</v>
      </c>
      <c r="T105" s="19">
        <v>5.5125000000000002</v>
      </c>
      <c r="U105" s="11">
        <f t="shared" ref="U105:U168" si="12">(M105*(C114-C105))</f>
        <v>-235.40487804878052</v>
      </c>
      <c r="V105" s="18">
        <f t="shared" si="8"/>
        <v>0</v>
      </c>
      <c r="W105" s="23"/>
    </row>
    <row r="106" spans="1:24" s="33" customFormat="1" x14ac:dyDescent="0.25">
      <c r="A106" s="14" t="s">
        <v>20</v>
      </c>
      <c r="B106" s="14">
        <v>6</v>
      </c>
      <c r="C106" s="24">
        <v>39597</v>
      </c>
      <c r="D106" s="24" t="s">
        <v>32</v>
      </c>
      <c r="E106" s="24" t="s">
        <v>30</v>
      </c>
      <c r="F106" s="16">
        <v>2008</v>
      </c>
      <c r="G106" s="16">
        <v>2</v>
      </c>
      <c r="H106" s="16">
        <v>1046</v>
      </c>
      <c r="I106" s="17">
        <v>45.183909160261685</v>
      </c>
      <c r="J106" s="18">
        <f t="shared" si="9"/>
        <v>472.62368981633722</v>
      </c>
      <c r="K106" s="17">
        <v>54.816090839738315</v>
      </c>
      <c r="L106" s="18">
        <f t="shared" si="10"/>
        <v>573.37631018366278</v>
      </c>
      <c r="M106" s="34">
        <v>-8.9536585365853671</v>
      </c>
      <c r="N106" s="19">
        <f t="shared" si="11"/>
        <v>0</v>
      </c>
      <c r="O106" s="19">
        <v>5.25</v>
      </c>
      <c r="P106" s="19">
        <v>5.25</v>
      </c>
      <c r="Q106" s="19">
        <v>6.125</v>
      </c>
      <c r="R106" s="19">
        <v>4.8125</v>
      </c>
      <c r="S106" s="19">
        <v>4.125</v>
      </c>
      <c r="T106" s="19">
        <v>5.1124999999999998</v>
      </c>
      <c r="U106" s="11">
        <f t="shared" si="12"/>
        <v>-376.05365853658543</v>
      </c>
      <c r="V106" s="18">
        <f t="shared" si="8"/>
        <v>0</v>
      </c>
      <c r="W106" s="32"/>
    </row>
    <row r="107" spans="1:24" s="6" customFormat="1" x14ac:dyDescent="0.25">
      <c r="A107" s="14" t="s">
        <v>17</v>
      </c>
      <c r="B107" s="14">
        <v>7</v>
      </c>
      <c r="C107" s="24">
        <v>39597</v>
      </c>
      <c r="D107" s="24" t="s">
        <v>32</v>
      </c>
      <c r="E107" s="24" t="s">
        <v>30</v>
      </c>
      <c r="F107" s="16">
        <v>2008</v>
      </c>
      <c r="G107" s="16">
        <v>3</v>
      </c>
      <c r="H107" s="16">
        <v>832</v>
      </c>
      <c r="I107" s="17">
        <v>51.963247396268031</v>
      </c>
      <c r="J107" s="18">
        <f t="shared" si="9"/>
        <v>432.33421833695002</v>
      </c>
      <c r="K107" s="17">
        <v>48.036752603731969</v>
      </c>
      <c r="L107" s="18">
        <f t="shared" si="10"/>
        <v>399.66578166304998</v>
      </c>
      <c r="M107" s="34">
        <v>-0.77560975609756178</v>
      </c>
      <c r="N107" s="19">
        <f t="shared" si="11"/>
        <v>0</v>
      </c>
      <c r="O107" s="19">
        <v>4.5</v>
      </c>
      <c r="P107" s="19">
        <v>4.125</v>
      </c>
      <c r="Q107" s="19">
        <v>4.125</v>
      </c>
      <c r="R107" s="19">
        <v>5.0625</v>
      </c>
      <c r="S107" s="19">
        <v>4.25</v>
      </c>
      <c r="T107" s="19">
        <v>4.4124999999999996</v>
      </c>
      <c r="U107" s="11">
        <f t="shared" si="12"/>
        <v>-32.575609756097592</v>
      </c>
      <c r="V107" s="18">
        <f t="shared" si="8"/>
        <v>0</v>
      </c>
      <c r="W107" s="23"/>
    </row>
    <row r="108" spans="1:24" s="6" customFormat="1" x14ac:dyDescent="0.25">
      <c r="A108" s="14" t="s">
        <v>20</v>
      </c>
      <c r="B108" s="14">
        <v>8</v>
      </c>
      <c r="C108" s="24">
        <v>39597</v>
      </c>
      <c r="D108" s="24" t="s">
        <v>32</v>
      </c>
      <c r="E108" s="24" t="s">
        <v>30</v>
      </c>
      <c r="F108" s="16">
        <v>2008</v>
      </c>
      <c r="G108" s="16">
        <v>3</v>
      </c>
      <c r="H108" s="16">
        <v>1364</v>
      </c>
      <c r="I108" s="17">
        <v>54.467536883480903</v>
      </c>
      <c r="J108" s="18">
        <f t="shared" si="9"/>
        <v>742.93720309067953</v>
      </c>
      <c r="K108" s="17">
        <v>45.532463116519104</v>
      </c>
      <c r="L108" s="18">
        <f t="shared" si="10"/>
        <v>621.06279690932058</v>
      </c>
      <c r="M108" s="34">
        <v>-10.280487804878049</v>
      </c>
      <c r="N108" s="19">
        <f t="shared" si="11"/>
        <v>0</v>
      </c>
      <c r="O108" s="19">
        <v>6</v>
      </c>
      <c r="P108" s="19">
        <v>6</v>
      </c>
      <c r="Q108" s="19">
        <v>5.875</v>
      </c>
      <c r="R108" s="19">
        <v>6.625</v>
      </c>
      <c r="S108" s="19">
        <v>5.875</v>
      </c>
      <c r="T108" s="19">
        <v>6.0750000000000002</v>
      </c>
      <c r="U108" s="11">
        <f t="shared" si="12"/>
        <v>-431.78048780487808</v>
      </c>
      <c r="V108" s="18">
        <f t="shared" si="8"/>
        <v>0</v>
      </c>
      <c r="W108" s="23"/>
    </row>
    <row r="109" spans="1:24" s="6" customFormat="1" x14ac:dyDescent="0.25">
      <c r="A109" s="14" t="s">
        <v>35</v>
      </c>
      <c r="B109" s="14">
        <v>9</v>
      </c>
      <c r="C109" s="24">
        <v>39597</v>
      </c>
      <c r="D109" s="24" t="s">
        <v>32</v>
      </c>
      <c r="E109" s="24" t="s">
        <v>30</v>
      </c>
      <c r="F109" s="16">
        <v>2008</v>
      </c>
      <c r="G109" s="16">
        <v>3</v>
      </c>
      <c r="H109" s="16">
        <v>1318</v>
      </c>
      <c r="I109" s="17">
        <v>54.062220537932745</v>
      </c>
      <c r="J109" s="18">
        <f t="shared" si="9"/>
        <v>712.54006668995351</v>
      </c>
      <c r="K109" s="17">
        <v>45.937779462067255</v>
      </c>
      <c r="L109" s="18">
        <f t="shared" si="10"/>
        <v>605.45993331004638</v>
      </c>
      <c r="M109" s="34">
        <v>-12.658536585365853</v>
      </c>
      <c r="N109" s="19">
        <f t="shared" si="11"/>
        <v>0</v>
      </c>
      <c r="O109" s="19">
        <v>7.25</v>
      </c>
      <c r="P109" s="19">
        <v>8.25</v>
      </c>
      <c r="Q109" s="19">
        <v>5.75</v>
      </c>
      <c r="R109" s="19">
        <v>8.125</v>
      </c>
      <c r="S109" s="19">
        <v>8.625</v>
      </c>
      <c r="T109" s="19">
        <v>7.6</v>
      </c>
      <c r="U109" s="11">
        <f t="shared" si="12"/>
        <v>-531.65853658536582</v>
      </c>
      <c r="V109" s="18">
        <f t="shared" si="8"/>
        <v>0</v>
      </c>
      <c r="W109" s="23"/>
    </row>
    <row r="110" spans="1:24" s="6" customFormat="1" x14ac:dyDescent="0.25">
      <c r="A110" s="7" t="s">
        <v>17</v>
      </c>
      <c r="B110" s="7">
        <v>1</v>
      </c>
      <c r="C110" s="25">
        <v>39639</v>
      </c>
      <c r="D110" s="25" t="s">
        <v>34</v>
      </c>
      <c r="E110" s="25" t="s">
        <v>19</v>
      </c>
      <c r="F110" s="9">
        <v>2008</v>
      </c>
      <c r="G110" s="9">
        <v>1</v>
      </c>
      <c r="H110" s="9">
        <v>1175</v>
      </c>
      <c r="I110" s="10">
        <v>44.100985336670618</v>
      </c>
      <c r="J110" s="11">
        <f t="shared" si="9"/>
        <v>518.1865777058797</v>
      </c>
      <c r="K110" s="10">
        <v>55.899014663329382</v>
      </c>
      <c r="L110" s="11">
        <f t="shared" si="10"/>
        <v>656.8134222941203</v>
      </c>
      <c r="M110" s="35">
        <v>5.5</v>
      </c>
      <c r="N110" s="12">
        <f>IF(M110&gt;0,M110,0)</f>
        <v>5.5</v>
      </c>
      <c r="O110" s="12">
        <v>4.75</v>
      </c>
      <c r="P110" s="12">
        <v>4.5</v>
      </c>
      <c r="Q110" s="12">
        <v>4.5</v>
      </c>
      <c r="R110" s="12">
        <v>4.5</v>
      </c>
      <c r="S110" s="12">
        <v>5.625</v>
      </c>
      <c r="T110" s="12">
        <v>4.7750000000000004</v>
      </c>
      <c r="U110" s="11">
        <f t="shared" si="12"/>
        <v>143</v>
      </c>
      <c r="V110" s="11">
        <f t="shared" si="8"/>
        <v>143</v>
      </c>
      <c r="W110" s="23"/>
    </row>
    <row r="111" spans="1:24" s="6" customFormat="1" x14ac:dyDescent="0.25">
      <c r="A111" s="7" t="s">
        <v>17</v>
      </c>
      <c r="B111" s="7">
        <v>2</v>
      </c>
      <c r="C111" s="25">
        <v>39639</v>
      </c>
      <c r="D111" s="25" t="s">
        <v>34</v>
      </c>
      <c r="E111" s="25" t="s">
        <v>19</v>
      </c>
      <c r="F111" s="9">
        <v>2008</v>
      </c>
      <c r="G111" s="9">
        <v>2</v>
      </c>
      <c r="H111" s="9">
        <v>1234</v>
      </c>
      <c r="I111" s="10">
        <v>54.89095690703094</v>
      </c>
      <c r="J111" s="11">
        <f t="shared" si="9"/>
        <v>677.35440823276178</v>
      </c>
      <c r="K111" s="10">
        <v>45.109043092969053</v>
      </c>
      <c r="L111" s="11">
        <f t="shared" si="10"/>
        <v>556.6455917672381</v>
      </c>
      <c r="M111" s="35">
        <v>-4.0076923076923077</v>
      </c>
      <c r="N111" s="12">
        <f t="shared" ref="N111:N127" si="13">IF(M111&gt;0,M111,0)</f>
        <v>0</v>
      </c>
      <c r="O111" s="12">
        <v>4.25</v>
      </c>
      <c r="P111" s="12">
        <v>5.125</v>
      </c>
      <c r="Q111" s="12">
        <v>5.875</v>
      </c>
      <c r="R111" s="12">
        <v>4.5</v>
      </c>
      <c r="S111" s="12">
        <v>5.125</v>
      </c>
      <c r="T111" s="12">
        <v>4.9749999999999996</v>
      </c>
      <c r="U111" s="11">
        <f t="shared" si="12"/>
        <v>-104.2</v>
      </c>
      <c r="V111" s="11">
        <f t="shared" si="8"/>
        <v>0</v>
      </c>
      <c r="W111" s="23"/>
    </row>
    <row r="112" spans="1:24" s="6" customFormat="1" x14ac:dyDescent="0.25">
      <c r="A112" s="7" t="s">
        <v>20</v>
      </c>
      <c r="B112" s="7">
        <v>3</v>
      </c>
      <c r="C112" s="25">
        <v>39639</v>
      </c>
      <c r="D112" s="25" t="s">
        <v>34</v>
      </c>
      <c r="E112" s="25" t="s">
        <v>19</v>
      </c>
      <c r="F112" s="9">
        <v>2008</v>
      </c>
      <c r="G112" s="9">
        <v>1</v>
      </c>
      <c r="H112" s="9">
        <v>1106</v>
      </c>
      <c r="I112" s="10">
        <v>44.00023046167972</v>
      </c>
      <c r="J112" s="11">
        <f t="shared" si="9"/>
        <v>486.64254890617769</v>
      </c>
      <c r="K112" s="10">
        <v>55.99976953832028</v>
      </c>
      <c r="L112" s="11">
        <f t="shared" si="10"/>
        <v>619.35745109382231</v>
      </c>
      <c r="M112" s="35">
        <v>-9.2884615384615383</v>
      </c>
      <c r="N112" s="12">
        <f t="shared" si="13"/>
        <v>0</v>
      </c>
      <c r="O112" s="12">
        <v>2.75</v>
      </c>
      <c r="P112" s="12">
        <v>3.125</v>
      </c>
      <c r="Q112" s="12">
        <v>2.875</v>
      </c>
      <c r="R112" s="12">
        <v>3.25</v>
      </c>
      <c r="S112" s="12">
        <v>1.75</v>
      </c>
      <c r="T112" s="12">
        <v>2.75</v>
      </c>
      <c r="U112" s="11">
        <f t="shared" si="12"/>
        <v>-241.5</v>
      </c>
      <c r="V112" s="11">
        <f t="shared" si="8"/>
        <v>0</v>
      </c>
      <c r="W112" s="23"/>
    </row>
    <row r="113" spans="1:23" s="6" customFormat="1" x14ac:dyDescent="0.25">
      <c r="A113" s="7" t="s">
        <v>35</v>
      </c>
      <c r="B113" s="7">
        <v>4</v>
      </c>
      <c r="C113" s="25">
        <v>39639</v>
      </c>
      <c r="D113" s="25" t="s">
        <v>34</v>
      </c>
      <c r="E113" s="25" t="s">
        <v>19</v>
      </c>
      <c r="F113" s="9">
        <v>2008</v>
      </c>
      <c r="G113" s="9">
        <v>1</v>
      </c>
      <c r="H113" s="9">
        <v>1064</v>
      </c>
      <c r="I113" s="10">
        <v>51.795606367264526</v>
      </c>
      <c r="J113" s="11">
        <f t="shared" si="9"/>
        <v>551.10525174769452</v>
      </c>
      <c r="K113" s="10">
        <v>48.204393632735474</v>
      </c>
      <c r="L113" s="11">
        <f t="shared" si="10"/>
        <v>512.89474825230548</v>
      </c>
      <c r="M113" s="35">
        <v>7.4807692307692282</v>
      </c>
      <c r="N113" s="12">
        <f t="shared" si="13"/>
        <v>7.4807692307692282</v>
      </c>
      <c r="O113" s="12">
        <v>3.875</v>
      </c>
      <c r="P113" s="12">
        <v>3.0625</v>
      </c>
      <c r="Q113" s="12">
        <v>3.625</v>
      </c>
      <c r="R113" s="12">
        <v>3</v>
      </c>
      <c r="S113" s="12">
        <v>3.75</v>
      </c>
      <c r="T113" s="12">
        <v>3.4624999999999999</v>
      </c>
      <c r="U113" s="11">
        <f t="shared" si="12"/>
        <v>194.49999999999994</v>
      </c>
      <c r="V113" s="11">
        <f t="shared" si="8"/>
        <v>194.49999999999994</v>
      </c>
      <c r="W113" s="23"/>
    </row>
    <row r="114" spans="1:23" s="6" customFormat="1" x14ac:dyDescent="0.25">
      <c r="A114" s="7" t="s">
        <v>35</v>
      </c>
      <c r="B114" s="7">
        <v>5</v>
      </c>
      <c r="C114" s="25">
        <v>39639</v>
      </c>
      <c r="D114" s="25" t="s">
        <v>34</v>
      </c>
      <c r="E114" s="25" t="s">
        <v>19</v>
      </c>
      <c r="F114" s="9">
        <v>2008</v>
      </c>
      <c r="G114" s="9">
        <v>2</v>
      </c>
      <c r="H114" s="9">
        <v>928</v>
      </c>
      <c r="I114" s="10">
        <v>46.04433278042314</v>
      </c>
      <c r="J114" s="11">
        <f t="shared" si="9"/>
        <v>427.29140820232669</v>
      </c>
      <c r="K114" s="10">
        <v>53.95566721957686</v>
      </c>
      <c r="L114" s="11">
        <f t="shared" si="10"/>
        <v>500.70859179767331</v>
      </c>
      <c r="M114" s="35">
        <v>1.8153846153846156</v>
      </c>
      <c r="N114" s="12">
        <f t="shared" si="13"/>
        <v>1.8153846153846156</v>
      </c>
      <c r="O114" s="12">
        <v>4.5</v>
      </c>
      <c r="P114" s="12">
        <v>4.875</v>
      </c>
      <c r="Q114" s="12">
        <v>4.875</v>
      </c>
      <c r="R114" s="12">
        <v>4.625</v>
      </c>
      <c r="S114" s="12">
        <v>5.25</v>
      </c>
      <c r="T114" s="12">
        <v>4.8250000000000002</v>
      </c>
      <c r="U114" s="11">
        <f t="shared" si="12"/>
        <v>47.2</v>
      </c>
      <c r="V114" s="11">
        <f t="shared" si="8"/>
        <v>47.2</v>
      </c>
      <c r="W114" s="23"/>
    </row>
    <row r="115" spans="1:23" s="6" customFormat="1" x14ac:dyDescent="0.25">
      <c r="A115" s="7" t="s">
        <v>20</v>
      </c>
      <c r="B115" s="7">
        <v>6</v>
      </c>
      <c r="C115" s="25">
        <v>39639</v>
      </c>
      <c r="D115" s="25" t="s">
        <v>34</v>
      </c>
      <c r="E115" s="25" t="s">
        <v>19</v>
      </c>
      <c r="F115" s="9">
        <v>2008</v>
      </c>
      <c r="G115" s="9">
        <v>2</v>
      </c>
      <c r="H115" s="9">
        <v>962</v>
      </c>
      <c r="I115" s="10">
        <v>49.290876662601789</v>
      </c>
      <c r="J115" s="11">
        <f t="shared" si="9"/>
        <v>474.17823349422923</v>
      </c>
      <c r="K115" s="10">
        <v>50.709123337398211</v>
      </c>
      <c r="L115" s="11">
        <f t="shared" si="10"/>
        <v>487.82176650577077</v>
      </c>
      <c r="M115" s="35">
        <v>-1.0730769230769217</v>
      </c>
      <c r="N115" s="12">
        <f t="shared" si="13"/>
        <v>0</v>
      </c>
      <c r="O115" s="12">
        <v>4.375</v>
      </c>
      <c r="P115" s="12">
        <v>3.625</v>
      </c>
      <c r="Q115" s="12">
        <v>3.875</v>
      </c>
      <c r="R115" s="12">
        <v>4.125</v>
      </c>
      <c r="S115" s="12">
        <v>4.5</v>
      </c>
      <c r="T115" s="12">
        <v>4.0999999999999996</v>
      </c>
      <c r="U115" s="11">
        <f t="shared" si="12"/>
        <v>-27.899999999999963</v>
      </c>
      <c r="V115" s="11">
        <f t="shared" si="8"/>
        <v>0</v>
      </c>
      <c r="W115" s="23"/>
    </row>
    <row r="116" spans="1:23" s="6" customFormat="1" x14ac:dyDescent="0.25">
      <c r="A116" s="7" t="s">
        <v>17</v>
      </c>
      <c r="B116" s="7">
        <v>7</v>
      </c>
      <c r="C116" s="25">
        <v>39639</v>
      </c>
      <c r="D116" s="25" t="s">
        <v>34</v>
      </c>
      <c r="E116" s="25" t="s">
        <v>19</v>
      </c>
      <c r="F116" s="9">
        <v>2008</v>
      </c>
      <c r="G116" s="9">
        <v>3</v>
      </c>
      <c r="H116" s="9">
        <v>968</v>
      </c>
      <c r="I116" s="10">
        <v>43.926060285442105</v>
      </c>
      <c r="J116" s="11">
        <f t="shared" si="9"/>
        <v>425.20426356307956</v>
      </c>
      <c r="K116" s="10">
        <v>56.073939714557895</v>
      </c>
      <c r="L116" s="11">
        <f t="shared" si="10"/>
        <v>542.79573643692038</v>
      </c>
      <c r="M116" s="35">
        <v>-6.5076923076923077</v>
      </c>
      <c r="N116" s="12">
        <f t="shared" si="13"/>
        <v>0</v>
      </c>
      <c r="O116" s="12">
        <v>5.125</v>
      </c>
      <c r="P116" s="12">
        <v>4.125</v>
      </c>
      <c r="Q116" s="12">
        <v>5.875</v>
      </c>
      <c r="R116" s="12">
        <v>5.25</v>
      </c>
      <c r="S116" s="12">
        <v>5.75</v>
      </c>
      <c r="T116" s="12">
        <v>5.2249999999999996</v>
      </c>
      <c r="U116" s="11">
        <f t="shared" si="12"/>
        <v>-169.2</v>
      </c>
      <c r="V116" s="11">
        <f t="shared" si="8"/>
        <v>0</v>
      </c>
      <c r="W116" s="23"/>
    </row>
    <row r="117" spans="1:23" s="6" customFormat="1" x14ac:dyDescent="0.25">
      <c r="A117" s="7" t="s">
        <v>20</v>
      </c>
      <c r="B117" s="7">
        <v>8</v>
      </c>
      <c r="C117" s="25">
        <v>39639</v>
      </c>
      <c r="D117" s="25" t="s">
        <v>34</v>
      </c>
      <c r="E117" s="25" t="s">
        <v>19</v>
      </c>
      <c r="F117" s="9">
        <v>2008</v>
      </c>
      <c r="G117" s="9">
        <v>3</v>
      </c>
      <c r="H117" s="9">
        <v>888</v>
      </c>
      <c r="I117" s="10">
        <v>32.081581676324468</v>
      </c>
      <c r="J117" s="11">
        <f t="shared" si="9"/>
        <v>284.88444528576127</v>
      </c>
      <c r="K117" s="10">
        <v>67.918418323675525</v>
      </c>
      <c r="L117" s="11">
        <f t="shared" si="10"/>
        <v>603.11555471423867</v>
      </c>
      <c r="M117" s="35">
        <v>-5.0807692307692314</v>
      </c>
      <c r="N117" s="12">
        <f t="shared" si="13"/>
        <v>0</v>
      </c>
      <c r="O117" s="12">
        <v>3.75</v>
      </c>
      <c r="P117" s="12">
        <v>5.25</v>
      </c>
      <c r="Q117" s="12">
        <v>4.125</v>
      </c>
      <c r="R117" s="12">
        <v>4.125</v>
      </c>
      <c r="S117" s="12">
        <v>4.5</v>
      </c>
      <c r="T117" s="12">
        <v>4.3499999999999996</v>
      </c>
      <c r="U117" s="11">
        <f t="shared" si="12"/>
        <v>-132.10000000000002</v>
      </c>
      <c r="V117" s="11">
        <f t="shared" si="8"/>
        <v>0</v>
      </c>
      <c r="W117" s="23"/>
    </row>
    <row r="118" spans="1:23" s="6" customFormat="1" x14ac:dyDescent="0.25">
      <c r="A118" s="7" t="s">
        <v>35</v>
      </c>
      <c r="B118" s="7">
        <v>9</v>
      </c>
      <c r="C118" s="25">
        <v>39639</v>
      </c>
      <c r="D118" s="25" t="s">
        <v>34</v>
      </c>
      <c r="E118" s="25" t="s">
        <v>19</v>
      </c>
      <c r="F118" s="9">
        <v>2008</v>
      </c>
      <c r="G118" s="9">
        <v>3</v>
      </c>
      <c r="H118" s="9">
        <v>1127</v>
      </c>
      <c r="I118" s="10">
        <v>43.447097420061787</v>
      </c>
      <c r="J118" s="11">
        <f t="shared" si="9"/>
        <v>489.64878792409633</v>
      </c>
      <c r="K118" s="10">
        <v>56.552902579938213</v>
      </c>
      <c r="L118" s="11">
        <f t="shared" si="10"/>
        <v>637.35121207590373</v>
      </c>
      <c r="M118" s="35">
        <v>3.2192307692307698</v>
      </c>
      <c r="N118" s="12">
        <f t="shared" si="13"/>
        <v>3.2192307692307698</v>
      </c>
      <c r="O118" s="12">
        <v>4.4285714285714288</v>
      </c>
      <c r="P118" s="12">
        <v>5</v>
      </c>
      <c r="Q118" s="12">
        <v>5.4285714285714288</v>
      </c>
      <c r="R118" s="12">
        <v>4.2857142857142856</v>
      </c>
      <c r="S118" s="12">
        <v>3.7142857142857144</v>
      </c>
      <c r="T118" s="12">
        <v>4.5714285714285712</v>
      </c>
      <c r="U118" s="11">
        <f t="shared" si="12"/>
        <v>83.700000000000017</v>
      </c>
      <c r="V118" s="11">
        <f t="shared" si="8"/>
        <v>83.700000000000017</v>
      </c>
      <c r="W118" s="23"/>
    </row>
    <row r="119" spans="1:23" s="6" customFormat="1" x14ac:dyDescent="0.25">
      <c r="A119" s="14" t="s">
        <v>17</v>
      </c>
      <c r="B119" s="14">
        <v>1</v>
      </c>
      <c r="C119" s="24">
        <v>39665</v>
      </c>
      <c r="D119" s="24" t="s">
        <v>18</v>
      </c>
      <c r="E119" s="16" t="s">
        <v>19</v>
      </c>
      <c r="F119" s="16">
        <v>2008</v>
      </c>
      <c r="G119" s="16">
        <v>1</v>
      </c>
      <c r="H119" s="16">
        <v>1153</v>
      </c>
      <c r="I119" s="17">
        <v>65.926093352227198</v>
      </c>
      <c r="J119" s="18">
        <f t="shared" si="9"/>
        <v>760.12785635117962</v>
      </c>
      <c r="K119" s="17">
        <v>34.073906647772802</v>
      </c>
      <c r="L119" s="18">
        <f t="shared" si="10"/>
        <v>392.87214364882044</v>
      </c>
      <c r="M119" s="34">
        <v>10.579310344827585</v>
      </c>
      <c r="N119" s="19">
        <f>IF(M119&gt;0,M119,0)</f>
        <v>10.579310344827585</v>
      </c>
      <c r="O119" s="19">
        <v>5.5</v>
      </c>
      <c r="P119" s="19">
        <v>6.0625</v>
      </c>
      <c r="Q119" s="19">
        <v>6.625</v>
      </c>
      <c r="R119" s="19">
        <v>5.625</v>
      </c>
      <c r="S119" s="19">
        <v>5.125</v>
      </c>
      <c r="T119" s="19">
        <v>5.7874999999999996</v>
      </c>
      <c r="U119" s="11">
        <f t="shared" si="12"/>
        <v>296.22068965517235</v>
      </c>
      <c r="V119" s="18">
        <f>((C128-C119)*N119)</f>
        <v>296.22068965517235</v>
      </c>
      <c r="W119" s="23"/>
    </row>
    <row r="120" spans="1:23" s="6" customFormat="1" x14ac:dyDescent="0.25">
      <c r="A120" s="14" t="s">
        <v>17</v>
      </c>
      <c r="B120" s="14">
        <v>2</v>
      </c>
      <c r="C120" s="24">
        <v>39665</v>
      </c>
      <c r="D120" s="24" t="s">
        <v>18</v>
      </c>
      <c r="E120" s="16" t="s">
        <v>19</v>
      </c>
      <c r="F120" s="16">
        <v>2008</v>
      </c>
      <c r="G120" s="16">
        <v>2</v>
      </c>
      <c r="H120" s="16">
        <v>1379</v>
      </c>
      <c r="I120" s="17">
        <v>69.513473063602788</v>
      </c>
      <c r="J120" s="18">
        <f t="shared" si="9"/>
        <v>958.5907935470824</v>
      </c>
      <c r="K120" s="17">
        <v>30.486526936397212</v>
      </c>
      <c r="L120" s="18">
        <f t="shared" si="10"/>
        <v>420.40920645291754</v>
      </c>
      <c r="M120" s="34">
        <v>6.6275862068965532</v>
      </c>
      <c r="N120" s="19">
        <f t="shared" si="13"/>
        <v>6.6275862068965532</v>
      </c>
      <c r="O120" s="19">
        <v>4.5</v>
      </c>
      <c r="P120" s="19">
        <v>5.5</v>
      </c>
      <c r="Q120" s="19">
        <v>6.666666666666667</v>
      </c>
      <c r="R120" s="19">
        <v>6.666666666666667</v>
      </c>
      <c r="S120" s="19">
        <v>5</v>
      </c>
      <c r="T120" s="19">
        <v>5.666666666666667</v>
      </c>
      <c r="U120" s="11">
        <f t="shared" si="12"/>
        <v>185.57241379310349</v>
      </c>
      <c r="V120" s="18">
        <f t="shared" si="8"/>
        <v>185.57241379310349</v>
      </c>
      <c r="W120" s="23"/>
    </row>
    <row r="121" spans="1:23" s="6" customFormat="1" x14ac:dyDescent="0.25">
      <c r="A121" s="14" t="s">
        <v>20</v>
      </c>
      <c r="B121" s="14">
        <v>3</v>
      </c>
      <c r="C121" s="24">
        <v>39665</v>
      </c>
      <c r="D121" s="24" t="s">
        <v>18</v>
      </c>
      <c r="E121" s="16" t="s">
        <v>19</v>
      </c>
      <c r="F121" s="16">
        <v>2008</v>
      </c>
      <c r="G121" s="16">
        <v>1</v>
      </c>
      <c r="H121" s="16">
        <v>1181</v>
      </c>
      <c r="I121" s="17">
        <v>50.233788203300875</v>
      </c>
      <c r="J121" s="18">
        <f t="shared" si="9"/>
        <v>593.26103868098335</v>
      </c>
      <c r="K121" s="17">
        <v>49.766211796699125</v>
      </c>
      <c r="L121" s="18">
        <f t="shared" si="10"/>
        <v>587.73896131901665</v>
      </c>
      <c r="M121" s="34">
        <v>4.0517241379310338</v>
      </c>
      <c r="N121" s="19">
        <f t="shared" si="13"/>
        <v>4.0517241379310338</v>
      </c>
      <c r="O121" s="19">
        <v>4</v>
      </c>
      <c r="P121" s="19">
        <v>3.7142857142857144</v>
      </c>
      <c r="Q121" s="19">
        <v>4.4285714285714288</v>
      </c>
      <c r="R121" s="19">
        <v>4.4285714285714288</v>
      </c>
      <c r="S121" s="19">
        <v>3.4285714285714284</v>
      </c>
      <c r="T121" s="19">
        <v>4</v>
      </c>
      <c r="U121" s="11">
        <f t="shared" si="12"/>
        <v>113.44827586206895</v>
      </c>
      <c r="V121" s="18">
        <f t="shared" si="8"/>
        <v>113.44827586206895</v>
      </c>
      <c r="W121" s="23"/>
    </row>
    <row r="122" spans="1:23" s="6" customFormat="1" x14ac:dyDescent="0.25">
      <c r="A122" s="14" t="s">
        <v>35</v>
      </c>
      <c r="B122" s="14">
        <v>4</v>
      </c>
      <c r="C122" s="24">
        <v>39665</v>
      </c>
      <c r="D122" s="24" t="s">
        <v>18</v>
      </c>
      <c r="E122" s="16" t="s">
        <v>19</v>
      </c>
      <c r="F122" s="16">
        <v>2008</v>
      </c>
      <c r="G122" s="16">
        <v>1</v>
      </c>
      <c r="H122" s="16">
        <v>1366</v>
      </c>
      <c r="I122" s="17">
        <v>75.948548679623272</v>
      </c>
      <c r="J122" s="18">
        <f t="shared" si="9"/>
        <v>1037.4571749636539</v>
      </c>
      <c r="K122" s="17">
        <v>24.051451320376724</v>
      </c>
      <c r="L122" s="18">
        <f t="shared" si="10"/>
        <v>328.54282503634602</v>
      </c>
      <c r="M122" s="34">
        <v>3.0034482758620711</v>
      </c>
      <c r="N122" s="19">
        <f t="shared" si="13"/>
        <v>3.0034482758620711</v>
      </c>
      <c r="O122" s="19">
        <v>6.875</v>
      </c>
      <c r="P122" s="19">
        <v>5.25</v>
      </c>
      <c r="Q122" s="19">
        <v>4.25</v>
      </c>
      <c r="R122" s="19">
        <v>4.25</v>
      </c>
      <c r="S122" s="19">
        <v>4.8125</v>
      </c>
      <c r="T122" s="19">
        <v>5.0875000000000004</v>
      </c>
      <c r="U122" s="11">
        <f t="shared" si="12"/>
        <v>84.096551724137996</v>
      </c>
      <c r="V122" s="18">
        <f t="shared" si="8"/>
        <v>84.096551724137996</v>
      </c>
      <c r="W122" s="23"/>
    </row>
    <row r="123" spans="1:23" s="6" customFormat="1" x14ac:dyDescent="0.25">
      <c r="A123" s="14" t="s">
        <v>35</v>
      </c>
      <c r="B123" s="14">
        <v>5</v>
      </c>
      <c r="C123" s="24">
        <v>39665</v>
      </c>
      <c r="D123" s="24" t="s">
        <v>18</v>
      </c>
      <c r="E123" s="16" t="s">
        <v>19</v>
      </c>
      <c r="F123" s="16">
        <v>2008</v>
      </c>
      <c r="G123" s="16">
        <v>2</v>
      </c>
      <c r="H123" s="16">
        <v>931</v>
      </c>
      <c r="I123" s="17">
        <v>72.351256779195637</v>
      </c>
      <c r="J123" s="18">
        <f t="shared" si="9"/>
        <v>673.59020061431136</v>
      </c>
      <c r="K123" s="17">
        <v>27.648743220804356</v>
      </c>
      <c r="L123" s="18">
        <f t="shared" si="10"/>
        <v>257.40979938568859</v>
      </c>
      <c r="M123" s="34">
        <v>18.42413793103448</v>
      </c>
      <c r="N123" s="19">
        <f t="shared" si="13"/>
        <v>18.42413793103448</v>
      </c>
      <c r="O123" s="19">
        <v>3.875</v>
      </c>
      <c r="P123" s="19">
        <v>4.125</v>
      </c>
      <c r="Q123" s="19">
        <v>4.125</v>
      </c>
      <c r="R123" s="19">
        <v>4.125</v>
      </c>
      <c r="S123" s="19">
        <v>4.25</v>
      </c>
      <c r="T123" s="19">
        <v>4.0999999999999996</v>
      </c>
      <c r="U123" s="11">
        <f t="shared" si="12"/>
        <v>515.87586206896549</v>
      </c>
      <c r="V123" s="18">
        <f t="shared" si="8"/>
        <v>515.87586206896549</v>
      </c>
      <c r="W123" s="23"/>
    </row>
    <row r="124" spans="1:23" s="6" customFormat="1" x14ac:dyDescent="0.25">
      <c r="A124" s="14" t="s">
        <v>20</v>
      </c>
      <c r="B124" s="14">
        <v>6</v>
      </c>
      <c r="C124" s="24">
        <v>39665</v>
      </c>
      <c r="D124" s="24" t="s">
        <v>18</v>
      </c>
      <c r="E124" s="16" t="s">
        <v>19</v>
      </c>
      <c r="F124" s="16">
        <v>2008</v>
      </c>
      <c r="G124" s="16">
        <v>2</v>
      </c>
      <c r="H124" s="16">
        <v>1411</v>
      </c>
      <c r="I124" s="17">
        <v>53.542869536515752</v>
      </c>
      <c r="J124" s="18">
        <f t="shared" si="9"/>
        <v>755.48988916023723</v>
      </c>
      <c r="K124" s="17">
        <v>46.457130463484248</v>
      </c>
      <c r="L124" s="18">
        <f t="shared" si="10"/>
        <v>655.51011083976277</v>
      </c>
      <c r="M124" s="34">
        <v>15.703448275862065</v>
      </c>
      <c r="N124" s="19">
        <f t="shared" si="13"/>
        <v>15.703448275862065</v>
      </c>
      <c r="O124" s="19">
        <v>4.625</v>
      </c>
      <c r="P124" s="19">
        <v>4.75</v>
      </c>
      <c r="Q124" s="19">
        <v>4.375</v>
      </c>
      <c r="R124" s="19">
        <v>4.375</v>
      </c>
      <c r="S124" s="19">
        <v>4.375</v>
      </c>
      <c r="T124" s="19">
        <v>4.5</v>
      </c>
      <c r="U124" s="11">
        <f t="shared" si="12"/>
        <v>439.69655172413786</v>
      </c>
      <c r="V124" s="18">
        <f t="shared" si="8"/>
        <v>439.69655172413786</v>
      </c>
      <c r="W124" s="23"/>
    </row>
    <row r="125" spans="1:23" s="6" customFormat="1" x14ac:dyDescent="0.25">
      <c r="A125" s="14" t="s">
        <v>17</v>
      </c>
      <c r="B125" s="14">
        <v>7</v>
      </c>
      <c r="C125" s="24">
        <v>39665</v>
      </c>
      <c r="D125" s="24" t="s">
        <v>18</v>
      </c>
      <c r="E125" s="16" t="s">
        <v>19</v>
      </c>
      <c r="F125" s="16">
        <v>2008</v>
      </c>
      <c r="G125" s="16">
        <v>3</v>
      </c>
      <c r="H125" s="16">
        <v>1422</v>
      </c>
      <c r="I125" s="17">
        <v>67.363055247265663</v>
      </c>
      <c r="J125" s="18">
        <f t="shared" si="9"/>
        <v>957.90264561611764</v>
      </c>
      <c r="K125" s="17">
        <v>32.636944752734337</v>
      </c>
      <c r="L125" s="18">
        <f t="shared" si="10"/>
        <v>464.09735438388225</v>
      </c>
      <c r="M125" s="34">
        <v>11.134482758620686</v>
      </c>
      <c r="N125" s="19">
        <f t="shared" si="13"/>
        <v>11.134482758620686</v>
      </c>
      <c r="O125" s="19">
        <v>6</v>
      </c>
      <c r="P125" s="19">
        <v>5.625</v>
      </c>
      <c r="Q125" s="19">
        <v>5.875</v>
      </c>
      <c r="R125" s="19">
        <v>5.875</v>
      </c>
      <c r="S125" s="19">
        <v>5.75</v>
      </c>
      <c r="T125" s="19">
        <v>5.8250000000000002</v>
      </c>
      <c r="U125" s="11">
        <f t="shared" si="12"/>
        <v>311.7655172413792</v>
      </c>
      <c r="V125" s="18">
        <f t="shared" si="8"/>
        <v>311.7655172413792</v>
      </c>
      <c r="W125" s="23"/>
    </row>
    <row r="126" spans="1:23" s="6" customFormat="1" x14ac:dyDescent="0.25">
      <c r="A126" s="14" t="s">
        <v>20</v>
      </c>
      <c r="B126" s="14">
        <v>8</v>
      </c>
      <c r="C126" s="24">
        <v>39665</v>
      </c>
      <c r="D126" s="24" t="s">
        <v>18</v>
      </c>
      <c r="E126" s="16" t="s">
        <v>19</v>
      </c>
      <c r="F126" s="16">
        <v>2008</v>
      </c>
      <c r="G126" s="16">
        <v>3</v>
      </c>
      <c r="H126" s="16">
        <v>831</v>
      </c>
      <c r="I126" s="17">
        <v>57.528331619220793</v>
      </c>
      <c r="J126" s="18">
        <f t="shared" si="9"/>
        <v>478.06043575572482</v>
      </c>
      <c r="K126" s="17">
        <v>42.471668380779207</v>
      </c>
      <c r="L126" s="18">
        <f t="shared" si="10"/>
        <v>352.93956424427518</v>
      </c>
      <c r="M126" s="34">
        <v>3.5620689655172417</v>
      </c>
      <c r="N126" s="19">
        <f t="shared" si="13"/>
        <v>3.5620689655172417</v>
      </c>
      <c r="O126" s="19">
        <v>3.9375</v>
      </c>
      <c r="P126" s="19">
        <v>4.5625</v>
      </c>
      <c r="Q126" s="19">
        <v>3.375</v>
      </c>
      <c r="R126" s="19">
        <v>3.3125</v>
      </c>
      <c r="S126" s="19">
        <v>4.125</v>
      </c>
      <c r="T126" s="19">
        <v>3.8624999999999998</v>
      </c>
      <c r="U126" s="11">
        <f t="shared" si="12"/>
        <v>99.73793103448277</v>
      </c>
      <c r="V126" s="18">
        <f t="shared" si="8"/>
        <v>99.73793103448277</v>
      </c>
      <c r="W126" s="23"/>
    </row>
    <row r="127" spans="1:23" s="6" customFormat="1" x14ac:dyDescent="0.25">
      <c r="A127" s="14" t="s">
        <v>35</v>
      </c>
      <c r="B127" s="14">
        <v>9</v>
      </c>
      <c r="C127" s="24">
        <v>39665</v>
      </c>
      <c r="D127" s="24" t="s">
        <v>18</v>
      </c>
      <c r="E127" s="16" t="s">
        <v>19</v>
      </c>
      <c r="F127" s="16">
        <v>2008</v>
      </c>
      <c r="G127" s="16">
        <v>3</v>
      </c>
      <c r="H127" s="16">
        <v>2009</v>
      </c>
      <c r="I127" s="17">
        <v>59.443401463471062</v>
      </c>
      <c r="J127" s="18">
        <f t="shared" si="9"/>
        <v>1194.2179354011337</v>
      </c>
      <c r="K127" s="17">
        <v>40.556598536528931</v>
      </c>
      <c r="L127" s="18">
        <f t="shared" si="10"/>
        <v>814.78206459886633</v>
      </c>
      <c r="M127" s="34">
        <v>4.2551724137931011</v>
      </c>
      <c r="N127" s="19">
        <f t="shared" si="13"/>
        <v>4.2551724137931011</v>
      </c>
      <c r="O127" s="19">
        <v>4.28125</v>
      </c>
      <c r="P127" s="19">
        <v>5.6875</v>
      </c>
      <c r="Q127" s="19">
        <v>5</v>
      </c>
      <c r="R127" s="19">
        <v>5.625</v>
      </c>
      <c r="S127" s="19">
        <v>5.25</v>
      </c>
      <c r="T127" s="19">
        <v>5.1687500000000002</v>
      </c>
      <c r="U127" s="11">
        <f t="shared" si="12"/>
        <v>119.14482758620683</v>
      </c>
      <c r="V127" s="18">
        <f t="shared" si="8"/>
        <v>119.14482758620683</v>
      </c>
      <c r="W127" s="23"/>
    </row>
    <row r="128" spans="1:23" s="6" customFormat="1" x14ac:dyDescent="0.25">
      <c r="A128" s="7" t="s">
        <v>17</v>
      </c>
      <c r="B128" s="7">
        <v>1</v>
      </c>
      <c r="C128" s="25">
        <v>39693</v>
      </c>
      <c r="D128" s="25" t="s">
        <v>21</v>
      </c>
      <c r="E128" s="25" t="s">
        <v>22</v>
      </c>
      <c r="F128" s="9">
        <v>2008</v>
      </c>
      <c r="G128" s="9">
        <v>1</v>
      </c>
      <c r="H128" s="9">
        <v>728</v>
      </c>
      <c r="I128" s="10">
        <v>72.343985643613109</v>
      </c>
      <c r="J128" s="11">
        <f t="shared" si="9"/>
        <v>526.66421548550341</v>
      </c>
      <c r="K128" s="10">
        <v>27.656014356386887</v>
      </c>
      <c r="L128" s="11">
        <f t="shared" si="10"/>
        <v>201.33578451449657</v>
      </c>
      <c r="M128" s="35">
        <v>21.84333333333333</v>
      </c>
      <c r="N128" s="12">
        <f>IF(M128&gt;0,M128,0)</f>
        <v>21.84333333333333</v>
      </c>
      <c r="O128" s="12">
        <v>4.75</v>
      </c>
      <c r="P128" s="12">
        <v>3.75</v>
      </c>
      <c r="Q128" s="12">
        <v>4.25</v>
      </c>
      <c r="R128" s="12">
        <v>3.375</v>
      </c>
      <c r="S128" s="12">
        <v>4.375</v>
      </c>
      <c r="T128" s="12">
        <v>4.0999999999999996</v>
      </c>
      <c r="U128" s="11">
        <f t="shared" si="12"/>
        <v>655.29999999999995</v>
      </c>
      <c r="V128" s="11">
        <f t="shared" si="8"/>
        <v>655.29999999999995</v>
      </c>
      <c r="W128" s="23"/>
    </row>
    <row r="129" spans="1:23" s="6" customFormat="1" x14ac:dyDescent="0.25">
      <c r="A129" s="7" t="s">
        <v>17</v>
      </c>
      <c r="B129" s="7">
        <v>2</v>
      </c>
      <c r="C129" s="25">
        <v>39693</v>
      </c>
      <c r="D129" s="25" t="s">
        <v>21</v>
      </c>
      <c r="E129" s="25" t="s">
        <v>22</v>
      </c>
      <c r="F129" s="9">
        <v>2008</v>
      </c>
      <c r="G129" s="9">
        <v>2</v>
      </c>
      <c r="H129" s="9">
        <v>1159</v>
      </c>
      <c r="I129" s="10">
        <v>77.397683826307841</v>
      </c>
      <c r="J129" s="11">
        <f t="shared" si="9"/>
        <v>897.03915554690786</v>
      </c>
      <c r="K129" s="10">
        <v>22.602316173692156</v>
      </c>
      <c r="L129" s="11">
        <f t="shared" si="10"/>
        <v>261.96084445309208</v>
      </c>
      <c r="M129" s="35">
        <v>24.070000000000004</v>
      </c>
      <c r="N129" s="12">
        <f t="shared" ref="N129:N148" si="14">IF(M129&gt;0,M129,0)</f>
        <v>24.070000000000004</v>
      </c>
      <c r="O129" s="12">
        <v>5.5</v>
      </c>
      <c r="P129" s="12">
        <v>4.5</v>
      </c>
      <c r="Q129" s="12">
        <v>5.375</v>
      </c>
      <c r="R129" s="12">
        <v>4.875</v>
      </c>
      <c r="S129" s="12">
        <v>4.75</v>
      </c>
      <c r="T129" s="12">
        <v>5</v>
      </c>
      <c r="U129" s="11">
        <f t="shared" si="12"/>
        <v>722.10000000000014</v>
      </c>
      <c r="V129" s="11">
        <f t="shared" si="8"/>
        <v>722.10000000000014</v>
      </c>
      <c r="W129" s="23"/>
    </row>
    <row r="130" spans="1:23" s="6" customFormat="1" x14ac:dyDescent="0.25">
      <c r="A130" s="7" t="s">
        <v>20</v>
      </c>
      <c r="B130" s="7">
        <v>3</v>
      </c>
      <c r="C130" s="25">
        <v>39693</v>
      </c>
      <c r="D130" s="25" t="s">
        <v>21</v>
      </c>
      <c r="E130" s="25" t="s">
        <v>22</v>
      </c>
      <c r="F130" s="9">
        <v>2008</v>
      </c>
      <c r="G130" s="9">
        <v>1</v>
      </c>
      <c r="H130" s="9">
        <v>849</v>
      </c>
      <c r="I130" s="10">
        <v>57.366777520977287</v>
      </c>
      <c r="J130" s="11">
        <f t="shared" si="9"/>
        <v>487.04394115309719</v>
      </c>
      <c r="K130" s="10">
        <v>42.633222479022713</v>
      </c>
      <c r="L130" s="11">
        <f t="shared" si="10"/>
        <v>361.95605884690281</v>
      </c>
      <c r="M130" s="35">
        <v>7.6666666666666813E-2</v>
      </c>
      <c r="N130" s="12">
        <f t="shared" si="14"/>
        <v>7.6666666666666813E-2</v>
      </c>
      <c r="O130" s="12">
        <v>3.25</v>
      </c>
      <c r="P130" s="12">
        <v>4</v>
      </c>
      <c r="Q130" s="12">
        <v>3.875</v>
      </c>
      <c r="R130" s="12">
        <v>3.375</v>
      </c>
      <c r="S130" s="12">
        <v>3.625</v>
      </c>
      <c r="T130" s="12">
        <v>3.625</v>
      </c>
      <c r="U130" s="11">
        <f t="shared" si="12"/>
        <v>2.3000000000000043</v>
      </c>
      <c r="V130" s="11">
        <f t="shared" si="8"/>
        <v>2.3000000000000043</v>
      </c>
      <c r="W130" s="23"/>
    </row>
    <row r="131" spans="1:23" s="6" customFormat="1" x14ac:dyDescent="0.25">
      <c r="A131" s="7" t="s">
        <v>35</v>
      </c>
      <c r="B131" s="7">
        <v>4</v>
      </c>
      <c r="C131" s="25">
        <v>39693</v>
      </c>
      <c r="D131" s="25" t="s">
        <v>21</v>
      </c>
      <c r="E131" s="25" t="s">
        <v>22</v>
      </c>
      <c r="F131" s="9">
        <v>2008</v>
      </c>
      <c r="G131" s="9">
        <v>1</v>
      </c>
      <c r="H131" s="9">
        <v>1154</v>
      </c>
      <c r="I131" s="10">
        <v>74.833907601059437</v>
      </c>
      <c r="J131" s="11">
        <f t="shared" si="9"/>
        <v>863.58329371622585</v>
      </c>
      <c r="K131" s="10">
        <v>25.16609239894056</v>
      </c>
      <c r="L131" s="11">
        <f t="shared" si="10"/>
        <v>290.41670628377409</v>
      </c>
      <c r="M131" s="35">
        <v>18.386666666666663</v>
      </c>
      <c r="N131" s="12">
        <f t="shared" si="14"/>
        <v>18.386666666666663</v>
      </c>
      <c r="O131" s="12">
        <v>5.5</v>
      </c>
      <c r="P131" s="12">
        <v>5</v>
      </c>
      <c r="Q131" s="12">
        <v>4.75</v>
      </c>
      <c r="R131" s="12">
        <v>4.5</v>
      </c>
      <c r="S131" s="12">
        <v>5.5</v>
      </c>
      <c r="T131" s="12">
        <v>5.05</v>
      </c>
      <c r="U131" s="11">
        <f t="shared" si="12"/>
        <v>551.59999999999991</v>
      </c>
      <c r="V131" s="11">
        <f t="shared" si="8"/>
        <v>551.59999999999991</v>
      </c>
      <c r="W131" s="23"/>
    </row>
    <row r="132" spans="1:23" s="6" customFormat="1" x14ac:dyDescent="0.25">
      <c r="A132" s="7" t="s">
        <v>35</v>
      </c>
      <c r="B132" s="7">
        <v>5</v>
      </c>
      <c r="C132" s="25">
        <v>39693</v>
      </c>
      <c r="D132" s="25" t="s">
        <v>21</v>
      </c>
      <c r="E132" s="25" t="s">
        <v>22</v>
      </c>
      <c r="F132" s="9">
        <v>2008</v>
      </c>
      <c r="G132" s="9">
        <v>2</v>
      </c>
      <c r="H132" s="9">
        <v>785</v>
      </c>
      <c r="I132" s="10">
        <v>78.7188492255721</v>
      </c>
      <c r="J132" s="11">
        <f t="shared" si="9"/>
        <v>617.94296642074096</v>
      </c>
      <c r="K132" s="10">
        <v>21.281150774427893</v>
      </c>
      <c r="L132" s="11">
        <f t="shared" si="10"/>
        <v>167.05703357925896</v>
      </c>
      <c r="M132" s="35">
        <v>9.8333333333333339</v>
      </c>
      <c r="N132" s="12">
        <f t="shared" si="14"/>
        <v>9.8333333333333339</v>
      </c>
      <c r="O132" s="12">
        <v>4.375</v>
      </c>
      <c r="P132" s="12">
        <v>3.25</v>
      </c>
      <c r="Q132" s="12">
        <v>4.25</v>
      </c>
      <c r="R132" s="12">
        <v>3.875</v>
      </c>
      <c r="S132" s="12">
        <v>3.625</v>
      </c>
      <c r="T132" s="12">
        <v>3.875</v>
      </c>
      <c r="U132" s="11">
        <f t="shared" si="12"/>
        <v>295</v>
      </c>
      <c r="V132" s="11">
        <f t="shared" si="8"/>
        <v>295</v>
      </c>
      <c r="W132" s="23"/>
    </row>
    <row r="133" spans="1:23" s="6" customFormat="1" x14ac:dyDescent="0.25">
      <c r="A133" s="7" t="s">
        <v>20</v>
      </c>
      <c r="B133" s="7">
        <v>6</v>
      </c>
      <c r="C133" s="25">
        <v>39693</v>
      </c>
      <c r="D133" s="25" t="s">
        <v>21</v>
      </c>
      <c r="E133" s="25" t="s">
        <v>22</v>
      </c>
      <c r="F133" s="9">
        <v>2008</v>
      </c>
      <c r="G133" s="9">
        <v>2</v>
      </c>
      <c r="H133" s="9">
        <v>1004</v>
      </c>
      <c r="I133" s="10">
        <v>57.527242191333045</v>
      </c>
      <c r="J133" s="11">
        <f t="shared" si="9"/>
        <v>577.57351160098381</v>
      </c>
      <c r="K133" s="10">
        <v>42.472757808666955</v>
      </c>
      <c r="L133" s="11">
        <f t="shared" si="10"/>
        <v>426.42648839901625</v>
      </c>
      <c r="M133" s="35">
        <v>1.109999999999999</v>
      </c>
      <c r="N133" s="12">
        <f t="shared" si="14"/>
        <v>1.109999999999999</v>
      </c>
      <c r="O133" s="12">
        <v>3.875</v>
      </c>
      <c r="P133" s="12">
        <v>3.75</v>
      </c>
      <c r="Q133" s="12">
        <v>3.625</v>
      </c>
      <c r="R133" s="12">
        <v>4.125</v>
      </c>
      <c r="S133" s="12">
        <v>4</v>
      </c>
      <c r="T133" s="12">
        <v>3.875</v>
      </c>
      <c r="U133" s="11">
        <f t="shared" si="12"/>
        <v>33.299999999999969</v>
      </c>
      <c r="V133" s="11">
        <f t="shared" si="8"/>
        <v>33.299999999999969</v>
      </c>
      <c r="W133" s="23"/>
    </row>
    <row r="134" spans="1:23" s="6" customFormat="1" x14ac:dyDescent="0.25">
      <c r="A134" s="7" t="s">
        <v>17</v>
      </c>
      <c r="B134" s="7">
        <v>7</v>
      </c>
      <c r="C134" s="25">
        <v>39693</v>
      </c>
      <c r="D134" s="25" t="s">
        <v>21</v>
      </c>
      <c r="E134" s="25" t="s">
        <v>22</v>
      </c>
      <c r="F134" s="9">
        <v>2008</v>
      </c>
      <c r="G134" s="9">
        <v>3</v>
      </c>
      <c r="H134" s="9">
        <v>917</v>
      </c>
      <c r="I134" s="10">
        <v>76.067186146978671</v>
      </c>
      <c r="J134" s="11">
        <f t="shared" si="9"/>
        <v>697.53609696779449</v>
      </c>
      <c r="K134" s="10">
        <v>23.932813853021337</v>
      </c>
      <c r="L134" s="11">
        <f t="shared" si="10"/>
        <v>219.46390303220568</v>
      </c>
      <c r="M134" s="35">
        <v>10.536666666666667</v>
      </c>
      <c r="N134" s="12">
        <f t="shared" si="14"/>
        <v>10.536666666666667</v>
      </c>
      <c r="O134" s="12">
        <v>4.375</v>
      </c>
      <c r="P134" s="12">
        <v>6.625</v>
      </c>
      <c r="Q134" s="12">
        <v>4.5</v>
      </c>
      <c r="R134" s="12">
        <v>5.125</v>
      </c>
      <c r="S134" s="12">
        <v>4.75</v>
      </c>
      <c r="T134" s="12">
        <v>5.0750000000000002</v>
      </c>
      <c r="U134" s="11">
        <f t="shared" si="12"/>
        <v>316.10000000000002</v>
      </c>
      <c r="V134" s="11">
        <f t="shared" si="8"/>
        <v>316.10000000000002</v>
      </c>
      <c r="W134" s="23"/>
    </row>
    <row r="135" spans="1:23" s="6" customFormat="1" x14ac:dyDescent="0.25">
      <c r="A135" s="7" t="s">
        <v>20</v>
      </c>
      <c r="B135" s="7">
        <v>8</v>
      </c>
      <c r="C135" s="25">
        <v>39693</v>
      </c>
      <c r="D135" s="25" t="s">
        <v>21</v>
      </c>
      <c r="E135" s="25" t="s">
        <v>22</v>
      </c>
      <c r="F135" s="9">
        <v>2008</v>
      </c>
      <c r="G135" s="9">
        <v>3</v>
      </c>
      <c r="H135" s="9">
        <v>624</v>
      </c>
      <c r="I135" s="10">
        <v>60.23511382278501</v>
      </c>
      <c r="J135" s="11">
        <f t="shared" si="9"/>
        <v>375.8671102541785</v>
      </c>
      <c r="K135" s="10">
        <v>39.76488617721499</v>
      </c>
      <c r="L135" s="11">
        <f t="shared" si="10"/>
        <v>248.13288974582153</v>
      </c>
      <c r="M135" s="35">
        <v>5.083333333333333</v>
      </c>
      <c r="N135" s="12">
        <f t="shared" si="14"/>
        <v>5.083333333333333</v>
      </c>
      <c r="O135" s="12">
        <v>4</v>
      </c>
      <c r="P135" s="12">
        <v>3.875</v>
      </c>
      <c r="Q135" s="12">
        <v>3</v>
      </c>
      <c r="R135" s="12">
        <v>3.25</v>
      </c>
      <c r="S135" s="12">
        <v>3.625</v>
      </c>
      <c r="T135" s="12">
        <v>3.55</v>
      </c>
      <c r="U135" s="11">
        <f t="shared" si="12"/>
        <v>152.5</v>
      </c>
      <c r="V135" s="11">
        <f t="shared" si="8"/>
        <v>152.5</v>
      </c>
      <c r="W135" s="23"/>
    </row>
    <row r="136" spans="1:23" s="6" customFormat="1" x14ac:dyDescent="0.25">
      <c r="A136" s="7" t="s">
        <v>35</v>
      </c>
      <c r="B136" s="7">
        <v>9</v>
      </c>
      <c r="C136" s="25">
        <v>39693</v>
      </c>
      <c r="D136" s="25" t="s">
        <v>21</v>
      </c>
      <c r="E136" s="25" t="s">
        <v>22</v>
      </c>
      <c r="F136" s="9">
        <v>2008</v>
      </c>
      <c r="G136" s="9">
        <v>3</v>
      </c>
      <c r="H136" s="9">
        <v>1392</v>
      </c>
      <c r="I136" s="10">
        <v>71.764446193075543</v>
      </c>
      <c r="J136" s="11">
        <f t="shared" si="9"/>
        <v>998.96109100761157</v>
      </c>
      <c r="K136" s="10">
        <v>28.235553806924457</v>
      </c>
      <c r="L136" s="11">
        <f t="shared" si="10"/>
        <v>393.03890899238849</v>
      </c>
      <c r="M136" s="35">
        <v>15.246666666666666</v>
      </c>
      <c r="N136" s="12">
        <f t="shared" si="14"/>
        <v>15.246666666666666</v>
      </c>
      <c r="O136" s="12">
        <v>4</v>
      </c>
      <c r="P136" s="12">
        <v>4</v>
      </c>
      <c r="Q136" s="12">
        <v>6.125</v>
      </c>
      <c r="R136" s="12">
        <v>5.125</v>
      </c>
      <c r="S136" s="12">
        <v>5.375</v>
      </c>
      <c r="T136" s="12">
        <v>4.9249999999999998</v>
      </c>
      <c r="U136" s="11">
        <f t="shared" si="12"/>
        <v>457.4</v>
      </c>
      <c r="V136" s="11">
        <f t="shared" si="8"/>
        <v>457.4</v>
      </c>
      <c r="W136" s="23"/>
    </row>
    <row r="137" spans="1:23" s="6" customFormat="1" x14ac:dyDescent="0.25">
      <c r="A137" s="14" t="s">
        <v>17</v>
      </c>
      <c r="B137" s="14">
        <v>1</v>
      </c>
      <c r="C137" s="24">
        <v>39723</v>
      </c>
      <c r="D137" s="24" t="s">
        <v>23</v>
      </c>
      <c r="E137" s="16" t="s">
        <v>22</v>
      </c>
      <c r="F137" s="16">
        <v>2008</v>
      </c>
      <c r="G137" s="16">
        <v>1</v>
      </c>
      <c r="H137" s="16">
        <v>965</v>
      </c>
      <c r="I137" s="17">
        <v>78.107830670567154</v>
      </c>
      <c r="J137" s="18">
        <f t="shared" si="9"/>
        <v>753.74056597097297</v>
      </c>
      <c r="K137" s="17">
        <v>21.892169329432839</v>
      </c>
      <c r="L137" s="18">
        <f t="shared" si="10"/>
        <v>211.25943402902689</v>
      </c>
      <c r="M137" s="34">
        <v>0</v>
      </c>
      <c r="N137" s="19">
        <f t="shared" si="14"/>
        <v>0</v>
      </c>
      <c r="O137" s="19">
        <v>8</v>
      </c>
      <c r="P137" s="19">
        <v>6.75</v>
      </c>
      <c r="Q137" s="19">
        <v>8.625</v>
      </c>
      <c r="R137" s="19">
        <v>8.25</v>
      </c>
      <c r="S137" s="19">
        <v>6.375</v>
      </c>
      <c r="T137" s="19">
        <v>7.6</v>
      </c>
      <c r="U137" s="11">
        <f t="shared" si="12"/>
        <v>0</v>
      </c>
      <c r="V137" s="16">
        <v>0</v>
      </c>
      <c r="W137" s="23"/>
    </row>
    <row r="138" spans="1:23" s="6" customFormat="1" x14ac:dyDescent="0.25">
      <c r="A138" s="14" t="s">
        <v>17</v>
      </c>
      <c r="B138" s="14">
        <v>2</v>
      </c>
      <c r="C138" s="24">
        <v>39723</v>
      </c>
      <c r="D138" s="24" t="s">
        <v>23</v>
      </c>
      <c r="E138" s="16" t="s">
        <v>22</v>
      </c>
      <c r="F138" s="16">
        <v>2008</v>
      </c>
      <c r="G138" s="16">
        <v>2</v>
      </c>
      <c r="H138" s="16">
        <v>1030</v>
      </c>
      <c r="I138" s="17">
        <v>77.4993681040295</v>
      </c>
      <c r="J138" s="18">
        <f t="shared" si="9"/>
        <v>798.24349147150383</v>
      </c>
      <c r="K138" s="17">
        <v>22.5006318959705</v>
      </c>
      <c r="L138" s="18">
        <f t="shared" si="10"/>
        <v>231.75650852849617</v>
      </c>
      <c r="M138" s="34">
        <v>0</v>
      </c>
      <c r="N138" s="19">
        <f t="shared" si="14"/>
        <v>0</v>
      </c>
      <c r="O138" s="19">
        <v>7.5</v>
      </c>
      <c r="P138" s="19">
        <v>7.25</v>
      </c>
      <c r="Q138" s="19">
        <v>8.75</v>
      </c>
      <c r="R138" s="19">
        <v>6.625</v>
      </c>
      <c r="S138" s="19">
        <v>7.625</v>
      </c>
      <c r="T138" s="19">
        <v>7.55</v>
      </c>
      <c r="U138" s="11">
        <f t="shared" si="12"/>
        <v>0</v>
      </c>
      <c r="V138" s="16">
        <v>0</v>
      </c>
      <c r="W138" s="23"/>
    </row>
    <row r="139" spans="1:23" s="6" customFormat="1" x14ac:dyDescent="0.25">
      <c r="A139" s="14" t="s">
        <v>20</v>
      </c>
      <c r="B139" s="14">
        <v>3</v>
      </c>
      <c r="C139" s="24">
        <v>39723</v>
      </c>
      <c r="D139" s="24" t="s">
        <v>23</v>
      </c>
      <c r="E139" s="16" t="s">
        <v>22</v>
      </c>
      <c r="F139" s="16">
        <v>2008</v>
      </c>
      <c r="G139" s="16">
        <v>1</v>
      </c>
      <c r="H139" s="16">
        <v>717</v>
      </c>
      <c r="I139" s="17">
        <v>70.103136095147278</v>
      </c>
      <c r="J139" s="18">
        <f t="shared" si="9"/>
        <v>502.63948580220597</v>
      </c>
      <c r="K139" s="17">
        <v>29.896863904852719</v>
      </c>
      <c r="L139" s="18">
        <f t="shared" si="10"/>
        <v>214.360514197794</v>
      </c>
      <c r="M139" s="34">
        <v>0</v>
      </c>
      <c r="N139" s="19">
        <f t="shared" si="14"/>
        <v>0</v>
      </c>
      <c r="O139" s="19">
        <v>5.25</v>
      </c>
      <c r="P139" s="19">
        <v>4</v>
      </c>
      <c r="Q139" s="19">
        <v>4.625</v>
      </c>
      <c r="R139" s="19">
        <v>4.625</v>
      </c>
      <c r="S139" s="19">
        <v>4.5</v>
      </c>
      <c r="T139" s="19">
        <v>4.5999999999999996</v>
      </c>
      <c r="U139" s="11">
        <f t="shared" si="12"/>
        <v>0</v>
      </c>
      <c r="V139" s="16">
        <v>0</v>
      </c>
      <c r="W139" s="23"/>
    </row>
    <row r="140" spans="1:23" s="6" customFormat="1" x14ac:dyDescent="0.25">
      <c r="A140" s="14" t="s">
        <v>35</v>
      </c>
      <c r="B140" s="14">
        <v>4</v>
      </c>
      <c r="C140" s="24">
        <v>39723</v>
      </c>
      <c r="D140" s="24" t="s">
        <v>23</v>
      </c>
      <c r="E140" s="16" t="s">
        <v>22</v>
      </c>
      <c r="F140" s="16">
        <v>2008</v>
      </c>
      <c r="G140" s="16">
        <v>1</v>
      </c>
      <c r="H140" s="16">
        <v>864</v>
      </c>
      <c r="I140" s="17">
        <v>85.224085832146642</v>
      </c>
      <c r="J140" s="18">
        <f t="shared" si="9"/>
        <v>736.33610158974693</v>
      </c>
      <c r="K140" s="17">
        <v>14.775914167853356</v>
      </c>
      <c r="L140" s="18">
        <f t="shared" si="10"/>
        <v>127.66389841025301</v>
      </c>
      <c r="M140" s="34">
        <v>0</v>
      </c>
      <c r="N140" s="19">
        <f t="shared" si="14"/>
        <v>0</v>
      </c>
      <c r="O140" s="19">
        <v>7.5</v>
      </c>
      <c r="P140" s="19">
        <v>8</v>
      </c>
      <c r="Q140" s="19">
        <v>7.375</v>
      </c>
      <c r="R140" s="19">
        <v>6.875</v>
      </c>
      <c r="S140" s="19">
        <v>7.125</v>
      </c>
      <c r="T140" s="19">
        <v>7.375</v>
      </c>
      <c r="U140" s="11">
        <f t="shared" si="12"/>
        <v>0</v>
      </c>
      <c r="V140" s="16">
        <v>0</v>
      </c>
      <c r="W140" s="23"/>
    </row>
    <row r="141" spans="1:23" s="6" customFormat="1" x14ac:dyDescent="0.25">
      <c r="A141" s="14" t="s">
        <v>35</v>
      </c>
      <c r="B141" s="14">
        <v>5</v>
      </c>
      <c r="C141" s="24">
        <v>39723</v>
      </c>
      <c r="D141" s="24" t="s">
        <v>23</v>
      </c>
      <c r="E141" s="16" t="s">
        <v>22</v>
      </c>
      <c r="F141" s="16">
        <v>2008</v>
      </c>
      <c r="G141" s="16">
        <v>2</v>
      </c>
      <c r="H141" s="16">
        <v>811</v>
      </c>
      <c r="I141" s="17">
        <v>82.730269672910751</v>
      </c>
      <c r="J141" s="18">
        <f t="shared" si="9"/>
        <v>670.94248704730626</v>
      </c>
      <c r="K141" s="17">
        <v>17.269730327089249</v>
      </c>
      <c r="L141" s="18">
        <f t="shared" si="10"/>
        <v>140.05751295269383</v>
      </c>
      <c r="M141" s="34">
        <v>0</v>
      </c>
      <c r="N141" s="19">
        <f t="shared" si="14"/>
        <v>0</v>
      </c>
      <c r="O141" s="19">
        <v>6.625</v>
      </c>
      <c r="P141" s="19">
        <v>5.75</v>
      </c>
      <c r="Q141" s="19">
        <v>6</v>
      </c>
      <c r="R141" s="19">
        <v>5.625</v>
      </c>
      <c r="S141" s="19">
        <v>5.125</v>
      </c>
      <c r="T141" s="19">
        <v>5.8250000000000002</v>
      </c>
      <c r="U141" s="11">
        <f t="shared" si="12"/>
        <v>0</v>
      </c>
      <c r="V141" s="16">
        <v>0</v>
      </c>
      <c r="W141" s="23"/>
    </row>
    <row r="142" spans="1:23" s="6" customFormat="1" x14ac:dyDescent="0.25">
      <c r="A142" s="14" t="s">
        <v>20</v>
      </c>
      <c r="B142" s="14">
        <v>6</v>
      </c>
      <c r="C142" s="24">
        <v>39723</v>
      </c>
      <c r="D142" s="24" t="s">
        <v>23</v>
      </c>
      <c r="E142" s="16" t="s">
        <v>22</v>
      </c>
      <c r="F142" s="16">
        <v>2008</v>
      </c>
      <c r="G142" s="16">
        <v>2</v>
      </c>
      <c r="H142" s="16">
        <v>918</v>
      </c>
      <c r="I142" s="17">
        <v>64.385276726173032</v>
      </c>
      <c r="J142" s="18">
        <f t="shared" si="9"/>
        <v>591.05684034626847</v>
      </c>
      <c r="K142" s="17">
        <v>35.614723273826961</v>
      </c>
      <c r="L142" s="18">
        <f t="shared" si="10"/>
        <v>326.94315965373147</v>
      </c>
      <c r="M142" s="34">
        <v>0</v>
      </c>
      <c r="N142" s="19">
        <f t="shared" si="14"/>
        <v>0</v>
      </c>
      <c r="O142" s="19">
        <v>5.75</v>
      </c>
      <c r="P142" s="19">
        <v>4.375</v>
      </c>
      <c r="Q142" s="19">
        <v>4.5</v>
      </c>
      <c r="R142" s="19">
        <v>5.125</v>
      </c>
      <c r="S142" s="19">
        <v>4.875</v>
      </c>
      <c r="T142" s="19">
        <v>4.9249999999999998</v>
      </c>
      <c r="U142" s="11">
        <f t="shared" si="12"/>
        <v>0</v>
      </c>
      <c r="V142" s="16">
        <v>0</v>
      </c>
      <c r="W142" s="23"/>
    </row>
    <row r="143" spans="1:23" s="6" customFormat="1" x14ac:dyDescent="0.25">
      <c r="A143" s="14" t="s">
        <v>17</v>
      </c>
      <c r="B143" s="14">
        <v>7</v>
      </c>
      <c r="C143" s="24">
        <v>39723</v>
      </c>
      <c r="D143" s="24" t="s">
        <v>23</v>
      </c>
      <c r="E143" s="16" t="s">
        <v>22</v>
      </c>
      <c r="F143" s="16">
        <v>2008</v>
      </c>
      <c r="G143" s="16">
        <v>3</v>
      </c>
      <c r="H143" s="16">
        <v>854</v>
      </c>
      <c r="I143" s="17">
        <v>78.627390888954693</v>
      </c>
      <c r="J143" s="18">
        <f t="shared" si="9"/>
        <v>671.4779181916731</v>
      </c>
      <c r="K143" s="17">
        <v>21.372609111045307</v>
      </c>
      <c r="L143" s="18">
        <f t="shared" si="10"/>
        <v>182.5220818083269</v>
      </c>
      <c r="M143" s="34">
        <v>0</v>
      </c>
      <c r="N143" s="19">
        <f t="shared" si="14"/>
        <v>0</v>
      </c>
      <c r="O143" s="19">
        <v>6.5</v>
      </c>
      <c r="P143" s="19">
        <v>6.375</v>
      </c>
      <c r="Q143" s="19">
        <v>7.375</v>
      </c>
      <c r="R143" s="19">
        <v>7.625</v>
      </c>
      <c r="S143" s="19">
        <v>7.25</v>
      </c>
      <c r="T143" s="19">
        <v>7.0250000000000004</v>
      </c>
      <c r="U143" s="11">
        <f t="shared" si="12"/>
        <v>0</v>
      </c>
      <c r="V143" s="16">
        <v>0</v>
      </c>
      <c r="W143" s="23"/>
    </row>
    <row r="144" spans="1:23" s="6" customFormat="1" x14ac:dyDescent="0.25">
      <c r="A144" s="14" t="s">
        <v>20</v>
      </c>
      <c r="B144" s="14">
        <v>8</v>
      </c>
      <c r="C144" s="24">
        <v>39723</v>
      </c>
      <c r="D144" s="24" t="s">
        <v>23</v>
      </c>
      <c r="E144" s="16" t="s">
        <v>22</v>
      </c>
      <c r="F144" s="16">
        <v>2008</v>
      </c>
      <c r="G144" s="16">
        <v>3</v>
      </c>
      <c r="H144" s="16">
        <v>726</v>
      </c>
      <c r="I144" s="17">
        <v>75.383256377526322</v>
      </c>
      <c r="J144" s="18">
        <f t="shared" si="9"/>
        <v>547.28244130084113</v>
      </c>
      <c r="K144" s="17">
        <v>24.616743622473674</v>
      </c>
      <c r="L144" s="18">
        <f t="shared" si="10"/>
        <v>178.71755869915887</v>
      </c>
      <c r="M144" s="34">
        <v>0</v>
      </c>
      <c r="N144" s="19">
        <f t="shared" si="14"/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1">
        <f t="shared" si="12"/>
        <v>0</v>
      </c>
      <c r="V144" s="16">
        <v>0</v>
      </c>
      <c r="W144" s="23"/>
    </row>
    <row r="145" spans="1:24" s="6" customFormat="1" x14ac:dyDescent="0.25">
      <c r="A145" s="14" t="s">
        <v>35</v>
      </c>
      <c r="B145" s="14">
        <v>9</v>
      </c>
      <c r="C145" s="24">
        <v>39723</v>
      </c>
      <c r="D145" s="24" t="s">
        <v>23</v>
      </c>
      <c r="E145" s="16" t="s">
        <v>22</v>
      </c>
      <c r="F145" s="16">
        <v>2008</v>
      </c>
      <c r="G145" s="16">
        <v>3</v>
      </c>
      <c r="H145" s="16">
        <v>1105</v>
      </c>
      <c r="I145" s="17">
        <v>83.695310397100428</v>
      </c>
      <c r="J145" s="18">
        <f t="shared" si="9"/>
        <v>924.83317988795966</v>
      </c>
      <c r="K145" s="17">
        <v>16.304689602899579</v>
      </c>
      <c r="L145" s="18">
        <f t="shared" si="10"/>
        <v>180.16682011204034</v>
      </c>
      <c r="M145" s="34">
        <v>0</v>
      </c>
      <c r="N145" s="19">
        <f t="shared" si="14"/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1">
        <f t="shared" si="12"/>
        <v>0</v>
      </c>
      <c r="V145" s="16">
        <v>0</v>
      </c>
      <c r="W145" s="23"/>
    </row>
    <row r="146" spans="1:24" s="6" customFormat="1" x14ac:dyDescent="0.25">
      <c r="A146" s="36" t="s">
        <v>17</v>
      </c>
      <c r="B146" s="36">
        <v>1</v>
      </c>
      <c r="C146" s="27">
        <v>41135</v>
      </c>
      <c r="D146" s="27" t="s">
        <v>18</v>
      </c>
      <c r="E146" s="27" t="s">
        <v>19</v>
      </c>
      <c r="F146" s="29">
        <v>2012</v>
      </c>
      <c r="G146" s="29">
        <v>1</v>
      </c>
      <c r="H146" s="30">
        <v>2534</v>
      </c>
      <c r="I146" s="37">
        <v>57.544374912985965</v>
      </c>
      <c r="J146" s="30">
        <f t="shared" si="9"/>
        <v>1458.1744602950646</v>
      </c>
      <c r="K146" s="37">
        <v>42.455625087014027</v>
      </c>
      <c r="L146" s="30">
        <f t="shared" si="10"/>
        <v>1075.8255397049354</v>
      </c>
      <c r="M146" s="38">
        <v>0</v>
      </c>
      <c r="N146" s="31">
        <f t="shared" si="14"/>
        <v>0</v>
      </c>
      <c r="O146" s="39">
        <v>9</v>
      </c>
      <c r="P146" s="39">
        <v>8.75</v>
      </c>
      <c r="Q146" s="39">
        <v>10.75</v>
      </c>
      <c r="R146" s="39">
        <v>11.5</v>
      </c>
      <c r="S146" s="39">
        <v>10.25</v>
      </c>
      <c r="T146" s="30">
        <f>AVERAGE(O146:S146)</f>
        <v>10.050000000000001</v>
      </c>
      <c r="U146" s="11">
        <f t="shared" si="12"/>
        <v>0</v>
      </c>
      <c r="V146" s="29">
        <v>0</v>
      </c>
      <c r="W146" s="23"/>
    </row>
    <row r="147" spans="1:24" s="6" customFormat="1" x14ac:dyDescent="0.25">
      <c r="A147" s="40" t="s">
        <v>17</v>
      </c>
      <c r="B147" s="40">
        <v>2</v>
      </c>
      <c r="C147" s="25">
        <v>41135</v>
      </c>
      <c r="D147" s="25" t="s">
        <v>18</v>
      </c>
      <c r="E147" s="25" t="s">
        <v>19</v>
      </c>
      <c r="F147" s="9">
        <v>2012</v>
      </c>
      <c r="G147" s="9">
        <v>2</v>
      </c>
      <c r="H147" s="11">
        <v>2475</v>
      </c>
      <c r="I147" s="10">
        <v>59.448493370039103</v>
      </c>
      <c r="J147" s="11">
        <f t="shared" si="9"/>
        <v>1471.3502109084677</v>
      </c>
      <c r="K147" s="10">
        <v>40.551506629960855</v>
      </c>
      <c r="L147" s="11">
        <f t="shared" si="10"/>
        <v>1003.6497890915311</v>
      </c>
      <c r="M147" s="35">
        <v>0</v>
      </c>
      <c r="N147" s="12">
        <f t="shared" si="14"/>
        <v>0</v>
      </c>
      <c r="O147" s="41">
        <v>13.5</v>
      </c>
      <c r="P147" s="41">
        <v>15.5</v>
      </c>
      <c r="Q147" s="41">
        <v>14.75</v>
      </c>
      <c r="R147" s="41">
        <v>15.25</v>
      </c>
      <c r="S147" s="41">
        <v>15.25</v>
      </c>
      <c r="T147" s="11">
        <f t="shared" ref="T147:T154" si="15">AVERAGE(O147:S147)</f>
        <v>14.85</v>
      </c>
      <c r="U147" s="11">
        <f t="shared" si="12"/>
        <v>0</v>
      </c>
      <c r="V147" s="9">
        <v>0</v>
      </c>
      <c r="W147" s="23"/>
    </row>
    <row r="148" spans="1:24" s="6" customFormat="1" x14ac:dyDescent="0.25">
      <c r="A148" s="40" t="s">
        <v>20</v>
      </c>
      <c r="B148" s="40">
        <v>3</v>
      </c>
      <c r="C148" s="25">
        <v>41135</v>
      </c>
      <c r="D148" s="25" t="s">
        <v>18</v>
      </c>
      <c r="E148" s="25" t="s">
        <v>19</v>
      </c>
      <c r="F148" s="9">
        <v>2012</v>
      </c>
      <c r="G148" s="9">
        <v>1</v>
      </c>
      <c r="H148" s="11">
        <v>2653</v>
      </c>
      <c r="I148" s="10">
        <v>15.014574274904891</v>
      </c>
      <c r="J148" s="11">
        <f t="shared" si="9"/>
        <v>398.33665551322679</v>
      </c>
      <c r="K148" s="10">
        <v>84.985425725095112</v>
      </c>
      <c r="L148" s="11">
        <f t="shared" si="10"/>
        <v>2254.6633444867734</v>
      </c>
      <c r="M148" s="35">
        <v>0</v>
      </c>
      <c r="N148" s="12">
        <f t="shared" si="14"/>
        <v>0</v>
      </c>
      <c r="O148" s="41">
        <v>9.75</v>
      </c>
      <c r="P148" s="41">
        <v>8.25</v>
      </c>
      <c r="Q148" s="41">
        <v>11.25</v>
      </c>
      <c r="R148" s="41">
        <v>8.75</v>
      </c>
      <c r="S148" s="41">
        <v>9.25</v>
      </c>
      <c r="T148" s="11">
        <f t="shared" si="15"/>
        <v>9.4499999999999993</v>
      </c>
      <c r="U148" s="11">
        <f t="shared" si="12"/>
        <v>0</v>
      </c>
      <c r="V148" s="9">
        <v>0</v>
      </c>
      <c r="W148" s="23"/>
    </row>
    <row r="149" spans="1:24" s="6" customFormat="1" x14ac:dyDescent="0.25">
      <c r="A149" s="40" t="s">
        <v>35</v>
      </c>
      <c r="B149" s="40">
        <v>4</v>
      </c>
      <c r="C149" s="25">
        <v>41135</v>
      </c>
      <c r="D149" s="25" t="s">
        <v>18</v>
      </c>
      <c r="E149" s="25" t="s">
        <v>19</v>
      </c>
      <c r="F149" s="9">
        <v>2012</v>
      </c>
      <c r="G149" s="9">
        <v>1</v>
      </c>
      <c r="H149" s="11">
        <v>1671</v>
      </c>
      <c r="I149" s="10">
        <v>32.235852914941844</v>
      </c>
      <c r="J149" s="11">
        <f t="shared" ref="J149:J212" si="16">(H149*I149)/100</f>
        <v>538.66110220867824</v>
      </c>
      <c r="K149" s="10">
        <v>67.764147085058156</v>
      </c>
      <c r="L149" s="11">
        <f t="shared" ref="L149:L212" si="17">(H149*K149)/100</f>
        <v>1132.3388977913219</v>
      </c>
      <c r="M149" s="35">
        <v>0</v>
      </c>
      <c r="N149" s="12">
        <v>0</v>
      </c>
      <c r="O149" s="41">
        <v>11.25</v>
      </c>
      <c r="P149" s="41">
        <v>10</v>
      </c>
      <c r="Q149" s="41">
        <v>12.75</v>
      </c>
      <c r="R149" s="41">
        <v>11.75</v>
      </c>
      <c r="S149" s="41">
        <v>13.5</v>
      </c>
      <c r="T149" s="11">
        <f t="shared" si="15"/>
        <v>11.85</v>
      </c>
      <c r="U149" s="11">
        <f t="shared" si="12"/>
        <v>0</v>
      </c>
      <c r="V149" s="9">
        <v>0</v>
      </c>
      <c r="W149" s="23"/>
    </row>
    <row r="150" spans="1:24" s="6" customFormat="1" x14ac:dyDescent="0.25">
      <c r="A150" s="40" t="s">
        <v>35</v>
      </c>
      <c r="B150" s="40">
        <v>5</v>
      </c>
      <c r="C150" s="25">
        <v>41135</v>
      </c>
      <c r="D150" s="25" t="s">
        <v>18</v>
      </c>
      <c r="E150" s="25" t="s">
        <v>19</v>
      </c>
      <c r="F150" s="9">
        <v>2012</v>
      </c>
      <c r="G150" s="9">
        <v>2</v>
      </c>
      <c r="H150" s="11">
        <v>2018</v>
      </c>
      <c r="I150" s="10">
        <v>23.933589058272091</v>
      </c>
      <c r="J150" s="11">
        <f t="shared" si="16"/>
        <v>482.9798271959308</v>
      </c>
      <c r="K150" s="10">
        <v>76.066410941727924</v>
      </c>
      <c r="L150" s="11">
        <f t="shared" si="17"/>
        <v>1535.0201728040695</v>
      </c>
      <c r="M150" s="35">
        <v>0</v>
      </c>
      <c r="N150" s="12">
        <v>0</v>
      </c>
      <c r="O150" s="41">
        <v>11.5</v>
      </c>
      <c r="P150" s="41">
        <v>10</v>
      </c>
      <c r="Q150" s="41">
        <v>10</v>
      </c>
      <c r="R150" s="41">
        <v>11</v>
      </c>
      <c r="S150" s="41">
        <v>10.75</v>
      </c>
      <c r="T150" s="11">
        <f t="shared" si="15"/>
        <v>10.65</v>
      </c>
      <c r="U150" s="11">
        <f t="shared" si="12"/>
        <v>0</v>
      </c>
      <c r="V150" s="9">
        <v>0</v>
      </c>
      <c r="W150" s="23"/>
    </row>
    <row r="151" spans="1:24" s="6" customFormat="1" x14ac:dyDescent="0.25">
      <c r="A151" s="40" t="s">
        <v>20</v>
      </c>
      <c r="B151" s="40">
        <v>6</v>
      </c>
      <c r="C151" s="25">
        <v>41135</v>
      </c>
      <c r="D151" s="25" t="s">
        <v>18</v>
      </c>
      <c r="E151" s="25" t="s">
        <v>19</v>
      </c>
      <c r="F151" s="9">
        <v>2012</v>
      </c>
      <c r="G151" s="9">
        <v>2</v>
      </c>
      <c r="H151" s="11">
        <v>2875</v>
      </c>
      <c r="I151" s="10">
        <v>23.606316531953993</v>
      </c>
      <c r="J151" s="11">
        <f t="shared" si="16"/>
        <v>678.68160029367732</v>
      </c>
      <c r="K151" s="10">
        <v>76.393683468046007</v>
      </c>
      <c r="L151" s="11">
        <f t="shared" si="17"/>
        <v>2196.3183997063229</v>
      </c>
      <c r="M151" s="35">
        <v>0</v>
      </c>
      <c r="N151" s="12">
        <v>0</v>
      </c>
      <c r="O151" s="41">
        <v>11</v>
      </c>
      <c r="P151" s="41">
        <v>14</v>
      </c>
      <c r="Q151" s="41">
        <v>13</v>
      </c>
      <c r="R151" s="41">
        <v>13</v>
      </c>
      <c r="S151" s="41">
        <v>11.75</v>
      </c>
      <c r="T151" s="11">
        <f t="shared" si="15"/>
        <v>12.55</v>
      </c>
      <c r="U151" s="11">
        <f t="shared" si="12"/>
        <v>0</v>
      </c>
      <c r="V151" s="9">
        <v>0</v>
      </c>
      <c r="W151" s="23"/>
    </row>
    <row r="152" spans="1:24" s="6" customFormat="1" x14ac:dyDescent="0.25">
      <c r="A152" s="40" t="s">
        <v>17</v>
      </c>
      <c r="B152" s="40">
        <v>7</v>
      </c>
      <c r="C152" s="25">
        <v>41135</v>
      </c>
      <c r="D152" s="25" t="s">
        <v>18</v>
      </c>
      <c r="E152" s="25" t="s">
        <v>19</v>
      </c>
      <c r="F152" s="9">
        <v>2012</v>
      </c>
      <c r="G152" s="9">
        <v>3</v>
      </c>
      <c r="H152" s="11">
        <v>2353</v>
      </c>
      <c r="I152" s="10">
        <v>50.079612388797266</v>
      </c>
      <c r="J152" s="11">
        <f t="shared" si="16"/>
        <v>1178.3732795083997</v>
      </c>
      <c r="K152" s="10">
        <v>49.920387611202742</v>
      </c>
      <c r="L152" s="11">
        <f t="shared" si="17"/>
        <v>1174.6267204916005</v>
      </c>
      <c r="M152" s="35">
        <v>0</v>
      </c>
      <c r="N152" s="12">
        <v>0</v>
      </c>
      <c r="O152" s="41">
        <v>14</v>
      </c>
      <c r="P152" s="41">
        <v>17.75</v>
      </c>
      <c r="Q152" s="41">
        <v>17.25</v>
      </c>
      <c r="R152" s="41">
        <v>16</v>
      </c>
      <c r="S152" s="41">
        <v>16</v>
      </c>
      <c r="T152" s="11">
        <f t="shared" si="15"/>
        <v>16.2</v>
      </c>
      <c r="U152" s="11">
        <f t="shared" si="12"/>
        <v>0</v>
      </c>
      <c r="V152" s="9">
        <v>0</v>
      </c>
      <c r="W152" s="23"/>
    </row>
    <row r="153" spans="1:24" s="6" customFormat="1" x14ac:dyDescent="0.25">
      <c r="A153" s="40" t="s">
        <v>20</v>
      </c>
      <c r="B153" s="40">
        <v>8</v>
      </c>
      <c r="C153" s="25">
        <v>41135</v>
      </c>
      <c r="D153" s="25" t="s">
        <v>18</v>
      </c>
      <c r="E153" s="25" t="s">
        <v>19</v>
      </c>
      <c r="F153" s="9">
        <v>2012</v>
      </c>
      <c r="G153" s="9">
        <v>3</v>
      </c>
      <c r="H153" s="11">
        <v>2756</v>
      </c>
      <c r="I153" s="10">
        <v>19.342243144271304</v>
      </c>
      <c r="J153" s="11">
        <f t="shared" si="16"/>
        <v>533.07222105611709</v>
      </c>
      <c r="K153" s="10">
        <v>80.657756855728692</v>
      </c>
      <c r="L153" s="11">
        <f t="shared" si="17"/>
        <v>2222.9277789438829</v>
      </c>
      <c r="M153" s="35">
        <v>0</v>
      </c>
      <c r="N153" s="12">
        <v>0</v>
      </c>
      <c r="O153" s="41">
        <v>11.5</v>
      </c>
      <c r="P153" s="41">
        <v>7.75</v>
      </c>
      <c r="Q153" s="41">
        <v>9.5</v>
      </c>
      <c r="R153" s="41">
        <v>10</v>
      </c>
      <c r="S153" s="41">
        <v>10.75</v>
      </c>
      <c r="T153" s="11">
        <f t="shared" si="15"/>
        <v>9.9</v>
      </c>
      <c r="U153" s="11">
        <f t="shared" si="12"/>
        <v>0</v>
      </c>
      <c r="V153" s="9">
        <v>0</v>
      </c>
      <c r="W153" s="23"/>
    </row>
    <row r="154" spans="1:24" s="6" customFormat="1" x14ac:dyDescent="0.25">
      <c r="A154" s="40" t="s">
        <v>35</v>
      </c>
      <c r="B154" s="40">
        <v>9</v>
      </c>
      <c r="C154" s="25">
        <v>41135</v>
      </c>
      <c r="D154" s="25" t="s">
        <v>18</v>
      </c>
      <c r="E154" s="25" t="s">
        <v>19</v>
      </c>
      <c r="F154" s="9">
        <v>2012</v>
      </c>
      <c r="G154" s="9">
        <v>3</v>
      </c>
      <c r="H154" s="11">
        <v>1799</v>
      </c>
      <c r="I154" s="10">
        <v>19.109851898941521</v>
      </c>
      <c r="J154" s="11">
        <f t="shared" si="16"/>
        <v>343.78623566195796</v>
      </c>
      <c r="K154" s="10">
        <v>80.890148101058472</v>
      </c>
      <c r="L154" s="11">
        <f t="shared" si="17"/>
        <v>1455.213764338042</v>
      </c>
      <c r="M154" s="35">
        <v>0</v>
      </c>
      <c r="N154" s="12">
        <v>0</v>
      </c>
      <c r="O154" s="41">
        <v>10</v>
      </c>
      <c r="P154" s="41">
        <v>9.5</v>
      </c>
      <c r="Q154" s="41">
        <v>9</v>
      </c>
      <c r="R154" s="41">
        <v>8.5</v>
      </c>
      <c r="S154" s="41">
        <v>8.75</v>
      </c>
      <c r="T154" s="11">
        <f t="shared" si="15"/>
        <v>9.15</v>
      </c>
      <c r="U154" s="11">
        <f t="shared" si="12"/>
        <v>0</v>
      </c>
      <c r="V154" s="9">
        <v>0</v>
      </c>
      <c r="W154" s="23"/>
    </row>
    <row r="155" spans="1:24" s="6" customFormat="1" x14ac:dyDescent="0.25">
      <c r="A155" s="42" t="s">
        <v>17</v>
      </c>
      <c r="B155" s="42">
        <v>1</v>
      </c>
      <c r="C155" s="15">
        <v>41153</v>
      </c>
      <c r="D155" s="15" t="s">
        <v>21</v>
      </c>
      <c r="E155" s="15" t="s">
        <v>22</v>
      </c>
      <c r="F155" s="16">
        <v>2012</v>
      </c>
      <c r="G155" s="16">
        <v>1</v>
      </c>
      <c r="H155" s="43">
        <v>2719</v>
      </c>
      <c r="I155" s="17">
        <v>62.357810511785367</v>
      </c>
      <c r="J155" s="18">
        <f t="shared" si="16"/>
        <v>1695.5088678154443</v>
      </c>
      <c r="K155" s="17">
        <v>37.64218948821464</v>
      </c>
      <c r="L155" s="18">
        <f t="shared" si="17"/>
        <v>1023.491132184556</v>
      </c>
      <c r="M155" s="19">
        <v>35.103977272727271</v>
      </c>
      <c r="N155" s="19">
        <f>IF(M155&gt;0,M155,0)</f>
        <v>35.103977272727271</v>
      </c>
      <c r="O155" s="18">
        <v>6.5</v>
      </c>
      <c r="P155" s="18">
        <v>6.5</v>
      </c>
      <c r="Q155" s="18">
        <v>9.25</v>
      </c>
      <c r="R155" s="18">
        <v>6.5</v>
      </c>
      <c r="S155" s="18">
        <v>6.75</v>
      </c>
      <c r="T155" s="18">
        <f>AVERAGE(O155:S155)</f>
        <v>7.1</v>
      </c>
      <c r="U155" s="11">
        <f t="shared" si="12"/>
        <v>3054.0460227272724</v>
      </c>
      <c r="V155" s="18">
        <f>((C164-C155)*N155)</f>
        <v>3054.0460227272724</v>
      </c>
      <c r="W155" s="23"/>
    </row>
    <row r="156" spans="1:24" s="6" customFormat="1" x14ac:dyDescent="0.25">
      <c r="A156" s="42" t="s">
        <v>17</v>
      </c>
      <c r="B156" s="42">
        <v>2</v>
      </c>
      <c r="C156" s="15">
        <v>41153</v>
      </c>
      <c r="D156" s="15" t="s">
        <v>21</v>
      </c>
      <c r="E156" s="15" t="s">
        <v>22</v>
      </c>
      <c r="F156" s="16">
        <v>2012</v>
      </c>
      <c r="G156" s="16">
        <v>2</v>
      </c>
      <c r="H156" s="43">
        <v>2709</v>
      </c>
      <c r="I156" s="17">
        <v>53.256776887893231</v>
      </c>
      <c r="J156" s="18">
        <f t="shared" si="16"/>
        <v>1442.7260858930279</v>
      </c>
      <c r="K156" s="17">
        <v>46.743223112106769</v>
      </c>
      <c r="L156" s="18">
        <f t="shared" si="17"/>
        <v>1266.2739141069724</v>
      </c>
      <c r="M156" s="19">
        <v>31.754545454545458</v>
      </c>
      <c r="N156" s="19">
        <f t="shared" ref="N156:N172" si="18">IF(M156&gt;0,M156,0)</f>
        <v>31.754545454545458</v>
      </c>
      <c r="O156" s="18">
        <v>9.75</v>
      </c>
      <c r="P156" s="18">
        <v>8.75</v>
      </c>
      <c r="Q156" s="18">
        <v>9.25</v>
      </c>
      <c r="R156" s="18">
        <v>8.75</v>
      </c>
      <c r="S156" s="18">
        <v>11</v>
      </c>
      <c r="T156" s="18">
        <f t="shared" ref="T156:T199" si="19">AVERAGE(O156:S156)</f>
        <v>9.5</v>
      </c>
      <c r="U156" s="11">
        <f t="shared" si="12"/>
        <v>2762.6454545454549</v>
      </c>
      <c r="V156" s="18">
        <f t="shared" ref="V156:V219" si="20">((C165-C156)*N156)</f>
        <v>2762.6454545454549</v>
      </c>
      <c r="W156" s="23"/>
    </row>
    <row r="157" spans="1:24" s="6" customFormat="1" x14ac:dyDescent="0.25">
      <c r="A157" s="42" t="s">
        <v>20</v>
      </c>
      <c r="B157" s="42">
        <v>3</v>
      </c>
      <c r="C157" s="15">
        <v>41153</v>
      </c>
      <c r="D157" s="15" t="s">
        <v>21</v>
      </c>
      <c r="E157" s="15" t="s">
        <v>22</v>
      </c>
      <c r="F157" s="16">
        <v>2012</v>
      </c>
      <c r="G157" s="16">
        <v>1</v>
      </c>
      <c r="H157" s="43">
        <v>1691</v>
      </c>
      <c r="I157" s="17">
        <v>36.006984041036226</v>
      </c>
      <c r="J157" s="18">
        <f t="shared" si="16"/>
        <v>608.87810013392254</v>
      </c>
      <c r="K157" s="17">
        <v>63.993015958963767</v>
      </c>
      <c r="L157" s="18">
        <f t="shared" si="17"/>
        <v>1082.1218998660772</v>
      </c>
      <c r="M157" s="19">
        <v>11.431249999999999</v>
      </c>
      <c r="N157" s="19">
        <f t="shared" si="18"/>
        <v>11.431249999999999</v>
      </c>
      <c r="O157" s="18">
        <v>10</v>
      </c>
      <c r="P157" s="18">
        <v>5.25</v>
      </c>
      <c r="Q157" s="18">
        <v>6</v>
      </c>
      <c r="R157" s="18">
        <v>8.25</v>
      </c>
      <c r="S157" s="18">
        <v>8.5</v>
      </c>
      <c r="T157" s="18">
        <f t="shared" si="19"/>
        <v>7.6</v>
      </c>
      <c r="U157" s="11">
        <f t="shared" si="12"/>
        <v>994.51874999999984</v>
      </c>
      <c r="V157" s="18">
        <f t="shared" si="20"/>
        <v>994.51874999999984</v>
      </c>
      <c r="W157" s="23"/>
    </row>
    <row r="158" spans="1:24" s="6" customFormat="1" x14ac:dyDescent="0.25">
      <c r="A158" s="42" t="s">
        <v>35</v>
      </c>
      <c r="B158" s="42">
        <v>4</v>
      </c>
      <c r="C158" s="15">
        <v>41153</v>
      </c>
      <c r="D158" s="15" t="s">
        <v>21</v>
      </c>
      <c r="E158" s="15" t="s">
        <v>22</v>
      </c>
      <c r="F158" s="16">
        <v>2012</v>
      </c>
      <c r="G158" s="16">
        <v>1</v>
      </c>
      <c r="H158" s="43">
        <v>2348</v>
      </c>
      <c r="I158" s="17">
        <v>59.358788286062534</v>
      </c>
      <c r="J158" s="18">
        <f t="shared" si="16"/>
        <v>1393.7443489567484</v>
      </c>
      <c r="K158" s="17">
        <v>40.641211713937459</v>
      </c>
      <c r="L158" s="18">
        <f t="shared" si="17"/>
        <v>954.25565104325153</v>
      </c>
      <c r="M158" s="19">
        <v>10.273295454545458</v>
      </c>
      <c r="N158" s="19">
        <f t="shared" si="18"/>
        <v>10.273295454545458</v>
      </c>
      <c r="O158" s="18">
        <v>10.75</v>
      </c>
      <c r="P158" s="18">
        <v>9.25</v>
      </c>
      <c r="Q158" s="18">
        <v>9.5</v>
      </c>
      <c r="R158" s="18">
        <v>8.25</v>
      </c>
      <c r="S158" s="18">
        <v>12</v>
      </c>
      <c r="T158" s="18">
        <f t="shared" si="19"/>
        <v>9.9499999999999993</v>
      </c>
      <c r="U158" s="11">
        <f t="shared" si="12"/>
        <v>893.77670454545489</v>
      </c>
      <c r="V158" s="18">
        <f t="shared" si="20"/>
        <v>893.77670454545489</v>
      </c>
      <c r="W158" s="23"/>
    </row>
    <row r="159" spans="1:24" s="6" customFormat="1" x14ac:dyDescent="0.25">
      <c r="A159" s="42" t="s">
        <v>35</v>
      </c>
      <c r="B159" s="42">
        <v>5</v>
      </c>
      <c r="C159" s="15">
        <v>41153</v>
      </c>
      <c r="D159" s="15" t="s">
        <v>21</v>
      </c>
      <c r="E159" s="15" t="s">
        <v>22</v>
      </c>
      <c r="F159" s="16">
        <v>2012</v>
      </c>
      <c r="G159" s="16">
        <v>2</v>
      </c>
      <c r="H159" s="43">
        <v>2814</v>
      </c>
      <c r="I159" s="17">
        <v>64.874065208684158</v>
      </c>
      <c r="J159" s="18">
        <f t="shared" si="16"/>
        <v>1825.5561949723724</v>
      </c>
      <c r="K159" s="17">
        <v>35.125934791315828</v>
      </c>
      <c r="L159" s="18">
        <f t="shared" si="17"/>
        <v>988.44380502762738</v>
      </c>
      <c r="M159" s="19">
        <v>8.9363636363636356</v>
      </c>
      <c r="N159" s="19">
        <f t="shared" si="18"/>
        <v>8.9363636363636356</v>
      </c>
      <c r="O159" s="18">
        <v>7.5</v>
      </c>
      <c r="P159" s="18">
        <v>9.25</v>
      </c>
      <c r="Q159" s="18">
        <v>8.75</v>
      </c>
      <c r="R159" s="18">
        <v>6.5</v>
      </c>
      <c r="S159" s="18">
        <v>7.25</v>
      </c>
      <c r="T159" s="18">
        <f t="shared" si="19"/>
        <v>7.85</v>
      </c>
      <c r="U159" s="11">
        <f t="shared" si="12"/>
        <v>777.46363636363628</v>
      </c>
      <c r="V159" s="18">
        <f t="shared" si="20"/>
        <v>777.46363636363628</v>
      </c>
      <c r="W159" s="23"/>
    </row>
    <row r="160" spans="1:24" s="6" customFormat="1" x14ac:dyDescent="0.25">
      <c r="A160" s="42" t="s">
        <v>20</v>
      </c>
      <c r="B160" s="42">
        <v>6</v>
      </c>
      <c r="C160" s="15">
        <v>41153</v>
      </c>
      <c r="D160" s="15" t="s">
        <v>21</v>
      </c>
      <c r="E160" s="15" t="s">
        <v>22</v>
      </c>
      <c r="F160" s="16">
        <v>2012</v>
      </c>
      <c r="G160" s="16">
        <v>2</v>
      </c>
      <c r="H160" s="43">
        <v>1869</v>
      </c>
      <c r="I160" s="17">
        <v>35.353814528021459</v>
      </c>
      <c r="J160" s="18">
        <f t="shared" si="16"/>
        <v>660.76279352872109</v>
      </c>
      <c r="K160" s="17">
        <v>64.646185471978541</v>
      </c>
      <c r="L160" s="18">
        <f t="shared" si="17"/>
        <v>1208.237206471279</v>
      </c>
      <c r="M160" s="19">
        <v>18.721022727272722</v>
      </c>
      <c r="N160" s="19">
        <f t="shared" si="18"/>
        <v>18.721022727272722</v>
      </c>
      <c r="O160" s="18">
        <v>10</v>
      </c>
      <c r="P160" s="18">
        <v>9</v>
      </c>
      <c r="Q160" s="18">
        <v>9.5</v>
      </c>
      <c r="R160" s="18">
        <v>10.5</v>
      </c>
      <c r="S160" s="18">
        <v>9.75</v>
      </c>
      <c r="T160" s="18">
        <f t="shared" si="19"/>
        <v>9.75</v>
      </c>
      <c r="U160" s="11">
        <f t="shared" si="12"/>
        <v>1628.7289772727268</v>
      </c>
      <c r="V160" s="18">
        <f t="shared" si="20"/>
        <v>1628.7289772727268</v>
      </c>
      <c r="W160" s="13"/>
      <c r="X160" s="13"/>
    </row>
    <row r="161" spans="1:24" s="6" customFormat="1" x14ac:dyDescent="0.25">
      <c r="A161" s="42" t="s">
        <v>17</v>
      </c>
      <c r="B161" s="42">
        <v>7</v>
      </c>
      <c r="C161" s="15">
        <v>41153</v>
      </c>
      <c r="D161" s="15" t="s">
        <v>21</v>
      </c>
      <c r="E161" s="15" t="s">
        <v>22</v>
      </c>
      <c r="F161" s="16">
        <v>2012</v>
      </c>
      <c r="G161" s="16">
        <v>3</v>
      </c>
      <c r="H161" s="43">
        <v>2379</v>
      </c>
      <c r="I161" s="17">
        <v>70.068870316117994</v>
      </c>
      <c r="J161" s="18">
        <f t="shared" si="16"/>
        <v>1666.9384248204472</v>
      </c>
      <c r="K161" s="17">
        <v>29.931129683881998</v>
      </c>
      <c r="L161" s="18">
        <f t="shared" si="17"/>
        <v>712.06157517955273</v>
      </c>
      <c r="M161" s="19">
        <v>4.6596590909090905</v>
      </c>
      <c r="N161" s="19">
        <f t="shared" si="18"/>
        <v>4.6596590909090905</v>
      </c>
      <c r="O161" s="18">
        <v>14</v>
      </c>
      <c r="P161" s="18">
        <v>12.25</v>
      </c>
      <c r="Q161" s="18">
        <v>13</v>
      </c>
      <c r="R161" s="18">
        <v>13</v>
      </c>
      <c r="S161" s="18">
        <v>12.25</v>
      </c>
      <c r="T161" s="18">
        <f t="shared" si="19"/>
        <v>12.9</v>
      </c>
      <c r="U161" s="11">
        <f t="shared" si="12"/>
        <v>405.39034090909087</v>
      </c>
      <c r="V161" s="18">
        <f t="shared" si="20"/>
        <v>405.39034090909087</v>
      </c>
      <c r="W161" s="23"/>
    </row>
    <row r="162" spans="1:24" s="6" customFormat="1" x14ac:dyDescent="0.25">
      <c r="A162" s="42" t="s">
        <v>20</v>
      </c>
      <c r="B162" s="42">
        <v>8</v>
      </c>
      <c r="C162" s="15">
        <v>41153</v>
      </c>
      <c r="D162" s="15" t="s">
        <v>21</v>
      </c>
      <c r="E162" s="15" t="s">
        <v>22</v>
      </c>
      <c r="F162" s="16">
        <v>2012</v>
      </c>
      <c r="G162" s="16">
        <v>3</v>
      </c>
      <c r="H162" s="43">
        <v>1709</v>
      </c>
      <c r="I162" s="17">
        <v>39.401017603215337</v>
      </c>
      <c r="J162" s="18">
        <f t="shared" si="16"/>
        <v>673.36339083895018</v>
      </c>
      <c r="K162" s="17">
        <v>60.598982396784656</v>
      </c>
      <c r="L162" s="18">
        <f t="shared" si="17"/>
        <v>1035.6366091610498</v>
      </c>
      <c r="M162" s="19">
        <v>6.5835227272727277</v>
      </c>
      <c r="N162" s="19">
        <f t="shared" si="18"/>
        <v>6.5835227272727277</v>
      </c>
      <c r="O162" s="18">
        <v>7.25</v>
      </c>
      <c r="P162" s="18">
        <v>9</v>
      </c>
      <c r="Q162" s="18">
        <v>10.75</v>
      </c>
      <c r="R162" s="18">
        <v>6.75</v>
      </c>
      <c r="S162" s="18">
        <v>8.25</v>
      </c>
      <c r="T162" s="18">
        <f t="shared" si="19"/>
        <v>8.4</v>
      </c>
      <c r="U162" s="11">
        <f t="shared" si="12"/>
        <v>572.76647727272734</v>
      </c>
      <c r="V162" s="18">
        <f t="shared" si="20"/>
        <v>572.76647727272734</v>
      </c>
      <c r="W162" s="23"/>
    </row>
    <row r="163" spans="1:24" s="6" customFormat="1" x14ac:dyDescent="0.25">
      <c r="A163" s="42" t="s">
        <v>35</v>
      </c>
      <c r="B163" s="42">
        <v>9</v>
      </c>
      <c r="C163" s="15">
        <v>41153</v>
      </c>
      <c r="D163" s="15" t="s">
        <v>21</v>
      </c>
      <c r="E163" s="15" t="s">
        <v>22</v>
      </c>
      <c r="F163" s="16">
        <v>2012</v>
      </c>
      <c r="G163" s="16">
        <v>3</v>
      </c>
      <c r="H163" s="43">
        <v>2519</v>
      </c>
      <c r="I163" s="17">
        <v>53.801307883463451</v>
      </c>
      <c r="J163" s="18">
        <f t="shared" si="16"/>
        <v>1355.2549455844442</v>
      </c>
      <c r="K163" s="17">
        <v>46.198692116536549</v>
      </c>
      <c r="L163" s="18">
        <f t="shared" si="17"/>
        <v>1163.7450544155556</v>
      </c>
      <c r="M163" s="19">
        <v>22.874431818181815</v>
      </c>
      <c r="N163" s="19">
        <f t="shared" si="18"/>
        <v>22.874431818181815</v>
      </c>
      <c r="O163" s="18">
        <v>11.25</v>
      </c>
      <c r="P163" s="18">
        <v>10.5</v>
      </c>
      <c r="Q163" s="18">
        <v>10.5</v>
      </c>
      <c r="R163" s="18">
        <v>9.5</v>
      </c>
      <c r="S163" s="18">
        <v>11</v>
      </c>
      <c r="T163" s="18">
        <f t="shared" si="19"/>
        <v>10.55</v>
      </c>
      <c r="U163" s="11">
        <f t="shared" si="12"/>
        <v>1990.075568181818</v>
      </c>
      <c r="V163" s="18">
        <f t="shared" si="20"/>
        <v>1990.075568181818</v>
      </c>
      <c r="W163" s="13"/>
      <c r="X163" s="13"/>
    </row>
    <row r="164" spans="1:24" s="6" customFormat="1" x14ac:dyDescent="0.25">
      <c r="A164" s="44" t="s">
        <v>17</v>
      </c>
      <c r="B164" s="44">
        <v>1</v>
      </c>
      <c r="C164" s="45">
        <v>41240</v>
      </c>
      <c r="D164" s="45" t="s">
        <v>24</v>
      </c>
      <c r="E164" s="46" t="s">
        <v>22</v>
      </c>
      <c r="F164" s="47">
        <v>2012</v>
      </c>
      <c r="G164" s="47">
        <v>1</v>
      </c>
      <c r="H164" s="21">
        <v>1710</v>
      </c>
      <c r="I164" s="20">
        <v>61.366467272547887</v>
      </c>
      <c r="J164" s="11">
        <f t="shared" si="16"/>
        <v>1049.3665903605688</v>
      </c>
      <c r="K164" s="20">
        <v>38.633532727452121</v>
      </c>
      <c r="L164" s="11">
        <f t="shared" si="17"/>
        <v>660.63340963943119</v>
      </c>
      <c r="M164" s="21">
        <v>0</v>
      </c>
      <c r="N164" s="35">
        <f t="shared" si="18"/>
        <v>0</v>
      </c>
      <c r="O164" s="21">
        <v>11.25</v>
      </c>
      <c r="P164" s="21">
        <v>9</v>
      </c>
      <c r="Q164" s="21">
        <v>10.75</v>
      </c>
      <c r="R164" s="21">
        <v>9.25</v>
      </c>
      <c r="S164" s="21">
        <v>9</v>
      </c>
      <c r="T164" s="21">
        <f t="shared" si="19"/>
        <v>9.85</v>
      </c>
      <c r="U164" s="11">
        <f t="shared" si="12"/>
        <v>0</v>
      </c>
      <c r="V164" s="21">
        <v>0</v>
      </c>
      <c r="W164" s="23"/>
    </row>
    <row r="165" spans="1:24" s="6" customFormat="1" x14ac:dyDescent="0.25">
      <c r="A165" s="44" t="s">
        <v>17</v>
      </c>
      <c r="B165" s="44">
        <v>2</v>
      </c>
      <c r="C165" s="45">
        <v>41240</v>
      </c>
      <c r="D165" s="45" t="s">
        <v>24</v>
      </c>
      <c r="E165" s="46" t="s">
        <v>22</v>
      </c>
      <c r="F165" s="47">
        <v>2012</v>
      </c>
      <c r="G165" s="47">
        <v>2</v>
      </c>
      <c r="H165" s="21">
        <v>2090</v>
      </c>
      <c r="I165" s="20">
        <v>51.002224119777296</v>
      </c>
      <c r="J165" s="11">
        <f t="shared" si="16"/>
        <v>1065.9464841033455</v>
      </c>
      <c r="K165" s="20">
        <v>48.997775880222704</v>
      </c>
      <c r="L165" s="11">
        <f t="shared" si="17"/>
        <v>1024.0535158966545</v>
      </c>
      <c r="M165" s="21">
        <v>0</v>
      </c>
      <c r="N165" s="35">
        <f t="shared" si="18"/>
        <v>0</v>
      </c>
      <c r="O165" s="21">
        <v>11</v>
      </c>
      <c r="P165" s="21">
        <v>13</v>
      </c>
      <c r="Q165" s="21">
        <v>9.5</v>
      </c>
      <c r="R165" s="21">
        <v>12.75</v>
      </c>
      <c r="S165" s="21">
        <v>15</v>
      </c>
      <c r="T165" s="21">
        <f t="shared" si="19"/>
        <v>12.25</v>
      </c>
      <c r="U165" s="11">
        <f t="shared" si="12"/>
        <v>0</v>
      </c>
      <c r="V165" s="21">
        <v>0</v>
      </c>
      <c r="W165" s="23"/>
    </row>
    <row r="166" spans="1:24" s="6" customFormat="1" x14ac:dyDescent="0.25">
      <c r="A166" s="44" t="s">
        <v>20</v>
      </c>
      <c r="B166" s="44">
        <v>3</v>
      </c>
      <c r="C166" s="45">
        <v>41240</v>
      </c>
      <c r="D166" s="45" t="s">
        <v>24</v>
      </c>
      <c r="E166" s="46" t="s">
        <v>22</v>
      </c>
      <c r="F166" s="47">
        <v>2012</v>
      </c>
      <c r="G166" s="47">
        <v>1</v>
      </c>
      <c r="H166" s="21">
        <v>1019.4000000000001</v>
      </c>
      <c r="I166" s="20">
        <v>74.745077323317332</v>
      </c>
      <c r="J166" s="11">
        <f t="shared" si="16"/>
        <v>761.95131823389693</v>
      </c>
      <c r="K166" s="20">
        <v>25.25492267668265</v>
      </c>
      <c r="L166" s="11">
        <f t="shared" si="17"/>
        <v>257.44868176610294</v>
      </c>
      <c r="M166" s="21">
        <v>0</v>
      </c>
      <c r="N166" s="35">
        <f t="shared" si="18"/>
        <v>0</v>
      </c>
      <c r="O166" s="21">
        <v>10.5</v>
      </c>
      <c r="P166" s="21">
        <v>10.25</v>
      </c>
      <c r="Q166" s="21">
        <v>11.25</v>
      </c>
      <c r="R166" s="21">
        <v>10.75</v>
      </c>
      <c r="S166" s="21">
        <v>14</v>
      </c>
      <c r="T166" s="21">
        <f t="shared" si="19"/>
        <v>11.35</v>
      </c>
      <c r="U166" s="11">
        <f t="shared" si="12"/>
        <v>0</v>
      </c>
      <c r="V166" s="21">
        <v>0</v>
      </c>
      <c r="W166" s="13"/>
      <c r="X166" s="13"/>
    </row>
    <row r="167" spans="1:24" s="6" customFormat="1" x14ac:dyDescent="0.25">
      <c r="A167" s="44" t="s">
        <v>35</v>
      </c>
      <c r="B167" s="44">
        <v>4</v>
      </c>
      <c r="C167" s="45">
        <v>41240</v>
      </c>
      <c r="D167" s="45" t="s">
        <v>24</v>
      </c>
      <c r="E167" s="46" t="s">
        <v>22</v>
      </c>
      <c r="F167" s="47">
        <v>2012</v>
      </c>
      <c r="G167" s="47">
        <v>1</v>
      </c>
      <c r="H167" s="21">
        <v>1976.4</v>
      </c>
      <c r="I167" s="20">
        <v>69.07268704647521</v>
      </c>
      <c r="J167" s="11">
        <f t="shared" si="16"/>
        <v>1365.1525867865359</v>
      </c>
      <c r="K167" s="20">
        <v>30.92731295352479</v>
      </c>
      <c r="L167" s="11">
        <f t="shared" si="17"/>
        <v>611.24741321346391</v>
      </c>
      <c r="M167" s="21">
        <v>0</v>
      </c>
      <c r="N167" s="35">
        <f t="shared" si="18"/>
        <v>0</v>
      </c>
      <c r="O167" s="21">
        <v>8.25</v>
      </c>
      <c r="P167" s="21">
        <v>13</v>
      </c>
      <c r="Q167" s="21">
        <v>12.5</v>
      </c>
      <c r="R167" s="21">
        <v>12</v>
      </c>
      <c r="S167" s="21">
        <v>12</v>
      </c>
      <c r="T167" s="21">
        <f t="shared" si="19"/>
        <v>11.55</v>
      </c>
      <c r="U167" s="11">
        <f t="shared" si="12"/>
        <v>0</v>
      </c>
      <c r="V167" s="21">
        <v>0</v>
      </c>
      <c r="W167" s="23"/>
    </row>
    <row r="168" spans="1:24" s="6" customFormat="1" x14ac:dyDescent="0.25">
      <c r="A168" s="44" t="s">
        <v>35</v>
      </c>
      <c r="B168" s="44">
        <v>5</v>
      </c>
      <c r="C168" s="45">
        <v>41240</v>
      </c>
      <c r="D168" s="45" t="s">
        <v>24</v>
      </c>
      <c r="E168" s="46" t="s">
        <v>22</v>
      </c>
      <c r="F168" s="47">
        <v>2012</v>
      </c>
      <c r="G168" s="47">
        <v>2</v>
      </c>
      <c r="H168" s="21">
        <v>1942.6999999999998</v>
      </c>
      <c r="I168" s="20">
        <v>55.617252382476963</v>
      </c>
      <c r="J168" s="11">
        <f t="shared" si="16"/>
        <v>1080.4763620343799</v>
      </c>
      <c r="K168" s="20">
        <v>44.382747617523037</v>
      </c>
      <c r="L168" s="11">
        <f t="shared" si="17"/>
        <v>862.22363796562001</v>
      </c>
      <c r="M168" s="21">
        <v>0</v>
      </c>
      <c r="N168" s="35">
        <f t="shared" si="18"/>
        <v>0</v>
      </c>
      <c r="O168" s="21">
        <v>11.5</v>
      </c>
      <c r="P168" s="21">
        <v>10.75</v>
      </c>
      <c r="Q168" s="21">
        <v>13</v>
      </c>
      <c r="R168" s="21">
        <v>14.5</v>
      </c>
      <c r="S168" s="21">
        <v>15</v>
      </c>
      <c r="T168" s="21">
        <f t="shared" si="19"/>
        <v>12.95</v>
      </c>
      <c r="U168" s="11">
        <f t="shared" si="12"/>
        <v>0</v>
      </c>
      <c r="V168" s="21">
        <v>0</v>
      </c>
      <c r="W168" s="23"/>
    </row>
    <row r="169" spans="1:24" s="6" customFormat="1" x14ac:dyDescent="0.25">
      <c r="A169" s="44" t="s">
        <v>20</v>
      </c>
      <c r="B169" s="44">
        <v>6</v>
      </c>
      <c r="C169" s="45">
        <v>41240</v>
      </c>
      <c r="D169" s="45" t="s">
        <v>24</v>
      </c>
      <c r="E169" s="46" t="s">
        <v>22</v>
      </c>
      <c r="F169" s="47">
        <v>2012</v>
      </c>
      <c r="G169" s="47">
        <v>2</v>
      </c>
      <c r="H169" s="21">
        <v>2352.4</v>
      </c>
      <c r="I169" s="20">
        <v>60.72094060516747</v>
      </c>
      <c r="J169" s="11">
        <f t="shared" si="16"/>
        <v>1428.3994067959595</v>
      </c>
      <c r="K169" s="20">
        <v>39.27905939483253</v>
      </c>
      <c r="L169" s="11">
        <f t="shared" si="17"/>
        <v>924.00059320404046</v>
      </c>
      <c r="M169" s="21">
        <v>0</v>
      </c>
      <c r="N169" s="35">
        <f t="shared" si="18"/>
        <v>0</v>
      </c>
      <c r="O169" s="21">
        <v>18.75</v>
      </c>
      <c r="P169" s="21">
        <v>19</v>
      </c>
      <c r="Q169" s="21">
        <v>21.75</v>
      </c>
      <c r="R169" s="21">
        <v>22.25</v>
      </c>
      <c r="S169" s="21">
        <v>18.75</v>
      </c>
      <c r="T169" s="21">
        <f t="shared" si="19"/>
        <v>20.100000000000001</v>
      </c>
      <c r="U169" s="11">
        <f t="shared" ref="U169:U232" si="21">(M169*(C178-C169))</f>
        <v>0</v>
      </c>
      <c r="V169" s="21">
        <v>0</v>
      </c>
      <c r="W169" s="23"/>
    </row>
    <row r="170" spans="1:24" s="6" customFormat="1" x14ac:dyDescent="0.25">
      <c r="A170" s="44" t="s">
        <v>17</v>
      </c>
      <c r="B170" s="44">
        <v>7</v>
      </c>
      <c r="C170" s="45">
        <v>41240</v>
      </c>
      <c r="D170" s="45" t="s">
        <v>24</v>
      </c>
      <c r="E170" s="46" t="s">
        <v>22</v>
      </c>
      <c r="F170" s="47">
        <v>2012</v>
      </c>
      <c r="G170" s="47">
        <v>3</v>
      </c>
      <c r="H170" s="21">
        <v>1978</v>
      </c>
      <c r="I170" s="20">
        <v>56.260986030112605</v>
      </c>
      <c r="J170" s="11">
        <f t="shared" si="16"/>
        <v>1112.8423036756274</v>
      </c>
      <c r="K170" s="20">
        <v>43.739013969887395</v>
      </c>
      <c r="L170" s="11">
        <f t="shared" si="17"/>
        <v>865.15769632437264</v>
      </c>
      <c r="M170" s="21">
        <v>0</v>
      </c>
      <c r="N170" s="35">
        <f t="shared" si="18"/>
        <v>0</v>
      </c>
      <c r="O170" s="21">
        <v>13.75</v>
      </c>
      <c r="P170" s="21">
        <v>12.25</v>
      </c>
      <c r="Q170" s="21">
        <v>14.25</v>
      </c>
      <c r="R170" s="21">
        <v>14.5</v>
      </c>
      <c r="S170" s="21">
        <v>14</v>
      </c>
      <c r="T170" s="21">
        <f t="shared" si="19"/>
        <v>13.75</v>
      </c>
      <c r="U170" s="11">
        <f t="shared" si="21"/>
        <v>0</v>
      </c>
      <c r="V170" s="21">
        <v>0</v>
      </c>
      <c r="W170" s="23"/>
    </row>
    <row r="171" spans="1:24" s="6" customFormat="1" x14ac:dyDescent="0.25">
      <c r="A171" s="44" t="s">
        <v>20</v>
      </c>
      <c r="B171" s="44">
        <v>8</v>
      </c>
      <c r="C171" s="45">
        <v>41240</v>
      </c>
      <c r="D171" s="45" t="s">
        <v>24</v>
      </c>
      <c r="E171" s="46" t="s">
        <v>22</v>
      </c>
      <c r="F171" s="47">
        <v>2012</v>
      </c>
      <c r="G171" s="47">
        <v>3</v>
      </c>
      <c r="H171" s="21">
        <v>1626.8</v>
      </c>
      <c r="I171" s="20">
        <v>72.012069892956134</v>
      </c>
      <c r="J171" s="11">
        <f t="shared" si="16"/>
        <v>1171.4923530186104</v>
      </c>
      <c r="K171" s="20">
        <v>27.987930107043862</v>
      </c>
      <c r="L171" s="11">
        <f t="shared" si="17"/>
        <v>455.30764698138955</v>
      </c>
      <c r="M171" s="21">
        <v>0</v>
      </c>
      <c r="N171" s="35">
        <f t="shared" si="18"/>
        <v>0</v>
      </c>
      <c r="O171" s="21">
        <v>12</v>
      </c>
      <c r="P171" s="21">
        <v>12.75</v>
      </c>
      <c r="Q171" s="21">
        <v>13.25</v>
      </c>
      <c r="R171" s="21">
        <v>11.5</v>
      </c>
      <c r="S171" s="21">
        <v>14.25</v>
      </c>
      <c r="T171" s="21">
        <f t="shared" si="19"/>
        <v>12.75</v>
      </c>
      <c r="U171" s="11">
        <f t="shared" si="21"/>
        <v>0</v>
      </c>
      <c r="V171" s="21">
        <v>0</v>
      </c>
      <c r="W171" s="23"/>
    </row>
    <row r="172" spans="1:24" s="6" customFormat="1" x14ac:dyDescent="0.25">
      <c r="A172" s="44" t="s">
        <v>35</v>
      </c>
      <c r="B172" s="44">
        <v>9</v>
      </c>
      <c r="C172" s="45">
        <v>41240</v>
      </c>
      <c r="D172" s="45" t="s">
        <v>24</v>
      </c>
      <c r="E172" s="46" t="s">
        <v>22</v>
      </c>
      <c r="F172" s="47">
        <v>2012</v>
      </c>
      <c r="G172" s="47">
        <v>3</v>
      </c>
      <c r="H172" s="21">
        <v>2045.4</v>
      </c>
      <c r="I172" s="20">
        <v>71.473428798896322</v>
      </c>
      <c r="J172" s="11">
        <f t="shared" si="16"/>
        <v>1461.9175126526254</v>
      </c>
      <c r="K172" s="20">
        <v>28.526571201103678</v>
      </c>
      <c r="L172" s="11">
        <f t="shared" si="17"/>
        <v>583.48248734737467</v>
      </c>
      <c r="M172" s="21">
        <v>0</v>
      </c>
      <c r="N172" s="35">
        <f t="shared" si="18"/>
        <v>0</v>
      </c>
      <c r="O172" s="21">
        <v>11.25</v>
      </c>
      <c r="P172" s="21">
        <v>11</v>
      </c>
      <c r="Q172" s="21">
        <v>12.25</v>
      </c>
      <c r="R172" s="21">
        <v>13.25</v>
      </c>
      <c r="S172" s="21">
        <v>14</v>
      </c>
      <c r="T172" s="21">
        <f t="shared" si="19"/>
        <v>12.35</v>
      </c>
      <c r="U172" s="11">
        <f t="shared" si="21"/>
        <v>0</v>
      </c>
      <c r="V172" s="21">
        <v>0</v>
      </c>
      <c r="W172" s="23"/>
    </row>
    <row r="173" spans="1:24" s="6" customFormat="1" x14ac:dyDescent="0.25">
      <c r="A173" s="42" t="s">
        <v>17</v>
      </c>
      <c r="B173" s="42">
        <v>1</v>
      </c>
      <c r="C173" s="24">
        <v>41285</v>
      </c>
      <c r="D173" s="24" t="s">
        <v>27</v>
      </c>
      <c r="E173" s="24" t="s">
        <v>26</v>
      </c>
      <c r="F173" s="16">
        <v>2013</v>
      </c>
      <c r="G173" s="16">
        <v>1</v>
      </c>
      <c r="H173" s="18">
        <v>2888</v>
      </c>
      <c r="I173" s="17">
        <v>71.643723562487253</v>
      </c>
      <c r="J173" s="18">
        <f t="shared" si="16"/>
        <v>2069.0707364846317</v>
      </c>
      <c r="K173" s="17">
        <v>28.356276437512751</v>
      </c>
      <c r="L173" s="18">
        <f t="shared" si="17"/>
        <v>818.92926351536823</v>
      </c>
      <c r="M173" s="19">
        <v>33.18030303030303</v>
      </c>
      <c r="N173" s="19">
        <f>IF(M173&gt;0,M173,0)</f>
        <v>33.18030303030303</v>
      </c>
      <c r="O173" s="18">
        <v>15.75</v>
      </c>
      <c r="P173" s="18">
        <v>13</v>
      </c>
      <c r="Q173" s="18">
        <v>14</v>
      </c>
      <c r="R173" s="18">
        <v>13.75</v>
      </c>
      <c r="S173" s="18">
        <v>15.5</v>
      </c>
      <c r="T173" s="18">
        <f t="shared" si="19"/>
        <v>14.4</v>
      </c>
      <c r="U173" s="11">
        <f t="shared" si="21"/>
        <v>1360.3924242424241</v>
      </c>
      <c r="V173" s="18">
        <f>((C182-C173)*N173)</f>
        <v>1360.3924242424241</v>
      </c>
      <c r="W173" s="23"/>
    </row>
    <row r="174" spans="1:24" s="6" customFormat="1" x14ac:dyDescent="0.25">
      <c r="A174" s="42" t="s">
        <v>17</v>
      </c>
      <c r="B174" s="42">
        <v>2</v>
      </c>
      <c r="C174" s="24">
        <v>41285</v>
      </c>
      <c r="D174" s="24" t="s">
        <v>27</v>
      </c>
      <c r="E174" s="24" t="s">
        <v>26</v>
      </c>
      <c r="F174" s="16">
        <v>2013</v>
      </c>
      <c r="G174" s="16">
        <v>2</v>
      </c>
      <c r="H174" s="18">
        <v>2527</v>
      </c>
      <c r="I174" s="17">
        <v>69.105435873619967</v>
      </c>
      <c r="J174" s="18">
        <f t="shared" si="16"/>
        <v>1746.2943645263765</v>
      </c>
      <c r="K174" s="17">
        <v>30.894564126380033</v>
      </c>
      <c r="L174" s="18">
        <f t="shared" si="17"/>
        <v>780.70563547362337</v>
      </c>
      <c r="M174" s="19">
        <v>40.260227272727271</v>
      </c>
      <c r="N174" s="19">
        <f t="shared" ref="N174:N181" si="22">IF(M174&gt;0,M174,0)</f>
        <v>40.260227272727271</v>
      </c>
      <c r="O174" s="18">
        <v>10.5</v>
      </c>
      <c r="P174" s="18">
        <v>11.75</v>
      </c>
      <c r="Q174" s="18">
        <v>15.25</v>
      </c>
      <c r="R174" s="18">
        <v>12.5</v>
      </c>
      <c r="S174" s="18">
        <v>10</v>
      </c>
      <c r="T174" s="18">
        <f t="shared" si="19"/>
        <v>12</v>
      </c>
      <c r="U174" s="11">
        <f t="shared" si="21"/>
        <v>1650.6693181818182</v>
      </c>
      <c r="V174" s="18">
        <f t="shared" si="20"/>
        <v>1650.6693181818182</v>
      </c>
      <c r="W174" s="23"/>
    </row>
    <row r="175" spans="1:24" s="6" customFormat="1" x14ac:dyDescent="0.25">
      <c r="A175" s="42" t="s">
        <v>20</v>
      </c>
      <c r="B175" s="42">
        <v>3</v>
      </c>
      <c r="C175" s="24">
        <v>41285</v>
      </c>
      <c r="D175" s="24" t="s">
        <v>27</v>
      </c>
      <c r="E175" s="24" t="s">
        <v>26</v>
      </c>
      <c r="F175" s="16">
        <v>2013</v>
      </c>
      <c r="G175" s="16">
        <v>1</v>
      </c>
      <c r="H175" s="18">
        <v>2064</v>
      </c>
      <c r="I175" s="17">
        <v>87.949230746258223</v>
      </c>
      <c r="J175" s="18">
        <f t="shared" si="16"/>
        <v>1815.2721226027697</v>
      </c>
      <c r="K175" s="17">
        <v>12.05076925374177</v>
      </c>
      <c r="L175" s="18">
        <f t="shared" si="17"/>
        <v>248.72787739723012</v>
      </c>
      <c r="M175" s="19">
        <v>29.967045454545456</v>
      </c>
      <c r="N175" s="19">
        <f t="shared" si="22"/>
        <v>29.967045454545456</v>
      </c>
      <c r="O175" s="18">
        <v>8.5</v>
      </c>
      <c r="P175" s="18">
        <v>11</v>
      </c>
      <c r="Q175" s="18">
        <v>15</v>
      </c>
      <c r="R175" s="18">
        <v>13.25</v>
      </c>
      <c r="S175" s="18">
        <v>15.75</v>
      </c>
      <c r="T175" s="18">
        <f t="shared" si="19"/>
        <v>12.7</v>
      </c>
      <c r="U175" s="11">
        <f t="shared" si="21"/>
        <v>1228.6488636363638</v>
      </c>
      <c r="V175" s="18">
        <f t="shared" si="20"/>
        <v>1228.6488636363638</v>
      </c>
      <c r="W175" s="23"/>
    </row>
    <row r="176" spans="1:24" s="6" customFormat="1" x14ac:dyDescent="0.25">
      <c r="A176" s="42" t="s">
        <v>35</v>
      </c>
      <c r="B176" s="42">
        <v>4</v>
      </c>
      <c r="C176" s="24">
        <v>41285</v>
      </c>
      <c r="D176" s="24" t="s">
        <v>27</v>
      </c>
      <c r="E176" s="24" t="s">
        <v>26</v>
      </c>
      <c r="F176" s="16">
        <v>2013</v>
      </c>
      <c r="G176" s="16">
        <v>1</v>
      </c>
      <c r="H176" s="18">
        <v>2320</v>
      </c>
      <c r="I176" s="17">
        <v>73.090746858545643</v>
      </c>
      <c r="J176" s="18">
        <f t="shared" si="16"/>
        <v>1695.7053271182588</v>
      </c>
      <c r="K176" s="17">
        <v>26.909253141454347</v>
      </c>
      <c r="L176" s="18">
        <f t="shared" si="17"/>
        <v>624.29467288174089</v>
      </c>
      <c r="M176" s="19">
        <v>29.985227272727272</v>
      </c>
      <c r="N176" s="19">
        <f t="shared" si="22"/>
        <v>29.985227272727272</v>
      </c>
      <c r="O176" s="18">
        <v>19</v>
      </c>
      <c r="P176" s="18">
        <v>15.75</v>
      </c>
      <c r="Q176" s="18">
        <v>23</v>
      </c>
      <c r="R176" s="18">
        <v>18.5</v>
      </c>
      <c r="S176" s="18">
        <v>19.5</v>
      </c>
      <c r="T176" s="18">
        <f t="shared" si="19"/>
        <v>19.149999999999999</v>
      </c>
      <c r="U176" s="11">
        <f t="shared" si="21"/>
        <v>1229.3943181818181</v>
      </c>
      <c r="V176" s="18">
        <f t="shared" si="20"/>
        <v>1229.3943181818181</v>
      </c>
      <c r="W176" s="23"/>
    </row>
    <row r="177" spans="1:23" s="6" customFormat="1" x14ac:dyDescent="0.25">
      <c r="A177" s="42" t="s">
        <v>35</v>
      </c>
      <c r="B177" s="42">
        <v>5</v>
      </c>
      <c r="C177" s="24">
        <v>41285</v>
      </c>
      <c r="D177" s="24" t="s">
        <v>27</v>
      </c>
      <c r="E177" s="24" t="s">
        <v>26</v>
      </c>
      <c r="F177" s="16">
        <v>2013</v>
      </c>
      <c r="G177" s="16">
        <v>2</v>
      </c>
      <c r="H177" s="18">
        <v>2419</v>
      </c>
      <c r="I177" s="17">
        <v>72.275345759887131</v>
      </c>
      <c r="J177" s="18">
        <f t="shared" si="16"/>
        <v>1748.3406139316698</v>
      </c>
      <c r="K177" s="17">
        <v>27.72465424011288</v>
      </c>
      <c r="L177" s="18">
        <f t="shared" si="17"/>
        <v>670.65938606833049</v>
      </c>
      <c r="M177" s="19">
        <v>27.634090909090911</v>
      </c>
      <c r="N177" s="19">
        <f t="shared" si="22"/>
        <v>27.634090909090911</v>
      </c>
      <c r="O177" s="18">
        <v>18</v>
      </c>
      <c r="P177" s="18">
        <v>18.25</v>
      </c>
      <c r="Q177" s="18">
        <v>16.5</v>
      </c>
      <c r="R177" s="18">
        <v>14</v>
      </c>
      <c r="S177" s="18">
        <v>16</v>
      </c>
      <c r="T177" s="18">
        <f t="shared" si="19"/>
        <v>16.55</v>
      </c>
      <c r="U177" s="11">
        <f t="shared" si="21"/>
        <v>1132.9977272727274</v>
      </c>
      <c r="V177" s="18">
        <f t="shared" si="20"/>
        <v>1132.9977272727274</v>
      </c>
      <c r="W177" s="23"/>
    </row>
    <row r="178" spans="1:23" s="6" customFormat="1" x14ac:dyDescent="0.25">
      <c r="A178" s="42" t="s">
        <v>20</v>
      </c>
      <c r="B178" s="42">
        <v>6</v>
      </c>
      <c r="C178" s="24">
        <v>41285</v>
      </c>
      <c r="D178" s="24" t="s">
        <v>27</v>
      </c>
      <c r="E178" s="24" t="s">
        <v>26</v>
      </c>
      <c r="F178" s="16">
        <v>2013</v>
      </c>
      <c r="G178" s="16">
        <v>2</v>
      </c>
      <c r="H178" s="18">
        <v>2224</v>
      </c>
      <c r="I178" s="17">
        <v>67.579695582767329</v>
      </c>
      <c r="J178" s="18">
        <f t="shared" si="16"/>
        <v>1502.9724297607454</v>
      </c>
      <c r="K178" s="17">
        <v>32.420304417232671</v>
      </c>
      <c r="L178" s="18">
        <f t="shared" si="17"/>
        <v>721.0275702392546</v>
      </c>
      <c r="M178" s="19">
        <v>20.952840909090906</v>
      </c>
      <c r="N178" s="19">
        <f t="shared" si="22"/>
        <v>20.952840909090906</v>
      </c>
      <c r="O178" s="18">
        <v>17</v>
      </c>
      <c r="P178" s="18">
        <v>11.75</v>
      </c>
      <c r="Q178" s="18">
        <v>15.75</v>
      </c>
      <c r="R178" s="18">
        <v>14</v>
      </c>
      <c r="S178" s="18">
        <v>12.5</v>
      </c>
      <c r="T178" s="18">
        <f t="shared" si="19"/>
        <v>14.2</v>
      </c>
      <c r="U178" s="11">
        <f t="shared" si="21"/>
        <v>859.06647727272718</v>
      </c>
      <c r="V178" s="18">
        <f t="shared" si="20"/>
        <v>859.06647727272718</v>
      </c>
      <c r="W178" s="23"/>
    </row>
    <row r="179" spans="1:23" s="6" customFormat="1" x14ac:dyDescent="0.25">
      <c r="A179" s="42" t="s">
        <v>17</v>
      </c>
      <c r="B179" s="42">
        <v>7</v>
      </c>
      <c r="C179" s="24">
        <v>41285</v>
      </c>
      <c r="D179" s="24" t="s">
        <v>27</v>
      </c>
      <c r="E179" s="24" t="s">
        <v>26</v>
      </c>
      <c r="F179" s="16">
        <v>2013</v>
      </c>
      <c r="G179" s="16">
        <v>3</v>
      </c>
      <c r="H179" s="18">
        <v>2085</v>
      </c>
      <c r="I179" s="17">
        <v>69.196586802734004</v>
      </c>
      <c r="J179" s="18">
        <f t="shared" si="16"/>
        <v>1442.7488348370039</v>
      </c>
      <c r="K179" s="17">
        <v>30.803413197266007</v>
      </c>
      <c r="L179" s="18">
        <f t="shared" si="17"/>
        <v>642.25116516299624</v>
      </c>
      <c r="M179" s="19">
        <v>40.208522727272729</v>
      </c>
      <c r="N179" s="19">
        <f t="shared" si="22"/>
        <v>40.208522727272729</v>
      </c>
      <c r="O179" s="18">
        <v>12.25</v>
      </c>
      <c r="P179" s="18">
        <v>10.25</v>
      </c>
      <c r="Q179" s="18">
        <v>11.5</v>
      </c>
      <c r="R179" s="18">
        <v>11</v>
      </c>
      <c r="S179" s="18">
        <v>10</v>
      </c>
      <c r="T179" s="18">
        <f t="shared" si="19"/>
        <v>11</v>
      </c>
      <c r="U179" s="11">
        <f t="shared" si="21"/>
        <v>1648.5494318181818</v>
      </c>
      <c r="V179" s="18">
        <f t="shared" si="20"/>
        <v>1648.5494318181818</v>
      </c>
      <c r="W179" s="23"/>
    </row>
    <row r="180" spans="1:23" s="6" customFormat="1" x14ac:dyDescent="0.25">
      <c r="A180" s="42" t="s">
        <v>20</v>
      </c>
      <c r="B180" s="42">
        <v>8</v>
      </c>
      <c r="C180" s="24">
        <v>41285</v>
      </c>
      <c r="D180" s="24" t="s">
        <v>27</v>
      </c>
      <c r="E180" s="24" t="s">
        <v>26</v>
      </c>
      <c r="F180" s="16">
        <v>2013</v>
      </c>
      <c r="G180" s="16">
        <v>3</v>
      </c>
      <c r="H180" s="18">
        <v>2164</v>
      </c>
      <c r="I180" s="17">
        <v>87.878670673153863</v>
      </c>
      <c r="J180" s="18">
        <f t="shared" si="16"/>
        <v>1901.6944333670494</v>
      </c>
      <c r="K180" s="17">
        <v>12.121329326846141</v>
      </c>
      <c r="L180" s="18">
        <f t="shared" si="17"/>
        <v>262.30556663295044</v>
      </c>
      <c r="M180" s="19">
        <v>26.687499999999996</v>
      </c>
      <c r="N180" s="19">
        <f t="shared" si="22"/>
        <v>26.687499999999996</v>
      </c>
      <c r="O180" s="18">
        <v>11.5</v>
      </c>
      <c r="P180" s="18">
        <v>12.5</v>
      </c>
      <c r="Q180" s="18">
        <v>11.25</v>
      </c>
      <c r="R180" s="18">
        <v>10.5</v>
      </c>
      <c r="S180" s="18">
        <v>12.5</v>
      </c>
      <c r="T180" s="18">
        <f t="shared" si="19"/>
        <v>11.65</v>
      </c>
      <c r="U180" s="11">
        <f t="shared" si="21"/>
        <v>1094.1874999999998</v>
      </c>
      <c r="V180" s="18">
        <f t="shared" si="20"/>
        <v>1094.1874999999998</v>
      </c>
      <c r="W180" s="23"/>
    </row>
    <row r="181" spans="1:23" s="6" customFormat="1" x14ac:dyDescent="0.25">
      <c r="A181" s="42" t="s">
        <v>35</v>
      </c>
      <c r="B181" s="42">
        <v>9</v>
      </c>
      <c r="C181" s="24">
        <v>41285</v>
      </c>
      <c r="D181" s="24" t="s">
        <v>27</v>
      </c>
      <c r="E181" s="24" t="s">
        <v>26</v>
      </c>
      <c r="F181" s="16">
        <v>2013</v>
      </c>
      <c r="G181" s="16">
        <v>3</v>
      </c>
      <c r="H181" s="18">
        <v>3042</v>
      </c>
      <c r="I181" s="17">
        <v>72.116241154175896</v>
      </c>
      <c r="J181" s="18">
        <f t="shared" si="16"/>
        <v>2193.7760559100307</v>
      </c>
      <c r="K181" s="17">
        <v>27.883758845824108</v>
      </c>
      <c r="L181" s="18">
        <f t="shared" si="17"/>
        <v>848.22394408996934</v>
      </c>
      <c r="M181" s="19">
        <v>33.348295454545465</v>
      </c>
      <c r="N181" s="19">
        <f t="shared" si="22"/>
        <v>33.348295454545465</v>
      </c>
      <c r="O181" s="18">
        <v>17</v>
      </c>
      <c r="P181" s="18">
        <v>16.75</v>
      </c>
      <c r="Q181" s="18">
        <v>19.25</v>
      </c>
      <c r="R181" s="18">
        <v>19.5</v>
      </c>
      <c r="S181" s="18">
        <v>16</v>
      </c>
      <c r="T181" s="18">
        <f t="shared" si="19"/>
        <v>17.7</v>
      </c>
      <c r="U181" s="11">
        <f t="shared" si="21"/>
        <v>1367.2801136363641</v>
      </c>
      <c r="V181" s="18">
        <f t="shared" si="20"/>
        <v>1367.2801136363641</v>
      </c>
      <c r="W181" s="23"/>
    </row>
    <row r="182" spans="1:23" s="6" customFormat="1" x14ac:dyDescent="0.25">
      <c r="A182" s="40" t="s">
        <v>17</v>
      </c>
      <c r="B182" s="40">
        <v>1</v>
      </c>
      <c r="C182" s="25">
        <v>41326</v>
      </c>
      <c r="D182" s="25" t="s">
        <v>28</v>
      </c>
      <c r="E182" s="25" t="s">
        <v>26</v>
      </c>
      <c r="F182" s="9">
        <v>2013</v>
      </c>
      <c r="G182" s="9">
        <v>1</v>
      </c>
      <c r="H182" s="11">
        <v>2323</v>
      </c>
      <c r="I182" s="10">
        <v>75.375046123340425</v>
      </c>
      <c r="J182" s="11">
        <f t="shared" si="16"/>
        <v>1750.9623214451981</v>
      </c>
      <c r="K182" s="10">
        <v>24.624953876659585</v>
      </c>
      <c r="L182" s="11">
        <f t="shared" si="17"/>
        <v>572.03767855480214</v>
      </c>
      <c r="M182" s="12">
        <v>32.222282608695657</v>
      </c>
      <c r="N182" s="12">
        <f>IF(M182&gt;0,M182,0)</f>
        <v>32.222282608695657</v>
      </c>
      <c r="O182" s="11">
        <v>16.5</v>
      </c>
      <c r="P182" s="11">
        <v>14.75</v>
      </c>
      <c r="Q182" s="11">
        <v>17.25</v>
      </c>
      <c r="R182" s="11">
        <v>19.5</v>
      </c>
      <c r="S182" s="11">
        <v>18.25</v>
      </c>
      <c r="T182" s="11">
        <f t="shared" si="19"/>
        <v>17.25</v>
      </c>
      <c r="U182" s="11">
        <f t="shared" si="21"/>
        <v>1353.3358695652175</v>
      </c>
      <c r="V182" s="11">
        <f t="shared" si="20"/>
        <v>1353.3358695652175</v>
      </c>
      <c r="W182" s="23"/>
    </row>
    <row r="183" spans="1:23" s="6" customFormat="1" x14ac:dyDescent="0.25">
      <c r="A183" s="40" t="s">
        <v>17</v>
      </c>
      <c r="B183" s="40">
        <v>2</v>
      </c>
      <c r="C183" s="25">
        <v>41326</v>
      </c>
      <c r="D183" s="25" t="s">
        <v>28</v>
      </c>
      <c r="E183" s="25" t="s">
        <v>26</v>
      </c>
      <c r="F183" s="9">
        <v>2013</v>
      </c>
      <c r="G183" s="9">
        <v>2</v>
      </c>
      <c r="H183" s="11">
        <v>2308</v>
      </c>
      <c r="I183" s="10">
        <v>74.90562148276473</v>
      </c>
      <c r="J183" s="11">
        <f t="shared" si="16"/>
        <v>1728.8217438222098</v>
      </c>
      <c r="K183" s="10">
        <v>25.09437851723527</v>
      </c>
      <c r="L183" s="11">
        <f t="shared" si="17"/>
        <v>579.17825617778999</v>
      </c>
      <c r="M183" s="12">
        <v>30.172826086956523</v>
      </c>
      <c r="N183" s="12">
        <f t="shared" ref="N183:N246" si="23">IF(M183&gt;0,M183,0)</f>
        <v>30.172826086956523</v>
      </c>
      <c r="O183" s="11">
        <v>17.75</v>
      </c>
      <c r="P183" s="11">
        <v>16</v>
      </c>
      <c r="Q183" s="11">
        <v>12</v>
      </c>
      <c r="R183" s="11">
        <v>16.25</v>
      </c>
      <c r="S183" s="11">
        <v>14.75</v>
      </c>
      <c r="T183" s="11">
        <f t="shared" si="19"/>
        <v>15.35</v>
      </c>
      <c r="U183" s="11">
        <f t="shared" si="21"/>
        <v>1267.2586956521739</v>
      </c>
      <c r="V183" s="11">
        <f t="shared" si="20"/>
        <v>1267.2586956521739</v>
      </c>
      <c r="W183" s="23"/>
    </row>
    <row r="184" spans="1:23" s="6" customFormat="1" x14ac:dyDescent="0.25">
      <c r="A184" s="40" t="s">
        <v>20</v>
      </c>
      <c r="B184" s="40">
        <v>3</v>
      </c>
      <c r="C184" s="25">
        <v>41326</v>
      </c>
      <c r="D184" s="25" t="s">
        <v>28</v>
      </c>
      <c r="E184" s="25" t="s">
        <v>26</v>
      </c>
      <c r="F184" s="9">
        <v>2013</v>
      </c>
      <c r="G184" s="9">
        <v>1</v>
      </c>
      <c r="H184" s="11">
        <v>2357</v>
      </c>
      <c r="I184" s="10">
        <v>67.739589673082293</v>
      </c>
      <c r="J184" s="11">
        <f t="shared" si="16"/>
        <v>1596.6221285945496</v>
      </c>
      <c r="K184" s="10">
        <v>32.260410326917707</v>
      </c>
      <c r="L184" s="11">
        <f t="shared" si="17"/>
        <v>760.37787140545038</v>
      </c>
      <c r="M184" s="12">
        <v>24.119021739130435</v>
      </c>
      <c r="N184" s="12">
        <f t="shared" si="23"/>
        <v>24.119021739130435</v>
      </c>
      <c r="O184" s="11">
        <v>15.75</v>
      </c>
      <c r="P184" s="11">
        <v>14</v>
      </c>
      <c r="Q184" s="11">
        <v>15.5</v>
      </c>
      <c r="R184" s="11">
        <v>14.25</v>
      </c>
      <c r="S184" s="11">
        <v>13.25</v>
      </c>
      <c r="T184" s="11">
        <f t="shared" si="19"/>
        <v>14.55</v>
      </c>
      <c r="U184" s="11">
        <f t="shared" si="21"/>
        <v>1012.9989130434783</v>
      </c>
      <c r="V184" s="11">
        <f t="shared" si="20"/>
        <v>1012.9989130434783</v>
      </c>
      <c r="W184" s="23"/>
    </row>
    <row r="185" spans="1:23" s="6" customFormat="1" x14ac:dyDescent="0.25">
      <c r="A185" s="40" t="s">
        <v>35</v>
      </c>
      <c r="B185" s="40">
        <v>4</v>
      </c>
      <c r="C185" s="25">
        <v>41326</v>
      </c>
      <c r="D185" s="25" t="s">
        <v>28</v>
      </c>
      <c r="E185" s="25" t="s">
        <v>26</v>
      </c>
      <c r="F185" s="9">
        <v>2013</v>
      </c>
      <c r="G185" s="9">
        <v>1</v>
      </c>
      <c r="H185" s="11">
        <v>3131</v>
      </c>
      <c r="I185" s="10">
        <v>77.885890558386933</v>
      </c>
      <c r="J185" s="11">
        <f t="shared" si="16"/>
        <v>2438.6072333830948</v>
      </c>
      <c r="K185" s="10">
        <v>22.114109441613067</v>
      </c>
      <c r="L185" s="11">
        <f t="shared" si="17"/>
        <v>692.39276661690519</v>
      </c>
      <c r="M185" s="12">
        <v>31.339130434782611</v>
      </c>
      <c r="N185" s="12">
        <f t="shared" si="23"/>
        <v>31.339130434782611</v>
      </c>
      <c r="O185" s="11">
        <v>18.5</v>
      </c>
      <c r="P185" s="11">
        <v>17.75</v>
      </c>
      <c r="Q185" s="11">
        <v>15</v>
      </c>
      <c r="R185" s="11">
        <v>18.75</v>
      </c>
      <c r="S185" s="11">
        <v>22</v>
      </c>
      <c r="T185" s="11">
        <f t="shared" si="19"/>
        <v>18.399999999999999</v>
      </c>
      <c r="U185" s="11">
        <f t="shared" si="21"/>
        <v>1316.2434782608696</v>
      </c>
      <c r="V185" s="11">
        <f t="shared" si="20"/>
        <v>1316.2434782608696</v>
      </c>
      <c r="W185" s="23"/>
    </row>
    <row r="186" spans="1:23" s="6" customFormat="1" x14ac:dyDescent="0.25">
      <c r="A186" s="40" t="s">
        <v>35</v>
      </c>
      <c r="B186" s="40">
        <v>5</v>
      </c>
      <c r="C186" s="25">
        <v>41326</v>
      </c>
      <c r="D186" s="25" t="s">
        <v>28</v>
      </c>
      <c r="E186" s="25" t="s">
        <v>26</v>
      </c>
      <c r="F186" s="9">
        <v>2013</v>
      </c>
      <c r="G186" s="9">
        <v>2</v>
      </c>
      <c r="H186" s="11">
        <v>3387</v>
      </c>
      <c r="I186" s="10">
        <v>68.25088804434786</v>
      </c>
      <c r="J186" s="11">
        <f t="shared" si="16"/>
        <v>2311.6575780620619</v>
      </c>
      <c r="K186" s="10">
        <v>31.74911195565215</v>
      </c>
      <c r="L186" s="11">
        <f t="shared" si="17"/>
        <v>1075.3424219379383</v>
      </c>
      <c r="M186" s="12">
        <v>33.429347826086961</v>
      </c>
      <c r="N186" s="12">
        <f t="shared" si="23"/>
        <v>33.429347826086961</v>
      </c>
      <c r="O186" s="11">
        <v>17.5</v>
      </c>
      <c r="P186" s="11">
        <v>14.25</v>
      </c>
      <c r="Q186" s="11">
        <v>14.75</v>
      </c>
      <c r="R186" s="11">
        <v>14.75</v>
      </c>
      <c r="S186" s="11">
        <v>14</v>
      </c>
      <c r="T186" s="11">
        <f t="shared" si="19"/>
        <v>15.05</v>
      </c>
      <c r="U186" s="11">
        <f t="shared" si="21"/>
        <v>1404.0326086956522</v>
      </c>
      <c r="V186" s="11">
        <f t="shared" si="20"/>
        <v>1404.0326086956522</v>
      </c>
      <c r="W186" s="23"/>
    </row>
    <row r="187" spans="1:23" s="6" customFormat="1" x14ac:dyDescent="0.25">
      <c r="A187" s="40" t="s">
        <v>20</v>
      </c>
      <c r="B187" s="40">
        <v>6</v>
      </c>
      <c r="C187" s="25">
        <v>41326</v>
      </c>
      <c r="D187" s="25" t="s">
        <v>28</v>
      </c>
      <c r="E187" s="25" t="s">
        <v>26</v>
      </c>
      <c r="F187" s="9">
        <v>2013</v>
      </c>
      <c r="G187" s="9">
        <v>2</v>
      </c>
      <c r="H187" s="11">
        <v>2318</v>
      </c>
      <c r="I187" s="10">
        <v>63.868346797218216</v>
      </c>
      <c r="J187" s="11">
        <f t="shared" si="16"/>
        <v>1480.4682787595184</v>
      </c>
      <c r="K187" s="10">
        <v>36.131653202781784</v>
      </c>
      <c r="L187" s="11">
        <f t="shared" si="17"/>
        <v>837.53172124048172</v>
      </c>
      <c r="M187" s="12">
        <v>17.821195652173913</v>
      </c>
      <c r="N187" s="12">
        <f t="shared" si="23"/>
        <v>17.821195652173913</v>
      </c>
      <c r="O187" s="11">
        <v>19</v>
      </c>
      <c r="P187" s="11">
        <v>13.25</v>
      </c>
      <c r="Q187" s="11">
        <v>19</v>
      </c>
      <c r="R187" s="11">
        <v>13.25</v>
      </c>
      <c r="S187" s="11">
        <v>18.25</v>
      </c>
      <c r="T187" s="11">
        <f t="shared" si="19"/>
        <v>16.55</v>
      </c>
      <c r="U187" s="11">
        <f t="shared" si="21"/>
        <v>748.49021739130433</v>
      </c>
      <c r="V187" s="11">
        <f t="shared" si="20"/>
        <v>748.49021739130433</v>
      </c>
      <c r="W187" s="23"/>
    </row>
    <row r="188" spans="1:23" s="6" customFormat="1" x14ac:dyDescent="0.25">
      <c r="A188" s="40" t="s">
        <v>17</v>
      </c>
      <c r="B188" s="40">
        <v>7</v>
      </c>
      <c r="C188" s="25">
        <v>41326</v>
      </c>
      <c r="D188" s="25" t="s">
        <v>28</v>
      </c>
      <c r="E188" s="25" t="s">
        <v>26</v>
      </c>
      <c r="F188" s="9">
        <v>2013</v>
      </c>
      <c r="G188" s="9">
        <v>3</v>
      </c>
      <c r="H188" s="11">
        <v>2255</v>
      </c>
      <c r="I188" s="10">
        <v>60.153323398617275</v>
      </c>
      <c r="J188" s="11">
        <f t="shared" si="16"/>
        <v>1356.4574426388197</v>
      </c>
      <c r="K188" s="10">
        <v>39.846676601382725</v>
      </c>
      <c r="L188" s="11">
        <f t="shared" si="17"/>
        <v>898.54255736118057</v>
      </c>
      <c r="M188" s="12">
        <v>29.204347826086956</v>
      </c>
      <c r="N188" s="12">
        <f t="shared" si="23"/>
        <v>29.204347826086956</v>
      </c>
      <c r="O188" s="11">
        <v>7.75</v>
      </c>
      <c r="P188" s="11">
        <v>10</v>
      </c>
      <c r="Q188" s="11">
        <v>8</v>
      </c>
      <c r="R188" s="11">
        <v>9.75</v>
      </c>
      <c r="S188" s="11">
        <v>9.25</v>
      </c>
      <c r="T188" s="11">
        <f t="shared" si="19"/>
        <v>8.9499999999999993</v>
      </c>
      <c r="U188" s="11">
        <f t="shared" si="21"/>
        <v>1226.5826086956522</v>
      </c>
      <c r="V188" s="11">
        <f t="shared" si="20"/>
        <v>1226.5826086956522</v>
      </c>
      <c r="W188" s="23"/>
    </row>
    <row r="189" spans="1:23" s="6" customFormat="1" x14ac:dyDescent="0.25">
      <c r="A189" s="40" t="s">
        <v>20</v>
      </c>
      <c r="B189" s="40">
        <v>8</v>
      </c>
      <c r="C189" s="25">
        <v>41326</v>
      </c>
      <c r="D189" s="25" t="s">
        <v>28</v>
      </c>
      <c r="E189" s="25" t="s">
        <v>26</v>
      </c>
      <c r="F189" s="9">
        <v>2013</v>
      </c>
      <c r="G189" s="9">
        <v>3</v>
      </c>
      <c r="H189" s="11">
        <v>2366</v>
      </c>
      <c r="I189" s="10">
        <v>67.405465751079674</v>
      </c>
      <c r="J189" s="11">
        <f t="shared" si="16"/>
        <v>1594.8133196705451</v>
      </c>
      <c r="K189" s="10">
        <v>32.594534248920333</v>
      </c>
      <c r="L189" s="11">
        <f t="shared" si="17"/>
        <v>771.18668032945516</v>
      </c>
      <c r="M189" s="12">
        <v>29.204347826086959</v>
      </c>
      <c r="N189" s="12">
        <f t="shared" si="23"/>
        <v>29.204347826086959</v>
      </c>
      <c r="O189" s="11">
        <v>12.5</v>
      </c>
      <c r="P189" s="11">
        <v>12.75</v>
      </c>
      <c r="Q189" s="11">
        <v>12.5</v>
      </c>
      <c r="R189" s="11">
        <v>15.75</v>
      </c>
      <c r="S189" s="11">
        <v>19.25</v>
      </c>
      <c r="T189" s="11">
        <f t="shared" si="19"/>
        <v>14.55</v>
      </c>
      <c r="U189" s="11">
        <f t="shared" si="21"/>
        <v>1226.5826086956522</v>
      </c>
      <c r="V189" s="11">
        <f t="shared" si="20"/>
        <v>1226.5826086956522</v>
      </c>
      <c r="W189" s="23"/>
    </row>
    <row r="190" spans="1:23" s="6" customFormat="1" x14ac:dyDescent="0.25">
      <c r="A190" s="40" t="s">
        <v>35</v>
      </c>
      <c r="B190" s="40">
        <v>9</v>
      </c>
      <c r="C190" s="25">
        <v>41326</v>
      </c>
      <c r="D190" s="25" t="s">
        <v>28</v>
      </c>
      <c r="E190" s="25" t="s">
        <v>26</v>
      </c>
      <c r="F190" s="9">
        <v>2013</v>
      </c>
      <c r="G190" s="9">
        <v>3</v>
      </c>
      <c r="H190" s="11">
        <v>3187</v>
      </c>
      <c r="I190" s="10">
        <v>74.530698906906991</v>
      </c>
      <c r="J190" s="11">
        <f t="shared" si="16"/>
        <v>2375.2933741631259</v>
      </c>
      <c r="K190" s="10">
        <v>25.469301093092994</v>
      </c>
      <c r="L190" s="11">
        <f t="shared" si="17"/>
        <v>811.70662583687374</v>
      </c>
      <c r="M190" s="12">
        <v>26.429891304347823</v>
      </c>
      <c r="N190" s="12">
        <f t="shared" si="23"/>
        <v>26.429891304347823</v>
      </c>
      <c r="O190" s="11">
        <v>15.25</v>
      </c>
      <c r="P190" s="11">
        <v>13.25</v>
      </c>
      <c r="Q190" s="11">
        <v>14.75</v>
      </c>
      <c r="R190" s="11">
        <v>18.25</v>
      </c>
      <c r="S190" s="11">
        <v>14.75</v>
      </c>
      <c r="T190" s="11">
        <f t="shared" si="19"/>
        <v>15.25</v>
      </c>
      <c r="U190" s="11">
        <f t="shared" si="21"/>
        <v>1110.0554347826085</v>
      </c>
      <c r="V190" s="11">
        <f t="shared" si="20"/>
        <v>1110.0554347826085</v>
      </c>
      <c r="W190" s="23"/>
    </row>
    <row r="191" spans="1:23" s="6" customFormat="1" x14ac:dyDescent="0.25">
      <c r="A191" s="42" t="s">
        <v>17</v>
      </c>
      <c r="B191" s="42">
        <v>1</v>
      </c>
      <c r="C191" s="24">
        <v>41368</v>
      </c>
      <c r="D191" s="24" t="s">
        <v>31</v>
      </c>
      <c r="E191" s="24" t="s">
        <v>30</v>
      </c>
      <c r="F191" s="16">
        <v>2013</v>
      </c>
      <c r="G191" s="16">
        <v>1</v>
      </c>
      <c r="H191" s="18">
        <v>2981</v>
      </c>
      <c r="I191" s="17">
        <v>49.220397660325489</v>
      </c>
      <c r="J191" s="18">
        <f t="shared" si="16"/>
        <v>1467.2600542543028</v>
      </c>
      <c r="K191" s="17">
        <v>50.779602339674511</v>
      </c>
      <c r="L191" s="18">
        <f t="shared" si="17"/>
        <v>1513.7399457456972</v>
      </c>
      <c r="M191" s="19">
        <v>42.44736842105263</v>
      </c>
      <c r="N191" s="19">
        <f>IF(M191&gt;0,M191,0)</f>
        <v>42.44736842105263</v>
      </c>
      <c r="O191" s="18">
        <v>8.25</v>
      </c>
      <c r="P191" s="18">
        <v>9.75</v>
      </c>
      <c r="Q191" s="18">
        <v>10.75</v>
      </c>
      <c r="R191" s="18">
        <v>8.75</v>
      </c>
      <c r="S191" s="18">
        <v>9</v>
      </c>
      <c r="T191" s="18">
        <f t="shared" si="19"/>
        <v>9.3000000000000007</v>
      </c>
      <c r="U191" s="11">
        <f t="shared" si="21"/>
        <v>1697.8947368421052</v>
      </c>
      <c r="V191" s="18">
        <f>((C200-C191)*N191)</f>
        <v>1697.8947368421052</v>
      </c>
      <c r="W191" s="23"/>
    </row>
    <row r="192" spans="1:23" s="6" customFormat="1" x14ac:dyDescent="0.25">
      <c r="A192" s="42" t="s">
        <v>17</v>
      </c>
      <c r="B192" s="42">
        <v>2</v>
      </c>
      <c r="C192" s="24">
        <v>41368</v>
      </c>
      <c r="D192" s="24" t="s">
        <v>31</v>
      </c>
      <c r="E192" s="24" t="s">
        <v>30</v>
      </c>
      <c r="F192" s="16">
        <v>2013</v>
      </c>
      <c r="G192" s="16">
        <v>2</v>
      </c>
      <c r="H192" s="18">
        <v>2948</v>
      </c>
      <c r="I192" s="17">
        <v>56.449540230430088</v>
      </c>
      <c r="J192" s="18">
        <f t="shared" si="16"/>
        <v>1664.1324459930788</v>
      </c>
      <c r="K192" s="17">
        <v>43.550459769569912</v>
      </c>
      <c r="L192" s="18">
        <f t="shared" si="17"/>
        <v>1283.867554006921</v>
      </c>
      <c r="M192" s="19">
        <v>30.414473684210531</v>
      </c>
      <c r="N192" s="19">
        <f t="shared" si="23"/>
        <v>30.414473684210531</v>
      </c>
      <c r="O192" s="18">
        <v>14</v>
      </c>
      <c r="P192" s="18">
        <v>12.25</v>
      </c>
      <c r="Q192" s="18">
        <v>17.25</v>
      </c>
      <c r="R192" s="18">
        <v>17.75</v>
      </c>
      <c r="S192" s="18">
        <v>17.75</v>
      </c>
      <c r="T192" s="18">
        <f t="shared" si="19"/>
        <v>15.8</v>
      </c>
      <c r="U192" s="11">
        <f t="shared" si="21"/>
        <v>1216.5789473684213</v>
      </c>
      <c r="V192" s="18">
        <f t="shared" si="20"/>
        <v>1216.5789473684213</v>
      </c>
      <c r="W192" s="23"/>
    </row>
    <row r="193" spans="1:23" s="6" customFormat="1" x14ac:dyDescent="0.25">
      <c r="A193" s="42" t="s">
        <v>20</v>
      </c>
      <c r="B193" s="42">
        <v>3</v>
      </c>
      <c r="C193" s="24">
        <v>41368</v>
      </c>
      <c r="D193" s="24" t="s">
        <v>31</v>
      </c>
      <c r="E193" s="24" t="s">
        <v>30</v>
      </c>
      <c r="F193" s="16">
        <v>2013</v>
      </c>
      <c r="G193" s="16">
        <v>1</v>
      </c>
      <c r="H193" s="18">
        <v>3828</v>
      </c>
      <c r="I193" s="17">
        <v>50.693590873833458</v>
      </c>
      <c r="J193" s="18">
        <f t="shared" si="16"/>
        <v>1940.5506586503448</v>
      </c>
      <c r="K193" s="17">
        <v>49.306409126166535</v>
      </c>
      <c r="L193" s="18">
        <f t="shared" si="17"/>
        <v>1887.449341349655</v>
      </c>
      <c r="M193" s="19">
        <v>18.422368421052632</v>
      </c>
      <c r="N193" s="19">
        <f t="shared" si="23"/>
        <v>18.422368421052632</v>
      </c>
      <c r="O193" s="18">
        <v>13.5</v>
      </c>
      <c r="P193" s="18">
        <v>11.5</v>
      </c>
      <c r="Q193" s="18">
        <v>15.75</v>
      </c>
      <c r="R193" s="18">
        <v>15.25</v>
      </c>
      <c r="S193" s="18">
        <v>16.75</v>
      </c>
      <c r="T193" s="18">
        <f t="shared" si="19"/>
        <v>14.55</v>
      </c>
      <c r="U193" s="11">
        <f t="shared" si="21"/>
        <v>736.8947368421052</v>
      </c>
      <c r="V193" s="18">
        <f t="shared" si="20"/>
        <v>736.8947368421052</v>
      </c>
      <c r="W193" s="23"/>
    </row>
    <row r="194" spans="1:23" s="6" customFormat="1" x14ac:dyDescent="0.25">
      <c r="A194" s="42" t="s">
        <v>35</v>
      </c>
      <c r="B194" s="42">
        <v>4</v>
      </c>
      <c r="C194" s="24">
        <v>41368</v>
      </c>
      <c r="D194" s="24" t="s">
        <v>31</v>
      </c>
      <c r="E194" s="24" t="s">
        <v>30</v>
      </c>
      <c r="F194" s="16">
        <v>2013</v>
      </c>
      <c r="G194" s="16">
        <v>1</v>
      </c>
      <c r="H194" s="18">
        <v>2894</v>
      </c>
      <c r="I194" s="17">
        <v>44.813420205420258</v>
      </c>
      <c r="J194" s="18">
        <f t="shared" si="16"/>
        <v>1296.9003807448621</v>
      </c>
      <c r="K194" s="17">
        <v>55.186579794579735</v>
      </c>
      <c r="L194" s="18">
        <f t="shared" si="17"/>
        <v>1597.0996192551374</v>
      </c>
      <c r="M194" s="19">
        <v>29.796710526315792</v>
      </c>
      <c r="N194" s="19">
        <f t="shared" si="23"/>
        <v>29.796710526315792</v>
      </c>
      <c r="O194" s="18">
        <v>14</v>
      </c>
      <c r="P194" s="18">
        <v>17.25</v>
      </c>
      <c r="Q194" s="18">
        <v>16.25</v>
      </c>
      <c r="R194" s="18">
        <v>17.75</v>
      </c>
      <c r="S194" s="18">
        <v>17.75</v>
      </c>
      <c r="T194" s="18">
        <f t="shared" si="19"/>
        <v>16.600000000000001</v>
      </c>
      <c r="U194" s="11">
        <f t="shared" si="21"/>
        <v>1191.8684210526317</v>
      </c>
      <c r="V194" s="18">
        <f t="shared" si="20"/>
        <v>1191.8684210526317</v>
      </c>
      <c r="W194" s="23"/>
    </row>
    <row r="195" spans="1:23" s="6" customFormat="1" x14ac:dyDescent="0.25">
      <c r="A195" s="42" t="s">
        <v>35</v>
      </c>
      <c r="B195" s="42">
        <v>5</v>
      </c>
      <c r="C195" s="24">
        <v>41368</v>
      </c>
      <c r="D195" s="24" t="s">
        <v>31</v>
      </c>
      <c r="E195" s="24" t="s">
        <v>30</v>
      </c>
      <c r="F195" s="16">
        <v>2013</v>
      </c>
      <c r="G195" s="16">
        <v>2</v>
      </c>
      <c r="H195" s="18">
        <v>3706</v>
      </c>
      <c r="I195" s="17">
        <v>46.594290154406693</v>
      </c>
      <c r="J195" s="18">
        <f t="shared" si="16"/>
        <v>1726.7843931223119</v>
      </c>
      <c r="K195" s="17">
        <v>53.405709845593307</v>
      </c>
      <c r="L195" s="18">
        <f t="shared" si="17"/>
        <v>1979.2156068776881</v>
      </c>
      <c r="M195" s="19">
        <v>23.862500000000004</v>
      </c>
      <c r="N195" s="19">
        <f t="shared" si="23"/>
        <v>23.862500000000004</v>
      </c>
      <c r="O195" s="18">
        <v>12.25</v>
      </c>
      <c r="P195" s="18">
        <v>13.25</v>
      </c>
      <c r="Q195" s="18">
        <v>14.25</v>
      </c>
      <c r="R195" s="18">
        <v>14.75</v>
      </c>
      <c r="S195" s="18">
        <v>14.75</v>
      </c>
      <c r="T195" s="18">
        <f t="shared" si="19"/>
        <v>13.85</v>
      </c>
      <c r="U195" s="11">
        <f t="shared" si="21"/>
        <v>954.50000000000023</v>
      </c>
      <c r="V195" s="18">
        <f t="shared" si="20"/>
        <v>954.50000000000023</v>
      </c>
      <c r="W195" s="23"/>
    </row>
    <row r="196" spans="1:23" s="6" customFormat="1" x14ac:dyDescent="0.25">
      <c r="A196" s="42" t="s">
        <v>20</v>
      </c>
      <c r="B196" s="42">
        <v>6</v>
      </c>
      <c r="C196" s="24">
        <v>41368</v>
      </c>
      <c r="D196" s="24" t="s">
        <v>31</v>
      </c>
      <c r="E196" s="24" t="s">
        <v>30</v>
      </c>
      <c r="F196" s="16">
        <v>2013</v>
      </c>
      <c r="G196" s="16">
        <v>2</v>
      </c>
      <c r="H196" s="18">
        <v>4257</v>
      </c>
      <c r="I196" s="17">
        <v>47.805297766234524</v>
      </c>
      <c r="J196" s="18">
        <f t="shared" si="16"/>
        <v>2035.0715259086037</v>
      </c>
      <c r="K196" s="17">
        <v>52.194702233765469</v>
      </c>
      <c r="L196" s="18">
        <f t="shared" si="17"/>
        <v>2221.9284740913959</v>
      </c>
      <c r="M196" s="19">
        <v>20.657894736842103</v>
      </c>
      <c r="N196" s="19">
        <f t="shared" si="23"/>
        <v>20.657894736842103</v>
      </c>
      <c r="O196" s="18">
        <v>15.75</v>
      </c>
      <c r="P196" s="18">
        <v>16.5</v>
      </c>
      <c r="Q196" s="18">
        <v>17.5</v>
      </c>
      <c r="R196" s="18">
        <v>17.75</v>
      </c>
      <c r="S196" s="18">
        <v>19.5</v>
      </c>
      <c r="T196" s="18">
        <f t="shared" si="19"/>
        <v>17.399999999999999</v>
      </c>
      <c r="U196" s="11">
        <f t="shared" si="21"/>
        <v>826.31578947368416</v>
      </c>
      <c r="V196" s="18">
        <f t="shared" si="20"/>
        <v>826.31578947368416</v>
      </c>
      <c r="W196" s="23"/>
    </row>
    <row r="197" spans="1:23" s="6" customFormat="1" x14ac:dyDescent="0.25">
      <c r="A197" s="42" t="s">
        <v>17</v>
      </c>
      <c r="B197" s="42">
        <v>7</v>
      </c>
      <c r="C197" s="24">
        <v>41368</v>
      </c>
      <c r="D197" s="24" t="s">
        <v>31</v>
      </c>
      <c r="E197" s="24" t="s">
        <v>30</v>
      </c>
      <c r="F197" s="16">
        <v>2013</v>
      </c>
      <c r="G197" s="16">
        <v>3</v>
      </c>
      <c r="H197" s="18">
        <v>3306</v>
      </c>
      <c r="I197" s="17">
        <v>47.02311131265742</v>
      </c>
      <c r="J197" s="18">
        <f t="shared" si="16"/>
        <v>1554.5840599964542</v>
      </c>
      <c r="K197" s="17">
        <v>52.97688868734258</v>
      </c>
      <c r="L197" s="18">
        <f t="shared" si="17"/>
        <v>1751.4159400035458</v>
      </c>
      <c r="M197" s="19">
        <v>-10.419736842105262</v>
      </c>
      <c r="N197" s="19">
        <f t="shared" si="23"/>
        <v>0</v>
      </c>
      <c r="O197" s="18">
        <v>7.75</v>
      </c>
      <c r="P197" s="18">
        <v>9</v>
      </c>
      <c r="Q197" s="18">
        <v>10.25</v>
      </c>
      <c r="R197" s="18">
        <v>11.25</v>
      </c>
      <c r="S197" s="18">
        <v>9.5</v>
      </c>
      <c r="T197" s="18">
        <f t="shared" si="19"/>
        <v>9.5500000000000007</v>
      </c>
      <c r="U197" s="11">
        <f t="shared" si="21"/>
        <v>-416.78947368421052</v>
      </c>
      <c r="V197" s="18">
        <f t="shared" si="20"/>
        <v>0</v>
      </c>
      <c r="W197" s="23"/>
    </row>
    <row r="198" spans="1:23" s="6" customFormat="1" x14ac:dyDescent="0.25">
      <c r="A198" s="42" t="s">
        <v>20</v>
      </c>
      <c r="B198" s="42">
        <v>8</v>
      </c>
      <c r="C198" s="24">
        <v>41368</v>
      </c>
      <c r="D198" s="24" t="s">
        <v>31</v>
      </c>
      <c r="E198" s="24" t="s">
        <v>30</v>
      </c>
      <c r="F198" s="16">
        <v>2013</v>
      </c>
      <c r="G198" s="16">
        <v>3</v>
      </c>
      <c r="H198" s="18">
        <v>3324</v>
      </c>
      <c r="I198" s="17">
        <v>45.686551048328212</v>
      </c>
      <c r="J198" s="18">
        <f t="shared" si="16"/>
        <v>1518.6209568464299</v>
      </c>
      <c r="K198" s="17">
        <v>54.313448951671788</v>
      </c>
      <c r="L198" s="18">
        <f t="shared" si="17"/>
        <v>1805.3790431535701</v>
      </c>
      <c r="M198" s="19">
        <v>18.10394736842105</v>
      </c>
      <c r="N198" s="19">
        <f t="shared" si="23"/>
        <v>18.10394736842105</v>
      </c>
      <c r="O198" s="18">
        <v>11.75</v>
      </c>
      <c r="P198" s="18">
        <v>14</v>
      </c>
      <c r="Q198" s="18">
        <v>15.75</v>
      </c>
      <c r="R198" s="18">
        <v>11.25</v>
      </c>
      <c r="S198" s="18">
        <v>15.75</v>
      </c>
      <c r="T198" s="18">
        <f t="shared" si="19"/>
        <v>13.7</v>
      </c>
      <c r="U198" s="11">
        <f t="shared" si="21"/>
        <v>724.15789473684197</v>
      </c>
      <c r="V198" s="18">
        <f t="shared" si="20"/>
        <v>724.15789473684197</v>
      </c>
      <c r="W198" s="23"/>
    </row>
    <row r="199" spans="1:23" s="6" customFormat="1" x14ac:dyDescent="0.25">
      <c r="A199" s="42" t="s">
        <v>35</v>
      </c>
      <c r="B199" s="42">
        <v>9</v>
      </c>
      <c r="C199" s="24">
        <v>41368</v>
      </c>
      <c r="D199" s="24" t="s">
        <v>31</v>
      </c>
      <c r="E199" s="24" t="s">
        <v>30</v>
      </c>
      <c r="F199" s="16">
        <v>2013</v>
      </c>
      <c r="G199" s="16">
        <v>3</v>
      </c>
      <c r="H199" s="18">
        <v>2433</v>
      </c>
      <c r="I199" s="17">
        <v>46.313454109307422</v>
      </c>
      <c r="J199" s="18">
        <f t="shared" si="16"/>
        <v>1126.8063384794496</v>
      </c>
      <c r="K199" s="17">
        <v>53.686545890692585</v>
      </c>
      <c r="L199" s="18">
        <f t="shared" si="17"/>
        <v>1306.1936615205507</v>
      </c>
      <c r="M199" s="19">
        <v>31.034210526315782</v>
      </c>
      <c r="N199" s="19">
        <f t="shared" si="23"/>
        <v>31.034210526315782</v>
      </c>
      <c r="O199" s="18">
        <v>12.5</v>
      </c>
      <c r="P199" s="18">
        <v>12.5</v>
      </c>
      <c r="Q199" s="18">
        <v>12.25</v>
      </c>
      <c r="R199" s="18">
        <v>15.25</v>
      </c>
      <c r="S199" s="18">
        <v>13</v>
      </c>
      <c r="T199" s="18">
        <f t="shared" si="19"/>
        <v>13.1</v>
      </c>
      <c r="U199" s="11">
        <f t="shared" si="21"/>
        <v>1241.3684210526312</v>
      </c>
      <c r="V199" s="18">
        <f t="shared" si="20"/>
        <v>1241.3684210526312</v>
      </c>
      <c r="W199" s="23"/>
    </row>
    <row r="200" spans="1:23" s="6" customFormat="1" x14ac:dyDescent="0.25">
      <c r="A200" s="40" t="s">
        <v>17</v>
      </c>
      <c r="B200" s="40">
        <v>1</v>
      </c>
      <c r="C200" s="25">
        <v>41408</v>
      </c>
      <c r="D200" s="25" t="s">
        <v>32</v>
      </c>
      <c r="E200" s="25" t="s">
        <v>30</v>
      </c>
      <c r="F200" s="9">
        <v>2013</v>
      </c>
      <c r="G200" s="9">
        <v>1</v>
      </c>
      <c r="H200" s="11">
        <v>3822</v>
      </c>
      <c r="I200" s="10">
        <v>35.119620289840803</v>
      </c>
      <c r="J200" s="11">
        <f t="shared" si="16"/>
        <v>1342.2718874777156</v>
      </c>
      <c r="K200" s="10">
        <v>64.880379710159204</v>
      </c>
      <c r="L200" s="11">
        <f t="shared" si="17"/>
        <v>2479.7281125222848</v>
      </c>
      <c r="M200" s="12">
        <v>-3.6324999999999967</v>
      </c>
      <c r="N200" s="12">
        <f>IF(M200&gt;0,M200,0)</f>
        <v>0</v>
      </c>
      <c r="O200" s="11">
        <v>9.75</v>
      </c>
      <c r="P200" s="11">
        <v>9.5</v>
      </c>
      <c r="Q200" s="11">
        <v>11</v>
      </c>
      <c r="R200" s="11">
        <v>11.25</v>
      </c>
      <c r="S200" s="11">
        <v>10.5</v>
      </c>
      <c r="T200" s="11">
        <f>AVERAGE(O200:S200)</f>
        <v>10.4</v>
      </c>
      <c r="U200" s="11">
        <f t="shared" si="21"/>
        <v>-83.547499999999928</v>
      </c>
      <c r="V200" s="11">
        <f t="shared" si="20"/>
        <v>0</v>
      </c>
      <c r="W200" s="23"/>
    </row>
    <row r="201" spans="1:23" s="6" customFormat="1" x14ac:dyDescent="0.25">
      <c r="A201" s="40" t="s">
        <v>17</v>
      </c>
      <c r="B201" s="40">
        <v>2</v>
      </c>
      <c r="C201" s="25">
        <v>41408</v>
      </c>
      <c r="D201" s="25" t="s">
        <v>32</v>
      </c>
      <c r="E201" s="25" t="s">
        <v>30</v>
      </c>
      <c r="F201" s="9">
        <v>2013</v>
      </c>
      <c r="G201" s="9">
        <v>2</v>
      </c>
      <c r="H201" s="11">
        <v>3778</v>
      </c>
      <c r="I201" s="10">
        <v>37.478038422413491</v>
      </c>
      <c r="J201" s="11">
        <f t="shared" si="16"/>
        <v>1415.9202915987817</v>
      </c>
      <c r="K201" s="10">
        <v>62.521961577586509</v>
      </c>
      <c r="L201" s="11">
        <f t="shared" si="17"/>
        <v>2362.0797084012183</v>
      </c>
      <c r="M201" s="12">
        <v>-3.8718749999999948</v>
      </c>
      <c r="N201" s="12">
        <f t="shared" si="23"/>
        <v>0</v>
      </c>
      <c r="O201" s="11">
        <v>11.25</v>
      </c>
      <c r="P201" s="11">
        <v>10.25</v>
      </c>
      <c r="Q201" s="11">
        <v>10.5</v>
      </c>
      <c r="R201" s="11">
        <v>10</v>
      </c>
      <c r="S201" s="11">
        <v>13.5</v>
      </c>
      <c r="T201" s="11">
        <f t="shared" ref="T201:T208" si="24">AVERAGE(O201:S201)</f>
        <v>11.1</v>
      </c>
      <c r="U201" s="11">
        <f t="shared" si="21"/>
        <v>-89.053124999999881</v>
      </c>
      <c r="V201" s="11">
        <f t="shared" si="20"/>
        <v>0</v>
      </c>
      <c r="W201" s="23"/>
    </row>
    <row r="202" spans="1:23" s="6" customFormat="1" x14ac:dyDescent="0.25">
      <c r="A202" s="40" t="s">
        <v>20</v>
      </c>
      <c r="B202" s="40">
        <v>3</v>
      </c>
      <c r="C202" s="25">
        <v>41408</v>
      </c>
      <c r="D202" s="25" t="s">
        <v>32</v>
      </c>
      <c r="E202" s="25" t="s">
        <v>30</v>
      </c>
      <c r="F202" s="9">
        <v>2013</v>
      </c>
      <c r="G202" s="9">
        <v>1</v>
      </c>
      <c r="H202" s="11">
        <v>2856</v>
      </c>
      <c r="I202" s="10">
        <v>38.858657501591992</v>
      </c>
      <c r="J202" s="11">
        <f t="shared" si="16"/>
        <v>1109.8032582454673</v>
      </c>
      <c r="K202" s="10">
        <v>61.141342498408015</v>
      </c>
      <c r="L202" s="11">
        <f t="shared" si="17"/>
        <v>1746.1967417545329</v>
      </c>
      <c r="M202" s="12">
        <v>-5.6418750000000015</v>
      </c>
      <c r="N202" s="12">
        <f t="shared" si="23"/>
        <v>0</v>
      </c>
      <c r="O202" s="11">
        <v>11.25</v>
      </c>
      <c r="P202" s="11">
        <v>8.5</v>
      </c>
      <c r="Q202" s="11">
        <v>10.25</v>
      </c>
      <c r="R202" s="11">
        <v>10.75</v>
      </c>
      <c r="S202" s="11">
        <v>11</v>
      </c>
      <c r="T202" s="11">
        <f t="shared" si="24"/>
        <v>10.35</v>
      </c>
      <c r="U202" s="11">
        <f t="shared" si="21"/>
        <v>-129.76312500000003</v>
      </c>
      <c r="V202" s="11">
        <f t="shared" si="20"/>
        <v>0</v>
      </c>
      <c r="W202" s="23"/>
    </row>
    <row r="203" spans="1:23" s="6" customFormat="1" x14ac:dyDescent="0.25">
      <c r="A203" s="40" t="s">
        <v>35</v>
      </c>
      <c r="B203" s="40">
        <v>4</v>
      </c>
      <c r="C203" s="25">
        <v>41408</v>
      </c>
      <c r="D203" s="25" t="s">
        <v>32</v>
      </c>
      <c r="E203" s="25" t="s">
        <v>30</v>
      </c>
      <c r="F203" s="9">
        <v>2013</v>
      </c>
      <c r="G203" s="9">
        <v>1</v>
      </c>
      <c r="H203" s="11">
        <v>4052</v>
      </c>
      <c r="I203" s="10">
        <v>45.194507413150006</v>
      </c>
      <c r="J203" s="11">
        <f t="shared" si="16"/>
        <v>1831.2814403808381</v>
      </c>
      <c r="K203" s="10">
        <v>54.805492586849994</v>
      </c>
      <c r="L203" s="11">
        <f t="shared" si="17"/>
        <v>2220.7185596191616</v>
      </c>
      <c r="M203" s="12">
        <v>-4.7187500000000027</v>
      </c>
      <c r="N203" s="12">
        <f t="shared" si="23"/>
        <v>0</v>
      </c>
      <c r="O203" s="11">
        <v>16.25</v>
      </c>
      <c r="P203" s="11">
        <v>16.25</v>
      </c>
      <c r="Q203" s="11">
        <v>18.75</v>
      </c>
      <c r="R203" s="11">
        <v>18</v>
      </c>
      <c r="S203" s="11">
        <v>16.5</v>
      </c>
      <c r="T203" s="11">
        <f t="shared" si="24"/>
        <v>17.149999999999999</v>
      </c>
      <c r="U203" s="11">
        <f t="shared" si="21"/>
        <v>-108.53125000000006</v>
      </c>
      <c r="V203" s="11">
        <f t="shared" si="20"/>
        <v>0</v>
      </c>
      <c r="W203" s="23"/>
    </row>
    <row r="204" spans="1:23" s="6" customFormat="1" x14ac:dyDescent="0.25">
      <c r="A204" s="40" t="s">
        <v>35</v>
      </c>
      <c r="B204" s="40">
        <v>5</v>
      </c>
      <c r="C204" s="25">
        <v>41408</v>
      </c>
      <c r="D204" s="25" t="s">
        <v>32</v>
      </c>
      <c r="E204" s="25" t="s">
        <v>30</v>
      </c>
      <c r="F204" s="9">
        <v>2013</v>
      </c>
      <c r="G204" s="9">
        <v>2</v>
      </c>
      <c r="H204" s="11">
        <v>3990</v>
      </c>
      <c r="I204" s="10">
        <v>36.185629930107453</v>
      </c>
      <c r="J204" s="11">
        <f t="shared" si="16"/>
        <v>1443.8066342112872</v>
      </c>
      <c r="K204" s="10">
        <v>63.814370069892547</v>
      </c>
      <c r="L204" s="11">
        <f t="shared" si="17"/>
        <v>2546.1933657887125</v>
      </c>
      <c r="M204" s="12">
        <v>-25.681874999999998</v>
      </c>
      <c r="N204" s="12">
        <f t="shared" si="23"/>
        <v>0</v>
      </c>
      <c r="O204" s="11">
        <v>11.25</v>
      </c>
      <c r="P204" s="11">
        <v>11</v>
      </c>
      <c r="Q204" s="11">
        <v>12</v>
      </c>
      <c r="R204" s="11">
        <v>12</v>
      </c>
      <c r="S204" s="11">
        <v>12.75</v>
      </c>
      <c r="T204" s="11">
        <f t="shared" si="24"/>
        <v>11.8</v>
      </c>
      <c r="U204" s="11">
        <f t="shared" si="21"/>
        <v>-590.6831249999999</v>
      </c>
      <c r="V204" s="11">
        <f t="shared" si="20"/>
        <v>0</v>
      </c>
      <c r="W204" s="23"/>
    </row>
    <row r="205" spans="1:23" s="6" customFormat="1" x14ac:dyDescent="0.25">
      <c r="A205" s="40" t="s">
        <v>20</v>
      </c>
      <c r="B205" s="40">
        <v>6</v>
      </c>
      <c r="C205" s="25">
        <v>41408</v>
      </c>
      <c r="D205" s="25" t="s">
        <v>32</v>
      </c>
      <c r="E205" s="25" t="s">
        <v>30</v>
      </c>
      <c r="F205" s="9">
        <v>2013</v>
      </c>
      <c r="G205" s="9">
        <v>2</v>
      </c>
      <c r="H205" s="11">
        <v>2774</v>
      </c>
      <c r="I205" s="10">
        <v>41.302409972184442</v>
      </c>
      <c r="J205" s="11">
        <f t="shared" si="16"/>
        <v>1145.7288526283965</v>
      </c>
      <c r="K205" s="10">
        <v>58.697590027815558</v>
      </c>
      <c r="L205" s="51">
        <f>(H205*K205)/100</f>
        <v>1628.2711473716035</v>
      </c>
      <c r="M205" s="12">
        <v>-13.501249999999997</v>
      </c>
      <c r="N205" s="12">
        <f t="shared" si="23"/>
        <v>0</v>
      </c>
      <c r="O205" s="11">
        <v>13.5</v>
      </c>
      <c r="P205" s="11">
        <v>17.75</v>
      </c>
      <c r="Q205" s="11">
        <v>18.25</v>
      </c>
      <c r="R205" s="11">
        <v>13.75</v>
      </c>
      <c r="S205" s="11">
        <v>18</v>
      </c>
      <c r="T205" s="11">
        <f t="shared" si="24"/>
        <v>16.25</v>
      </c>
      <c r="U205" s="11">
        <f t="shared" si="21"/>
        <v>-310.52874999999995</v>
      </c>
      <c r="V205" s="11">
        <f t="shared" si="20"/>
        <v>0</v>
      </c>
      <c r="W205" s="23"/>
    </row>
    <row r="206" spans="1:23" s="6" customFormat="1" x14ac:dyDescent="0.25">
      <c r="A206" s="40" t="s">
        <v>17</v>
      </c>
      <c r="B206" s="40">
        <v>7</v>
      </c>
      <c r="C206" s="25">
        <v>41408</v>
      </c>
      <c r="D206" s="25" t="s">
        <v>32</v>
      </c>
      <c r="E206" s="25" t="s">
        <v>30</v>
      </c>
      <c r="F206" s="9">
        <v>2013</v>
      </c>
      <c r="G206" s="9">
        <v>3</v>
      </c>
      <c r="H206" s="11">
        <v>3707</v>
      </c>
      <c r="I206" s="10">
        <v>41.721579400074638</v>
      </c>
      <c r="J206" s="11">
        <f t="shared" si="16"/>
        <v>1546.6189483607668</v>
      </c>
      <c r="K206" s="10">
        <v>58.278420599925369</v>
      </c>
      <c r="L206" s="11">
        <f t="shared" si="17"/>
        <v>2160.3810516392336</v>
      </c>
      <c r="M206" s="12">
        <v>-12.765624999999996</v>
      </c>
      <c r="N206" s="12">
        <f t="shared" si="23"/>
        <v>0</v>
      </c>
      <c r="O206" s="11">
        <v>9.75</v>
      </c>
      <c r="P206" s="11">
        <v>8.75</v>
      </c>
      <c r="Q206" s="11">
        <v>11</v>
      </c>
      <c r="R206" s="11">
        <v>13.75</v>
      </c>
      <c r="S206" s="11">
        <v>13</v>
      </c>
      <c r="T206" s="11">
        <f t="shared" si="24"/>
        <v>11.25</v>
      </c>
      <c r="U206" s="11">
        <f t="shared" si="21"/>
        <v>-293.60937499999994</v>
      </c>
      <c r="V206" s="11">
        <f t="shared" si="20"/>
        <v>0</v>
      </c>
      <c r="W206" s="23"/>
    </row>
    <row r="207" spans="1:23" s="6" customFormat="1" x14ac:dyDescent="0.25">
      <c r="A207" s="40" t="s">
        <v>20</v>
      </c>
      <c r="B207" s="40">
        <v>8</v>
      </c>
      <c r="C207" s="25">
        <v>41408</v>
      </c>
      <c r="D207" s="25" t="s">
        <v>32</v>
      </c>
      <c r="E207" s="25" t="s">
        <v>30</v>
      </c>
      <c r="F207" s="9">
        <v>2013</v>
      </c>
      <c r="G207" s="9">
        <v>3</v>
      </c>
      <c r="H207" s="11">
        <v>2957</v>
      </c>
      <c r="I207" s="10">
        <v>30.527220866599123</v>
      </c>
      <c r="J207" s="11">
        <f t="shared" si="16"/>
        <v>902.68992102533605</v>
      </c>
      <c r="K207" s="10">
        <v>69.472779133400891</v>
      </c>
      <c r="L207" s="11">
        <f t="shared" si="17"/>
        <v>2054.3100789746641</v>
      </c>
      <c r="M207" s="12">
        <v>-5.3631249999999966</v>
      </c>
      <c r="N207" s="12">
        <f t="shared" si="23"/>
        <v>0</v>
      </c>
      <c r="O207" s="11">
        <v>14.25</v>
      </c>
      <c r="P207" s="11">
        <v>13.75</v>
      </c>
      <c r="Q207" s="11">
        <v>15</v>
      </c>
      <c r="R207" s="11">
        <v>12</v>
      </c>
      <c r="S207" s="11">
        <v>15.75</v>
      </c>
      <c r="T207" s="11">
        <f t="shared" si="24"/>
        <v>14.15</v>
      </c>
      <c r="U207" s="11">
        <f t="shared" si="21"/>
        <v>-123.35187499999992</v>
      </c>
      <c r="V207" s="11">
        <f t="shared" si="20"/>
        <v>0</v>
      </c>
      <c r="W207" s="23"/>
    </row>
    <row r="208" spans="1:23" s="6" customFormat="1" x14ac:dyDescent="0.25">
      <c r="A208" s="40" t="s">
        <v>35</v>
      </c>
      <c r="B208" s="40">
        <v>9</v>
      </c>
      <c r="C208" s="25">
        <v>41408</v>
      </c>
      <c r="D208" s="25" t="s">
        <v>32</v>
      </c>
      <c r="E208" s="25" t="s">
        <v>30</v>
      </c>
      <c r="F208" s="9">
        <v>2013</v>
      </c>
      <c r="G208" s="9">
        <v>3</v>
      </c>
      <c r="H208" s="11">
        <v>3792</v>
      </c>
      <c r="I208" s="10">
        <v>42.207520881026277</v>
      </c>
      <c r="J208" s="11">
        <f t="shared" si="16"/>
        <v>1600.5091918085163</v>
      </c>
      <c r="K208" s="10">
        <v>57.792479118973723</v>
      </c>
      <c r="L208" s="11">
        <f t="shared" si="17"/>
        <v>2191.4908081914837</v>
      </c>
      <c r="M208" s="12">
        <v>8.1918749999999978</v>
      </c>
      <c r="N208" s="12">
        <f t="shared" si="23"/>
        <v>8.1918749999999978</v>
      </c>
      <c r="O208" s="11">
        <v>9.5</v>
      </c>
      <c r="P208" s="11">
        <v>15.75</v>
      </c>
      <c r="Q208" s="11">
        <v>10</v>
      </c>
      <c r="R208" s="11">
        <v>13.75</v>
      </c>
      <c r="S208" s="11">
        <v>18.75</v>
      </c>
      <c r="T208" s="11">
        <f t="shared" si="24"/>
        <v>13.55</v>
      </c>
      <c r="U208" s="11">
        <f t="shared" si="21"/>
        <v>188.41312499999995</v>
      </c>
      <c r="V208" s="11">
        <f t="shared" si="20"/>
        <v>188.41312499999995</v>
      </c>
      <c r="W208" s="23"/>
    </row>
    <row r="209" spans="1:23" s="6" customFormat="1" x14ac:dyDescent="0.25">
      <c r="A209" s="42" t="s">
        <v>17</v>
      </c>
      <c r="B209" s="42">
        <v>1</v>
      </c>
      <c r="C209" s="24">
        <v>41431</v>
      </c>
      <c r="D209" s="24" t="s">
        <v>33</v>
      </c>
      <c r="E209" s="24" t="s">
        <v>19</v>
      </c>
      <c r="F209" s="16">
        <v>2013</v>
      </c>
      <c r="G209" s="16">
        <v>1</v>
      </c>
      <c r="H209" s="18">
        <v>3574</v>
      </c>
      <c r="I209" s="17">
        <v>39.240884496478415</v>
      </c>
      <c r="J209" s="18">
        <f t="shared" si="16"/>
        <v>1402.4692119041385</v>
      </c>
      <c r="K209" s="17">
        <v>60.759115503521599</v>
      </c>
      <c r="L209" s="18">
        <f t="shared" si="17"/>
        <v>2171.5307880958621</v>
      </c>
      <c r="M209" s="19">
        <v>-44.256521739130434</v>
      </c>
      <c r="N209" s="19">
        <f>IF(M209&gt;0,M209,0)</f>
        <v>0</v>
      </c>
      <c r="O209" s="18">
        <v>10.25</v>
      </c>
      <c r="P209" s="18">
        <v>8.25</v>
      </c>
      <c r="Q209" s="18">
        <v>8.5</v>
      </c>
      <c r="R209" s="18">
        <v>11.25</v>
      </c>
      <c r="S209" s="18">
        <v>10.5</v>
      </c>
      <c r="T209" s="18">
        <v>9.75</v>
      </c>
      <c r="U209" s="11">
        <f t="shared" si="21"/>
        <v>-1548.9782608695652</v>
      </c>
      <c r="V209" s="18">
        <f>((C218-C209)*N209)</f>
        <v>0</v>
      </c>
      <c r="W209" s="23"/>
    </row>
    <row r="210" spans="1:23" s="6" customFormat="1" x14ac:dyDescent="0.25">
      <c r="A210" s="42" t="s">
        <v>17</v>
      </c>
      <c r="B210" s="42">
        <v>2</v>
      </c>
      <c r="C210" s="24">
        <v>41431</v>
      </c>
      <c r="D210" s="24" t="s">
        <v>33</v>
      </c>
      <c r="E210" s="24" t="s">
        <v>19</v>
      </c>
      <c r="F210" s="16">
        <v>2013</v>
      </c>
      <c r="G210" s="16">
        <v>2</v>
      </c>
      <c r="H210" s="18">
        <v>3687</v>
      </c>
      <c r="I210" s="17">
        <v>34.517705424697994</v>
      </c>
      <c r="J210" s="18">
        <f t="shared" si="16"/>
        <v>1272.667799008615</v>
      </c>
      <c r="K210" s="17">
        <v>65.482294575302006</v>
      </c>
      <c r="L210" s="18">
        <f t="shared" si="17"/>
        <v>2414.332200991385</v>
      </c>
      <c r="M210" s="19">
        <v>-41.503260869565217</v>
      </c>
      <c r="N210" s="19">
        <f t="shared" si="23"/>
        <v>0</v>
      </c>
      <c r="O210" s="18">
        <v>7.75</v>
      </c>
      <c r="P210" s="18">
        <v>8</v>
      </c>
      <c r="Q210" s="18">
        <v>8.25</v>
      </c>
      <c r="R210" s="18">
        <v>9.5</v>
      </c>
      <c r="S210" s="18">
        <v>9.25</v>
      </c>
      <c r="T210" s="18">
        <v>8.5500000000000007</v>
      </c>
      <c r="U210" s="11">
        <f t="shared" si="21"/>
        <v>-1452.6141304347825</v>
      </c>
      <c r="V210" s="18">
        <f t="shared" si="20"/>
        <v>0</v>
      </c>
      <c r="W210" s="23"/>
    </row>
    <row r="211" spans="1:23" s="6" customFormat="1" x14ac:dyDescent="0.25">
      <c r="A211" s="42" t="s">
        <v>20</v>
      </c>
      <c r="B211" s="42">
        <v>3</v>
      </c>
      <c r="C211" s="24">
        <v>41431</v>
      </c>
      <c r="D211" s="24" t="s">
        <v>33</v>
      </c>
      <c r="E211" s="24" t="s">
        <v>19</v>
      </c>
      <c r="F211" s="16">
        <v>2013</v>
      </c>
      <c r="G211" s="16">
        <v>1</v>
      </c>
      <c r="H211" s="18">
        <v>3628</v>
      </c>
      <c r="I211" s="17">
        <v>30.214492142624245</v>
      </c>
      <c r="J211" s="18">
        <f t="shared" si="16"/>
        <v>1096.1817749344075</v>
      </c>
      <c r="K211" s="17">
        <v>69.785507857375762</v>
      </c>
      <c r="L211" s="18">
        <f t="shared" si="17"/>
        <v>2531.8182250655927</v>
      </c>
      <c r="M211" s="19">
        <v>-31.924999999999997</v>
      </c>
      <c r="N211" s="19">
        <f t="shared" si="23"/>
        <v>0</v>
      </c>
      <c r="O211" s="18">
        <v>9.5</v>
      </c>
      <c r="P211" s="18">
        <v>9</v>
      </c>
      <c r="Q211" s="18">
        <v>6.5</v>
      </c>
      <c r="R211" s="18">
        <v>8</v>
      </c>
      <c r="S211" s="18">
        <v>8.5</v>
      </c>
      <c r="T211" s="18">
        <v>8.3000000000000007</v>
      </c>
      <c r="U211" s="11">
        <f t="shared" si="21"/>
        <v>-1117.375</v>
      </c>
      <c r="V211" s="18">
        <f t="shared" si="20"/>
        <v>0</v>
      </c>
      <c r="W211" s="23"/>
    </row>
    <row r="212" spans="1:23" s="6" customFormat="1" x14ac:dyDescent="0.25">
      <c r="A212" s="42" t="s">
        <v>35</v>
      </c>
      <c r="B212" s="42">
        <v>4</v>
      </c>
      <c r="C212" s="24">
        <v>41431</v>
      </c>
      <c r="D212" s="24" t="s">
        <v>33</v>
      </c>
      <c r="E212" s="24" t="s">
        <v>19</v>
      </c>
      <c r="F212" s="16">
        <v>2013</v>
      </c>
      <c r="G212" s="16">
        <v>1</v>
      </c>
      <c r="H212" s="18">
        <v>3771</v>
      </c>
      <c r="I212" s="17">
        <v>20.669643946934961</v>
      </c>
      <c r="J212" s="18">
        <f t="shared" si="16"/>
        <v>779.45227323891743</v>
      </c>
      <c r="K212" s="17">
        <v>79.330356053065046</v>
      </c>
      <c r="L212" s="18">
        <f t="shared" si="17"/>
        <v>2991.5477267610827</v>
      </c>
      <c r="M212" s="19">
        <v>-66.535869565217382</v>
      </c>
      <c r="N212" s="19">
        <f t="shared" si="23"/>
        <v>0</v>
      </c>
      <c r="O212" s="18">
        <v>9</v>
      </c>
      <c r="P212" s="18">
        <v>8.75</v>
      </c>
      <c r="Q212" s="18">
        <v>10.25</v>
      </c>
      <c r="R212" s="18">
        <v>10.25</v>
      </c>
      <c r="S212" s="18">
        <v>9.75</v>
      </c>
      <c r="T212" s="18">
        <v>9.6</v>
      </c>
      <c r="U212" s="11">
        <f t="shared" si="21"/>
        <v>-2328.7554347826085</v>
      </c>
      <c r="V212" s="18">
        <f t="shared" si="20"/>
        <v>0</v>
      </c>
      <c r="W212" s="23"/>
    </row>
    <row r="213" spans="1:23" s="6" customFormat="1" x14ac:dyDescent="0.25">
      <c r="A213" s="42" t="s">
        <v>35</v>
      </c>
      <c r="B213" s="42">
        <v>5</v>
      </c>
      <c r="C213" s="24">
        <v>41431</v>
      </c>
      <c r="D213" s="24" t="s">
        <v>33</v>
      </c>
      <c r="E213" s="24" t="s">
        <v>19</v>
      </c>
      <c r="F213" s="16">
        <v>2013</v>
      </c>
      <c r="G213" s="16">
        <v>2</v>
      </c>
      <c r="H213" s="18">
        <v>3773</v>
      </c>
      <c r="I213" s="17">
        <v>30.884695950775114</v>
      </c>
      <c r="J213" s="18">
        <f t="shared" ref="J213:J285" si="25">(H213*I213)/100</f>
        <v>1165.2795782227449</v>
      </c>
      <c r="K213" s="17">
        <v>69.115304049224875</v>
      </c>
      <c r="L213" s="18">
        <f t="shared" ref="L213:L285" si="26">(H213*K213)/100</f>
        <v>2607.7204217772546</v>
      </c>
      <c r="M213" s="19">
        <v>-30.671739130434784</v>
      </c>
      <c r="N213" s="19">
        <f t="shared" si="23"/>
        <v>0</v>
      </c>
      <c r="O213" s="18">
        <v>13.25</v>
      </c>
      <c r="P213" s="18">
        <v>9.75</v>
      </c>
      <c r="Q213" s="18">
        <v>9.75</v>
      </c>
      <c r="R213" s="18">
        <v>10</v>
      </c>
      <c r="S213" s="18">
        <v>9.75</v>
      </c>
      <c r="T213" s="18">
        <v>10.5</v>
      </c>
      <c r="U213" s="11">
        <f t="shared" si="21"/>
        <v>-1073.5108695652175</v>
      </c>
      <c r="V213" s="18">
        <f t="shared" si="20"/>
        <v>0</v>
      </c>
      <c r="W213" s="23"/>
    </row>
    <row r="214" spans="1:23" s="6" customFormat="1" x14ac:dyDescent="0.25">
      <c r="A214" s="42" t="s">
        <v>20</v>
      </c>
      <c r="B214" s="42">
        <v>6</v>
      </c>
      <c r="C214" s="24">
        <v>41431</v>
      </c>
      <c r="D214" s="24" t="s">
        <v>33</v>
      </c>
      <c r="E214" s="24" t="s">
        <v>19</v>
      </c>
      <c r="F214" s="16">
        <v>2013</v>
      </c>
      <c r="G214" s="16">
        <v>2</v>
      </c>
      <c r="H214" s="18">
        <v>3682</v>
      </c>
      <c r="I214" s="17">
        <v>35.690206414296995</v>
      </c>
      <c r="J214" s="18">
        <f t="shared" si="25"/>
        <v>1314.1134001744153</v>
      </c>
      <c r="K214" s="17">
        <v>64.309793585703005</v>
      </c>
      <c r="L214" s="18">
        <f t="shared" si="26"/>
        <v>2367.8865998255847</v>
      </c>
      <c r="M214" s="19">
        <v>-21.084782608695644</v>
      </c>
      <c r="N214" s="19">
        <f t="shared" si="23"/>
        <v>0</v>
      </c>
      <c r="O214" s="18">
        <v>11.25</v>
      </c>
      <c r="P214" s="18">
        <v>14</v>
      </c>
      <c r="Q214" s="18">
        <v>9</v>
      </c>
      <c r="R214" s="18">
        <v>7.5</v>
      </c>
      <c r="S214" s="18">
        <v>10.5</v>
      </c>
      <c r="T214" s="18">
        <v>10.45</v>
      </c>
      <c r="U214" s="11">
        <f t="shared" si="21"/>
        <v>-737.96739130434753</v>
      </c>
      <c r="V214" s="18">
        <f t="shared" si="20"/>
        <v>0</v>
      </c>
      <c r="W214" s="23"/>
    </row>
    <row r="215" spans="1:23" s="6" customFormat="1" x14ac:dyDescent="0.25">
      <c r="A215" s="42" t="s">
        <v>17</v>
      </c>
      <c r="B215" s="42">
        <v>7</v>
      </c>
      <c r="C215" s="24">
        <v>41431</v>
      </c>
      <c r="D215" s="24" t="s">
        <v>33</v>
      </c>
      <c r="E215" s="24" t="s">
        <v>19</v>
      </c>
      <c r="F215" s="16">
        <v>2013</v>
      </c>
      <c r="G215" s="16">
        <v>3</v>
      </c>
      <c r="H215" s="18">
        <v>3380</v>
      </c>
      <c r="I215" s="17">
        <v>26.614089527269616</v>
      </c>
      <c r="J215" s="18">
        <f t="shared" si="25"/>
        <v>899.55622602171309</v>
      </c>
      <c r="K215" s="17">
        <v>73.385910472730387</v>
      </c>
      <c r="L215" s="18">
        <f t="shared" si="26"/>
        <v>2480.443773978287</v>
      </c>
      <c r="M215" s="19">
        <v>1.3206521739130526</v>
      </c>
      <c r="N215" s="19">
        <f t="shared" si="23"/>
        <v>1.3206521739130526</v>
      </c>
      <c r="O215" s="18">
        <v>8.5</v>
      </c>
      <c r="P215" s="18">
        <v>8.75</v>
      </c>
      <c r="Q215" s="18">
        <v>9.5</v>
      </c>
      <c r="R215" s="18">
        <v>11.25</v>
      </c>
      <c r="S215" s="18">
        <v>9.25</v>
      </c>
      <c r="T215" s="18">
        <v>9.4499999999999993</v>
      </c>
      <c r="U215" s="11">
        <f t="shared" si="21"/>
        <v>46.222826086956843</v>
      </c>
      <c r="V215" s="18">
        <f t="shared" si="20"/>
        <v>46.222826086956843</v>
      </c>
      <c r="W215" s="23"/>
    </row>
    <row r="216" spans="1:23" s="6" customFormat="1" x14ac:dyDescent="0.25">
      <c r="A216" s="42" t="s">
        <v>20</v>
      </c>
      <c r="B216" s="42">
        <v>8</v>
      </c>
      <c r="C216" s="24">
        <v>41431</v>
      </c>
      <c r="D216" s="24" t="s">
        <v>33</v>
      </c>
      <c r="E216" s="24" t="s">
        <v>19</v>
      </c>
      <c r="F216" s="16">
        <v>2013</v>
      </c>
      <c r="G216" s="16">
        <v>3</v>
      </c>
      <c r="H216" s="18">
        <v>4044</v>
      </c>
      <c r="I216" s="17">
        <v>31.654465671948387</v>
      </c>
      <c r="J216" s="18">
        <f t="shared" si="25"/>
        <v>1280.1065917735928</v>
      </c>
      <c r="K216" s="17">
        <v>68.345534328051613</v>
      </c>
      <c r="L216" s="18">
        <f t="shared" si="26"/>
        <v>2763.8934082264077</v>
      </c>
      <c r="M216" s="19">
        <v>-32.024999999999999</v>
      </c>
      <c r="N216" s="19">
        <f t="shared" si="23"/>
        <v>0</v>
      </c>
      <c r="O216" s="18">
        <v>9</v>
      </c>
      <c r="P216" s="18">
        <v>12.75</v>
      </c>
      <c r="Q216" s="18">
        <v>9.25</v>
      </c>
      <c r="R216" s="18">
        <v>11.5</v>
      </c>
      <c r="S216" s="18">
        <v>11.5</v>
      </c>
      <c r="T216" s="18">
        <v>10.8</v>
      </c>
      <c r="U216" s="11">
        <f t="shared" si="21"/>
        <v>-1120.875</v>
      </c>
      <c r="V216" s="18">
        <f t="shared" si="20"/>
        <v>0</v>
      </c>
      <c r="W216" s="23"/>
    </row>
    <row r="217" spans="1:23" s="6" customFormat="1" x14ac:dyDescent="0.25">
      <c r="A217" s="42" t="s">
        <v>35</v>
      </c>
      <c r="B217" s="42">
        <v>9</v>
      </c>
      <c r="C217" s="24">
        <v>41431</v>
      </c>
      <c r="D217" s="24" t="s">
        <v>33</v>
      </c>
      <c r="E217" s="24" t="s">
        <v>19</v>
      </c>
      <c r="F217" s="16">
        <v>2013</v>
      </c>
      <c r="G217" s="16">
        <v>3</v>
      </c>
      <c r="H217" s="18">
        <v>3880</v>
      </c>
      <c r="I217" s="17">
        <v>28.887275001329506</v>
      </c>
      <c r="J217" s="18">
        <f t="shared" si="25"/>
        <v>1120.826270051585</v>
      </c>
      <c r="K217" s="17">
        <v>71.112724998670501</v>
      </c>
      <c r="L217" s="18">
        <f t="shared" si="26"/>
        <v>2759.1737299484153</v>
      </c>
      <c r="M217" s="19">
        <v>-34.111956521739131</v>
      </c>
      <c r="N217" s="19">
        <f t="shared" si="23"/>
        <v>0</v>
      </c>
      <c r="O217" s="18">
        <v>9</v>
      </c>
      <c r="P217" s="18">
        <v>11.75</v>
      </c>
      <c r="Q217" s="18">
        <v>13.25</v>
      </c>
      <c r="R217" s="18">
        <v>11.25</v>
      </c>
      <c r="S217" s="18">
        <v>11.25</v>
      </c>
      <c r="T217" s="18">
        <v>11.3</v>
      </c>
      <c r="U217" s="11">
        <f t="shared" si="21"/>
        <v>-1193.9184782608695</v>
      </c>
      <c r="V217" s="18">
        <f t="shared" si="20"/>
        <v>0</v>
      </c>
      <c r="W217" s="23"/>
    </row>
    <row r="218" spans="1:23" s="6" customFormat="1" x14ac:dyDescent="0.25">
      <c r="A218" s="40" t="s">
        <v>17</v>
      </c>
      <c r="B218" s="40">
        <v>1</v>
      </c>
      <c r="C218" s="25">
        <v>41466</v>
      </c>
      <c r="D218" s="25" t="s">
        <v>34</v>
      </c>
      <c r="E218" s="25" t="s">
        <v>19</v>
      </c>
      <c r="F218" s="9">
        <v>2013</v>
      </c>
      <c r="G218" s="9">
        <v>1</v>
      </c>
      <c r="H218" s="11">
        <v>3912</v>
      </c>
      <c r="I218" s="10">
        <v>30.701527901121878</v>
      </c>
      <c r="J218" s="11">
        <f t="shared" si="25"/>
        <v>1201.0437714918878</v>
      </c>
      <c r="K218" s="10">
        <v>69.298472098878122</v>
      </c>
      <c r="L218" s="11">
        <f t="shared" si="26"/>
        <v>2710.9562285081124</v>
      </c>
      <c r="M218" s="12">
        <v>42.836428571428563</v>
      </c>
      <c r="N218" s="12">
        <f>IF(M218&gt;0,M218,0)</f>
        <v>42.836428571428563</v>
      </c>
      <c r="O218" s="11">
        <v>9.25</v>
      </c>
      <c r="P218" s="11">
        <v>10.5</v>
      </c>
      <c r="Q218" s="11">
        <v>11</v>
      </c>
      <c r="R218" s="11">
        <v>8.75</v>
      </c>
      <c r="S218" s="11">
        <v>8.75</v>
      </c>
      <c r="T218" s="11">
        <f>AVERAGE(O218:S218)</f>
        <v>9.65</v>
      </c>
      <c r="U218" s="11">
        <f t="shared" si="21"/>
        <v>1970.4757142857138</v>
      </c>
      <c r="V218" s="11">
        <f t="shared" si="20"/>
        <v>1970.4757142857138</v>
      </c>
      <c r="W218" s="23"/>
    </row>
    <row r="219" spans="1:23" s="6" customFormat="1" x14ac:dyDescent="0.25">
      <c r="A219" s="40" t="s">
        <v>17</v>
      </c>
      <c r="B219" s="40">
        <v>2</v>
      </c>
      <c r="C219" s="25">
        <v>41466</v>
      </c>
      <c r="D219" s="25" t="s">
        <v>34</v>
      </c>
      <c r="E219" s="25" t="s">
        <v>19</v>
      </c>
      <c r="F219" s="9">
        <v>2013</v>
      </c>
      <c r="G219" s="9">
        <v>2</v>
      </c>
      <c r="H219" s="11">
        <v>3387</v>
      </c>
      <c r="I219" s="10">
        <v>26.523608542637117</v>
      </c>
      <c r="J219" s="11">
        <f t="shared" si="25"/>
        <v>898.35462133911915</v>
      </c>
      <c r="K219" s="10">
        <v>73.476391457362894</v>
      </c>
      <c r="L219" s="11">
        <f t="shared" si="26"/>
        <v>2488.6453786608813</v>
      </c>
      <c r="M219" s="12">
        <v>16.512857142857147</v>
      </c>
      <c r="N219" s="12">
        <f t="shared" si="23"/>
        <v>16.512857142857147</v>
      </c>
      <c r="O219" s="11">
        <v>5.75</v>
      </c>
      <c r="P219" s="11">
        <v>7.75</v>
      </c>
      <c r="Q219" s="11">
        <v>7</v>
      </c>
      <c r="R219" s="11">
        <v>9.25</v>
      </c>
      <c r="S219" s="11">
        <v>6.75</v>
      </c>
      <c r="T219" s="11">
        <f t="shared" ref="T219:T282" si="27">AVERAGE(O219:S219)</f>
        <v>7.3</v>
      </c>
      <c r="U219" s="11">
        <f t="shared" si="21"/>
        <v>759.59142857142876</v>
      </c>
      <c r="V219" s="11">
        <f t="shared" si="20"/>
        <v>759.59142857142876</v>
      </c>
      <c r="W219" s="23"/>
    </row>
    <row r="220" spans="1:23" s="6" customFormat="1" x14ac:dyDescent="0.25">
      <c r="A220" s="40" t="s">
        <v>20</v>
      </c>
      <c r="B220" s="40">
        <v>3</v>
      </c>
      <c r="C220" s="25">
        <v>41466</v>
      </c>
      <c r="D220" s="25" t="s">
        <v>34</v>
      </c>
      <c r="E220" s="25" t="s">
        <v>19</v>
      </c>
      <c r="F220" s="9">
        <v>2013</v>
      </c>
      <c r="G220" s="9">
        <v>1</v>
      </c>
      <c r="H220" s="11">
        <v>3163</v>
      </c>
      <c r="I220" s="10">
        <v>32.440516640457368</v>
      </c>
      <c r="J220" s="11">
        <f t="shared" si="25"/>
        <v>1026.0935413376665</v>
      </c>
      <c r="K220" s="10">
        <v>67.559483359542639</v>
      </c>
      <c r="L220" s="11">
        <f t="shared" si="26"/>
        <v>2136.9064586623335</v>
      </c>
      <c r="M220" s="12">
        <v>19.832142857142859</v>
      </c>
      <c r="N220" s="12">
        <f t="shared" si="23"/>
        <v>19.832142857142859</v>
      </c>
      <c r="O220" s="11">
        <v>10.25</v>
      </c>
      <c r="P220" s="11">
        <v>10.75</v>
      </c>
      <c r="Q220" s="11">
        <v>11.25</v>
      </c>
      <c r="R220" s="11">
        <v>12.75</v>
      </c>
      <c r="S220" s="11">
        <v>11</v>
      </c>
      <c r="T220" s="11">
        <f t="shared" si="27"/>
        <v>11.2</v>
      </c>
      <c r="U220" s="11">
        <f t="shared" si="21"/>
        <v>912.27857142857147</v>
      </c>
      <c r="V220" s="11">
        <f t="shared" ref="V220:V283" si="28">((C229-C220)*N220)</f>
        <v>912.27857142857147</v>
      </c>
      <c r="W220" s="23"/>
    </row>
    <row r="221" spans="1:23" s="6" customFormat="1" x14ac:dyDescent="0.25">
      <c r="A221" s="40" t="s">
        <v>35</v>
      </c>
      <c r="B221" s="40">
        <v>4</v>
      </c>
      <c r="C221" s="25">
        <v>41466</v>
      </c>
      <c r="D221" s="25" t="s">
        <v>34</v>
      </c>
      <c r="E221" s="25" t="s">
        <v>19</v>
      </c>
      <c r="F221" s="9">
        <v>2013</v>
      </c>
      <c r="G221" s="9">
        <v>1</v>
      </c>
      <c r="H221" s="11">
        <v>3578</v>
      </c>
      <c r="I221" s="10">
        <v>29.856918828084748</v>
      </c>
      <c r="J221" s="11">
        <f t="shared" si="25"/>
        <v>1068.2805556688722</v>
      </c>
      <c r="K221" s="10">
        <v>70.143081171915256</v>
      </c>
      <c r="L221" s="11">
        <f t="shared" si="26"/>
        <v>2509.7194443311278</v>
      </c>
      <c r="M221" s="12">
        <v>29.231428571428573</v>
      </c>
      <c r="N221" s="12">
        <f t="shared" si="23"/>
        <v>29.231428571428573</v>
      </c>
      <c r="O221" s="11">
        <v>6.25</v>
      </c>
      <c r="P221" s="11">
        <v>9.75</v>
      </c>
      <c r="Q221" s="11">
        <v>7.75</v>
      </c>
      <c r="R221" s="11">
        <v>9</v>
      </c>
      <c r="S221" s="11">
        <v>10.5</v>
      </c>
      <c r="T221" s="11">
        <f t="shared" si="27"/>
        <v>8.65</v>
      </c>
      <c r="U221" s="11">
        <f t="shared" si="21"/>
        <v>1344.6457142857143</v>
      </c>
      <c r="V221" s="11">
        <f t="shared" si="28"/>
        <v>1344.6457142857143</v>
      </c>
      <c r="W221" s="23"/>
    </row>
    <row r="222" spans="1:23" s="6" customFormat="1" x14ac:dyDescent="0.25">
      <c r="A222" s="40" t="s">
        <v>35</v>
      </c>
      <c r="B222" s="40">
        <v>5</v>
      </c>
      <c r="C222" s="25">
        <v>41466</v>
      </c>
      <c r="D222" s="25" t="s">
        <v>34</v>
      </c>
      <c r="E222" s="25" t="s">
        <v>19</v>
      </c>
      <c r="F222" s="9">
        <v>2013</v>
      </c>
      <c r="G222" s="9">
        <v>2</v>
      </c>
      <c r="H222" s="11">
        <v>3795</v>
      </c>
      <c r="I222" s="10">
        <v>32.41602793657308</v>
      </c>
      <c r="J222" s="11">
        <f t="shared" si="25"/>
        <v>1230.1882601929483</v>
      </c>
      <c r="K222" s="10">
        <v>67.583972063426913</v>
      </c>
      <c r="L222" s="11">
        <f t="shared" si="26"/>
        <v>2564.8117398070513</v>
      </c>
      <c r="M222" s="12">
        <v>21.637142857142855</v>
      </c>
      <c r="N222" s="12">
        <f t="shared" si="23"/>
        <v>21.637142857142855</v>
      </c>
      <c r="O222" s="11">
        <v>10.25</v>
      </c>
      <c r="P222" s="11">
        <v>6.25</v>
      </c>
      <c r="Q222" s="11">
        <v>5.25</v>
      </c>
      <c r="R222" s="11">
        <v>7.25</v>
      </c>
      <c r="S222" s="11">
        <v>7.5</v>
      </c>
      <c r="T222" s="11">
        <f t="shared" si="27"/>
        <v>7.3</v>
      </c>
      <c r="U222" s="11">
        <f t="shared" si="21"/>
        <v>995.30857142857133</v>
      </c>
      <c r="V222" s="11">
        <f t="shared" si="28"/>
        <v>995.30857142857133</v>
      </c>
      <c r="W222" s="23"/>
    </row>
    <row r="223" spans="1:23" s="6" customFormat="1" x14ac:dyDescent="0.25">
      <c r="A223" s="40" t="s">
        <v>20</v>
      </c>
      <c r="B223" s="40">
        <v>6</v>
      </c>
      <c r="C223" s="25">
        <v>41466</v>
      </c>
      <c r="D223" s="25" t="s">
        <v>34</v>
      </c>
      <c r="E223" s="25" t="s">
        <v>19</v>
      </c>
      <c r="F223" s="9">
        <v>2013</v>
      </c>
      <c r="G223" s="9">
        <v>2</v>
      </c>
      <c r="H223" s="11">
        <v>3146</v>
      </c>
      <c r="I223" s="10">
        <v>31.149886666373824</v>
      </c>
      <c r="J223" s="11">
        <f t="shared" si="25"/>
        <v>979.97543452412049</v>
      </c>
      <c r="K223" s="10">
        <v>68.850113333626183</v>
      </c>
      <c r="L223" s="11">
        <f t="shared" si="26"/>
        <v>2166.0245654758796</v>
      </c>
      <c r="M223" s="12">
        <v>-0.67785714285713683</v>
      </c>
      <c r="N223" s="12">
        <f t="shared" si="23"/>
        <v>0</v>
      </c>
      <c r="O223" s="11">
        <v>8</v>
      </c>
      <c r="P223" s="11">
        <v>17.75</v>
      </c>
      <c r="Q223" s="11">
        <v>14.75</v>
      </c>
      <c r="R223" s="11">
        <v>13.25</v>
      </c>
      <c r="S223" s="11">
        <v>14.25</v>
      </c>
      <c r="T223" s="11">
        <f t="shared" si="27"/>
        <v>13.6</v>
      </c>
      <c r="U223" s="11">
        <f t="shared" si="21"/>
        <v>-31.181428571428295</v>
      </c>
      <c r="V223" s="11">
        <f t="shared" si="28"/>
        <v>0</v>
      </c>
      <c r="W223" s="23"/>
    </row>
    <row r="224" spans="1:23" s="6" customFormat="1" x14ac:dyDescent="0.25">
      <c r="A224" s="40" t="s">
        <v>17</v>
      </c>
      <c r="B224" s="40">
        <v>7</v>
      </c>
      <c r="C224" s="25">
        <v>41466</v>
      </c>
      <c r="D224" s="25" t="s">
        <v>34</v>
      </c>
      <c r="E224" s="25" t="s">
        <v>19</v>
      </c>
      <c r="F224" s="9">
        <v>2013</v>
      </c>
      <c r="G224" s="9">
        <v>3</v>
      </c>
      <c r="H224" s="11">
        <v>2893</v>
      </c>
      <c r="I224" s="10">
        <v>45.508191543075199</v>
      </c>
      <c r="J224" s="11">
        <f t="shared" si="25"/>
        <v>1316.5519813411654</v>
      </c>
      <c r="K224" s="10">
        <v>54.491808456924787</v>
      </c>
      <c r="L224" s="11">
        <f t="shared" si="26"/>
        <v>1576.4480186588341</v>
      </c>
      <c r="M224" s="12">
        <v>59.372857142857143</v>
      </c>
      <c r="N224" s="12">
        <f t="shared" si="23"/>
        <v>59.372857142857143</v>
      </c>
      <c r="O224" s="11">
        <v>6.25</v>
      </c>
      <c r="P224" s="11">
        <v>7.25</v>
      </c>
      <c r="Q224" s="11">
        <v>7.25</v>
      </c>
      <c r="R224" s="11">
        <v>4.75</v>
      </c>
      <c r="S224" s="11">
        <v>6</v>
      </c>
      <c r="T224" s="11">
        <f t="shared" si="27"/>
        <v>6.3</v>
      </c>
      <c r="U224" s="11">
        <f t="shared" si="21"/>
        <v>2731.1514285714284</v>
      </c>
      <c r="V224" s="11">
        <f t="shared" si="28"/>
        <v>2731.1514285714284</v>
      </c>
      <c r="W224" s="23"/>
    </row>
    <row r="225" spans="1:23" s="6" customFormat="1" x14ac:dyDescent="0.25">
      <c r="A225" s="40" t="s">
        <v>20</v>
      </c>
      <c r="B225" s="40">
        <v>8</v>
      </c>
      <c r="C225" s="25">
        <v>41466</v>
      </c>
      <c r="D225" s="25" t="s">
        <v>34</v>
      </c>
      <c r="E225" s="25" t="s">
        <v>19</v>
      </c>
      <c r="F225" s="9">
        <v>2013</v>
      </c>
      <c r="G225" s="9">
        <v>3</v>
      </c>
      <c r="H225" s="11">
        <v>3164</v>
      </c>
      <c r="I225" s="10">
        <v>29.669270755662218</v>
      </c>
      <c r="J225" s="11">
        <f t="shared" si="25"/>
        <v>938.73572670915246</v>
      </c>
      <c r="K225" s="10">
        <v>70.330729244337789</v>
      </c>
      <c r="L225" s="11">
        <f t="shared" si="26"/>
        <v>2225.264273290848</v>
      </c>
      <c r="M225" s="12">
        <v>21.333571428571428</v>
      </c>
      <c r="N225" s="12">
        <f t="shared" si="23"/>
        <v>21.333571428571428</v>
      </c>
      <c r="O225" s="11">
        <v>9.5</v>
      </c>
      <c r="P225" s="11">
        <v>11.75</v>
      </c>
      <c r="Q225" s="11">
        <v>9.5</v>
      </c>
      <c r="R225" s="11">
        <v>10</v>
      </c>
      <c r="S225" s="11">
        <v>12</v>
      </c>
      <c r="T225" s="11">
        <f t="shared" si="27"/>
        <v>10.55</v>
      </c>
      <c r="U225" s="11">
        <f t="shared" si="21"/>
        <v>981.34428571428566</v>
      </c>
      <c r="V225" s="11">
        <f t="shared" si="28"/>
        <v>981.34428571428566</v>
      </c>
      <c r="W225" s="23"/>
    </row>
    <row r="226" spans="1:23" s="6" customFormat="1" x14ac:dyDescent="0.25">
      <c r="A226" s="40" t="s">
        <v>35</v>
      </c>
      <c r="B226" s="40">
        <v>9</v>
      </c>
      <c r="C226" s="25">
        <v>41466</v>
      </c>
      <c r="D226" s="25" t="s">
        <v>34</v>
      </c>
      <c r="E226" s="25" t="s">
        <v>19</v>
      </c>
      <c r="F226" s="9">
        <v>2013</v>
      </c>
      <c r="G226" s="9">
        <v>3</v>
      </c>
      <c r="H226" s="11">
        <v>3623</v>
      </c>
      <c r="I226" s="10">
        <v>32.340231735677897</v>
      </c>
      <c r="J226" s="11">
        <f t="shared" si="25"/>
        <v>1171.6865957836103</v>
      </c>
      <c r="K226" s="10">
        <v>67.659768264322111</v>
      </c>
      <c r="L226" s="11">
        <f t="shared" si="26"/>
        <v>2451.3134042163902</v>
      </c>
      <c r="M226" s="12">
        <v>22.507857142857141</v>
      </c>
      <c r="N226" s="12">
        <f t="shared" si="23"/>
        <v>22.507857142857141</v>
      </c>
      <c r="O226" s="11">
        <v>11</v>
      </c>
      <c r="P226" s="11">
        <v>9.25</v>
      </c>
      <c r="Q226" s="11">
        <v>14.25</v>
      </c>
      <c r="R226" s="11">
        <v>10.5</v>
      </c>
      <c r="S226" s="11">
        <v>15.75</v>
      </c>
      <c r="T226" s="11">
        <f t="shared" si="27"/>
        <v>12.15</v>
      </c>
      <c r="U226" s="11">
        <f t="shared" si="21"/>
        <v>1035.3614285714284</v>
      </c>
      <c r="V226" s="11">
        <f t="shared" si="28"/>
        <v>1035.3614285714284</v>
      </c>
      <c r="W226" s="23"/>
    </row>
    <row r="227" spans="1:23" s="6" customFormat="1" x14ac:dyDescent="0.25">
      <c r="A227" s="42" t="s">
        <v>17</v>
      </c>
      <c r="B227" s="42">
        <v>1</v>
      </c>
      <c r="C227" s="24">
        <v>41512</v>
      </c>
      <c r="D227" s="24" t="s">
        <v>18</v>
      </c>
      <c r="E227" s="24" t="s">
        <v>19</v>
      </c>
      <c r="F227" s="16">
        <v>2013</v>
      </c>
      <c r="G227" s="16">
        <v>1</v>
      </c>
      <c r="H227" s="18">
        <v>3388</v>
      </c>
      <c r="I227" s="17">
        <v>44.710493064830516</v>
      </c>
      <c r="J227" s="18">
        <f t="shared" si="25"/>
        <v>1514.7915050364579</v>
      </c>
      <c r="K227" s="17">
        <v>55.289506935169477</v>
      </c>
      <c r="L227" s="18">
        <f t="shared" si="26"/>
        <v>1873.2084949635419</v>
      </c>
      <c r="M227" s="19">
        <v>-49.342391304347814</v>
      </c>
      <c r="N227" s="19">
        <f>IF(M227&gt;0,M227,0)</f>
        <v>0</v>
      </c>
      <c r="O227" s="18">
        <v>6.75</v>
      </c>
      <c r="P227" s="18">
        <v>5</v>
      </c>
      <c r="Q227" s="18">
        <v>7.25</v>
      </c>
      <c r="R227" s="18">
        <v>7.25</v>
      </c>
      <c r="S227" s="18">
        <v>7.5</v>
      </c>
      <c r="T227" s="18">
        <f t="shared" si="27"/>
        <v>6.75</v>
      </c>
      <c r="U227" s="11">
        <f t="shared" si="21"/>
        <v>-1529.6141304347823</v>
      </c>
      <c r="V227" s="18">
        <f>((C236-C227)*N227)</f>
        <v>0</v>
      </c>
      <c r="W227" s="23"/>
    </row>
    <row r="228" spans="1:23" s="6" customFormat="1" x14ac:dyDescent="0.25">
      <c r="A228" s="42" t="s">
        <v>17</v>
      </c>
      <c r="B228" s="42">
        <v>2</v>
      </c>
      <c r="C228" s="24">
        <v>41512</v>
      </c>
      <c r="D228" s="24" t="s">
        <v>18</v>
      </c>
      <c r="E228" s="24" t="s">
        <v>19</v>
      </c>
      <c r="F228" s="16">
        <v>2013</v>
      </c>
      <c r="G228" s="16">
        <v>2</v>
      </c>
      <c r="H228" s="18">
        <v>2592</v>
      </c>
      <c r="I228" s="17">
        <v>40.062228452941255</v>
      </c>
      <c r="J228" s="18">
        <f t="shared" si="25"/>
        <v>1038.4129615002373</v>
      </c>
      <c r="K228" s="17">
        <v>59.937771547058745</v>
      </c>
      <c r="L228" s="18">
        <f t="shared" si="26"/>
        <v>1553.5870384997627</v>
      </c>
      <c r="M228" s="19">
        <v>-9.9119565217391283</v>
      </c>
      <c r="N228" s="19">
        <f t="shared" si="23"/>
        <v>0</v>
      </c>
      <c r="O228" s="18">
        <v>5</v>
      </c>
      <c r="P228" s="18">
        <v>8.75</v>
      </c>
      <c r="Q228" s="18">
        <v>6.25</v>
      </c>
      <c r="R228" s="18">
        <v>5.5</v>
      </c>
      <c r="S228" s="18">
        <v>7.75</v>
      </c>
      <c r="T228" s="18">
        <f t="shared" si="27"/>
        <v>6.65</v>
      </c>
      <c r="U228" s="11">
        <f t="shared" si="21"/>
        <v>-307.27065217391299</v>
      </c>
      <c r="V228" s="18">
        <f t="shared" si="28"/>
        <v>0</v>
      </c>
      <c r="W228" s="23"/>
    </row>
    <row r="229" spans="1:23" s="6" customFormat="1" x14ac:dyDescent="0.25">
      <c r="A229" s="42" t="s">
        <v>20</v>
      </c>
      <c r="B229" s="42">
        <v>3</v>
      </c>
      <c r="C229" s="24">
        <v>41512</v>
      </c>
      <c r="D229" s="24" t="s">
        <v>18</v>
      </c>
      <c r="E229" s="24" t="s">
        <v>19</v>
      </c>
      <c r="F229" s="16">
        <v>2013</v>
      </c>
      <c r="G229" s="16">
        <v>1</v>
      </c>
      <c r="H229" s="18">
        <v>2568</v>
      </c>
      <c r="I229" s="17">
        <v>18.524158019532784</v>
      </c>
      <c r="J229" s="18">
        <f t="shared" si="25"/>
        <v>475.70037794160191</v>
      </c>
      <c r="K229" s="17">
        <v>81.475841980467223</v>
      </c>
      <c r="L229" s="18">
        <f t="shared" si="26"/>
        <v>2092.2996220583982</v>
      </c>
      <c r="M229" s="19">
        <v>-28.846739130434777</v>
      </c>
      <c r="N229" s="19">
        <f t="shared" si="23"/>
        <v>0</v>
      </c>
      <c r="O229" s="18">
        <v>8.75</v>
      </c>
      <c r="P229" s="18">
        <v>9.75</v>
      </c>
      <c r="Q229" s="18">
        <v>10</v>
      </c>
      <c r="R229" s="18">
        <v>10</v>
      </c>
      <c r="S229" s="18">
        <v>11.25</v>
      </c>
      <c r="T229" s="18">
        <f t="shared" si="27"/>
        <v>9.9499999999999993</v>
      </c>
      <c r="U229" s="11">
        <f t="shared" si="21"/>
        <v>-894.24891304347807</v>
      </c>
      <c r="V229" s="18">
        <f t="shared" si="28"/>
        <v>0</v>
      </c>
      <c r="W229" s="23"/>
    </row>
    <row r="230" spans="1:23" s="6" customFormat="1" x14ac:dyDescent="0.25">
      <c r="A230" s="42" t="s">
        <v>35</v>
      </c>
      <c r="B230" s="42">
        <v>4</v>
      </c>
      <c r="C230" s="24">
        <v>41512</v>
      </c>
      <c r="D230" s="24" t="s">
        <v>18</v>
      </c>
      <c r="E230" s="24" t="s">
        <v>19</v>
      </c>
      <c r="F230" s="16">
        <v>2013</v>
      </c>
      <c r="G230" s="16">
        <v>1</v>
      </c>
      <c r="H230" s="18">
        <v>2603</v>
      </c>
      <c r="I230" s="17">
        <v>25.912640690444764</v>
      </c>
      <c r="J230" s="18">
        <f t="shared" si="25"/>
        <v>674.50603717227727</v>
      </c>
      <c r="K230" s="17">
        <v>74.087359309555239</v>
      </c>
      <c r="L230" s="18">
        <f t="shared" si="26"/>
        <v>1928.493962827723</v>
      </c>
      <c r="M230" s="19">
        <v>-7.0907608695652193</v>
      </c>
      <c r="N230" s="19">
        <f t="shared" si="23"/>
        <v>0</v>
      </c>
      <c r="O230" s="18">
        <v>7.5</v>
      </c>
      <c r="P230" s="18">
        <v>8.5</v>
      </c>
      <c r="Q230" s="18">
        <v>11</v>
      </c>
      <c r="R230" s="18">
        <v>8</v>
      </c>
      <c r="S230" s="18">
        <v>12.25</v>
      </c>
      <c r="T230" s="18">
        <f t="shared" si="27"/>
        <v>9.4499999999999993</v>
      </c>
      <c r="U230" s="11">
        <f t="shared" si="21"/>
        <v>-219.81358695652179</v>
      </c>
      <c r="V230" s="18">
        <f t="shared" si="28"/>
        <v>0</v>
      </c>
      <c r="W230" s="23"/>
    </row>
    <row r="231" spans="1:23" s="6" customFormat="1" x14ac:dyDescent="0.25">
      <c r="A231" s="42" t="s">
        <v>35</v>
      </c>
      <c r="B231" s="42">
        <v>5</v>
      </c>
      <c r="C231" s="24">
        <v>41512</v>
      </c>
      <c r="D231" s="24" t="s">
        <v>18</v>
      </c>
      <c r="E231" s="24" t="s">
        <v>19</v>
      </c>
      <c r="F231" s="16">
        <v>2013</v>
      </c>
      <c r="G231" s="16">
        <v>2</v>
      </c>
      <c r="H231" s="18">
        <v>3285</v>
      </c>
      <c r="I231" s="17">
        <v>21.258882884984104</v>
      </c>
      <c r="J231" s="18">
        <f t="shared" si="25"/>
        <v>698.35430277172782</v>
      </c>
      <c r="K231" s="17">
        <v>78.741117115015896</v>
      </c>
      <c r="L231" s="18">
        <f t="shared" si="26"/>
        <v>2586.6456972282722</v>
      </c>
      <c r="M231" s="19">
        <v>6.9728260869565206</v>
      </c>
      <c r="N231" s="19">
        <f t="shared" si="23"/>
        <v>6.9728260869565206</v>
      </c>
      <c r="O231" s="18">
        <v>8.75</v>
      </c>
      <c r="P231" s="18">
        <v>10.75</v>
      </c>
      <c r="Q231" s="18">
        <v>11.25</v>
      </c>
      <c r="R231" s="18">
        <v>11.5</v>
      </c>
      <c r="S231" s="18">
        <v>12.75</v>
      </c>
      <c r="T231" s="18">
        <f t="shared" si="27"/>
        <v>11</v>
      </c>
      <c r="U231" s="11">
        <f t="shared" si="21"/>
        <v>216.15760869565213</v>
      </c>
      <c r="V231" s="18">
        <f t="shared" si="28"/>
        <v>216.15760869565213</v>
      </c>
      <c r="W231" s="23"/>
    </row>
    <row r="232" spans="1:23" s="6" customFormat="1" x14ac:dyDescent="0.25">
      <c r="A232" s="42" t="s">
        <v>20</v>
      </c>
      <c r="B232" s="42">
        <v>6</v>
      </c>
      <c r="C232" s="24">
        <v>41512</v>
      </c>
      <c r="D232" s="24" t="s">
        <v>18</v>
      </c>
      <c r="E232" s="24" t="s">
        <v>19</v>
      </c>
      <c r="F232" s="16">
        <v>2013</v>
      </c>
      <c r="G232" s="16">
        <v>2</v>
      </c>
      <c r="H232" s="18">
        <v>2483</v>
      </c>
      <c r="I232" s="17">
        <v>23.406111823048494</v>
      </c>
      <c r="J232" s="18">
        <f t="shared" si="25"/>
        <v>581.17375656629406</v>
      </c>
      <c r="K232" s="17">
        <v>76.593888176951509</v>
      </c>
      <c r="L232" s="18">
        <f t="shared" si="26"/>
        <v>1901.8262434337062</v>
      </c>
      <c r="M232" s="19">
        <v>4.663586956521736</v>
      </c>
      <c r="N232" s="19">
        <f t="shared" si="23"/>
        <v>4.663586956521736</v>
      </c>
      <c r="O232" s="18">
        <v>12.75</v>
      </c>
      <c r="P232" s="18">
        <v>11.75</v>
      </c>
      <c r="Q232" s="18">
        <v>18.25</v>
      </c>
      <c r="R232" s="18">
        <v>12.25</v>
      </c>
      <c r="S232" s="18">
        <v>17.25</v>
      </c>
      <c r="T232" s="18">
        <f t="shared" si="27"/>
        <v>14.45</v>
      </c>
      <c r="U232" s="11">
        <f t="shared" si="21"/>
        <v>144.57119565217383</v>
      </c>
      <c r="V232" s="18">
        <f t="shared" si="28"/>
        <v>144.57119565217383</v>
      </c>
      <c r="W232" s="23"/>
    </row>
    <row r="233" spans="1:23" s="6" customFormat="1" x14ac:dyDescent="0.25">
      <c r="A233" s="42" t="s">
        <v>17</v>
      </c>
      <c r="B233" s="42">
        <v>7</v>
      </c>
      <c r="C233" s="24">
        <v>41512</v>
      </c>
      <c r="D233" s="24" t="s">
        <v>18</v>
      </c>
      <c r="E233" s="24" t="s">
        <v>19</v>
      </c>
      <c r="F233" s="16">
        <v>2013</v>
      </c>
      <c r="G233" s="16">
        <v>3</v>
      </c>
      <c r="H233" s="18">
        <v>2334</v>
      </c>
      <c r="I233" s="17">
        <v>42.365666830862168</v>
      </c>
      <c r="J233" s="18">
        <f t="shared" si="25"/>
        <v>988.81466383232294</v>
      </c>
      <c r="K233" s="17">
        <v>57.634333169137832</v>
      </c>
      <c r="L233" s="18">
        <f t="shared" si="26"/>
        <v>1345.185336167677</v>
      </c>
      <c r="M233" s="19">
        <v>-14.120108695652174</v>
      </c>
      <c r="N233" s="19">
        <f t="shared" si="23"/>
        <v>0</v>
      </c>
      <c r="O233" s="18">
        <v>7</v>
      </c>
      <c r="P233" s="18">
        <v>11.25</v>
      </c>
      <c r="Q233" s="18">
        <v>8.5</v>
      </c>
      <c r="R233" s="18">
        <v>6.75</v>
      </c>
      <c r="S233" s="18">
        <v>10.25</v>
      </c>
      <c r="T233" s="18">
        <f t="shared" si="27"/>
        <v>8.75</v>
      </c>
      <c r="U233" s="11">
        <f t="shared" ref="U233:U296" si="29">(M233*(C242-C233))</f>
        <v>-437.72336956521741</v>
      </c>
      <c r="V233" s="18">
        <f t="shared" si="28"/>
        <v>0</v>
      </c>
      <c r="W233" s="23"/>
    </row>
    <row r="234" spans="1:23" s="6" customFormat="1" x14ac:dyDescent="0.25">
      <c r="A234" s="42" t="s">
        <v>20</v>
      </c>
      <c r="B234" s="42">
        <v>8</v>
      </c>
      <c r="C234" s="24">
        <v>41512</v>
      </c>
      <c r="D234" s="24" t="s">
        <v>18</v>
      </c>
      <c r="E234" s="24" t="s">
        <v>19</v>
      </c>
      <c r="F234" s="16">
        <v>2013</v>
      </c>
      <c r="G234" s="16">
        <v>3</v>
      </c>
      <c r="H234" s="18">
        <v>2678</v>
      </c>
      <c r="I234" s="17">
        <v>14.275751789870267</v>
      </c>
      <c r="J234" s="18">
        <f t="shared" si="25"/>
        <v>382.30463293272572</v>
      </c>
      <c r="K234" s="17">
        <v>85.72424821012973</v>
      </c>
      <c r="L234" s="18">
        <f t="shared" si="26"/>
        <v>2295.6953670672742</v>
      </c>
      <c r="M234" s="19">
        <v>-15.790217391304349</v>
      </c>
      <c r="N234" s="19">
        <f t="shared" si="23"/>
        <v>0</v>
      </c>
      <c r="O234" s="18">
        <v>9.25</v>
      </c>
      <c r="P234" s="18">
        <v>11.5</v>
      </c>
      <c r="Q234" s="18">
        <v>12</v>
      </c>
      <c r="R234" s="18">
        <v>11</v>
      </c>
      <c r="S234" s="18">
        <v>15.25</v>
      </c>
      <c r="T234" s="18">
        <f t="shared" si="27"/>
        <v>11.8</v>
      </c>
      <c r="U234" s="11">
        <f t="shared" si="29"/>
        <v>-489.49673913043483</v>
      </c>
      <c r="V234" s="18">
        <f t="shared" si="28"/>
        <v>0</v>
      </c>
      <c r="W234" s="23"/>
    </row>
    <row r="235" spans="1:23" s="6" customFormat="1" x14ac:dyDescent="0.25">
      <c r="A235" s="42" t="s">
        <v>35</v>
      </c>
      <c r="B235" s="42">
        <v>9</v>
      </c>
      <c r="C235" s="24">
        <v>41512</v>
      </c>
      <c r="D235" s="24" t="s">
        <v>18</v>
      </c>
      <c r="E235" s="24" t="s">
        <v>19</v>
      </c>
      <c r="F235" s="16">
        <v>2013</v>
      </c>
      <c r="G235" s="16">
        <v>3</v>
      </c>
      <c r="H235" s="18">
        <v>2732</v>
      </c>
      <c r="I235" s="17">
        <v>28.475657822720272</v>
      </c>
      <c r="J235" s="18">
        <f t="shared" si="25"/>
        <v>777.95497171671786</v>
      </c>
      <c r="K235" s="17">
        <v>71.524342177279721</v>
      </c>
      <c r="L235" s="18">
        <f t="shared" si="26"/>
        <v>1954.0450282832819</v>
      </c>
      <c r="M235" s="19">
        <v>-24.585869565217394</v>
      </c>
      <c r="N235" s="19">
        <f t="shared" si="23"/>
        <v>0</v>
      </c>
      <c r="O235" s="18">
        <v>4.75</v>
      </c>
      <c r="P235" s="18">
        <v>8.75</v>
      </c>
      <c r="Q235" s="18">
        <v>9</v>
      </c>
      <c r="R235" s="18">
        <v>7.75</v>
      </c>
      <c r="S235" s="18">
        <v>10</v>
      </c>
      <c r="T235" s="18">
        <f t="shared" si="27"/>
        <v>8.0500000000000007</v>
      </c>
      <c r="U235" s="11">
        <f t="shared" si="29"/>
        <v>-762.16195652173917</v>
      </c>
      <c r="V235" s="18">
        <f t="shared" si="28"/>
        <v>0</v>
      </c>
      <c r="W235" s="23"/>
    </row>
    <row r="236" spans="1:23" s="6" customFormat="1" x14ac:dyDescent="0.25">
      <c r="A236" s="40" t="s">
        <v>17</v>
      </c>
      <c r="B236" s="40">
        <v>1</v>
      </c>
      <c r="C236" s="25">
        <v>41543</v>
      </c>
      <c r="D236" s="25" t="s">
        <v>21</v>
      </c>
      <c r="E236" s="25" t="s">
        <v>22</v>
      </c>
      <c r="F236" s="9">
        <v>2013</v>
      </c>
      <c r="G236" s="9">
        <v>1</v>
      </c>
      <c r="H236" s="11">
        <v>3114</v>
      </c>
      <c r="I236" s="10">
        <v>66.774685974749843</v>
      </c>
      <c r="J236" s="11">
        <f t="shared" si="25"/>
        <v>2079.3637212537101</v>
      </c>
      <c r="K236" s="10">
        <v>33.22531402525015</v>
      </c>
      <c r="L236" s="11">
        <f t="shared" si="26"/>
        <v>1034.6362787462897</v>
      </c>
      <c r="M236" s="12">
        <v>44.857258064516124</v>
      </c>
      <c r="N236" s="12">
        <f>IF(M236&gt;0,M236,0)</f>
        <v>44.857258064516124</v>
      </c>
      <c r="O236" s="11">
        <v>8</v>
      </c>
      <c r="P236" s="11">
        <v>7.75</v>
      </c>
      <c r="Q236" s="11">
        <v>9.25</v>
      </c>
      <c r="R236" s="11">
        <v>9.5</v>
      </c>
      <c r="S236" s="11">
        <v>10</v>
      </c>
      <c r="T236" s="11">
        <f t="shared" si="27"/>
        <v>8.9</v>
      </c>
      <c r="U236" s="11">
        <f t="shared" si="29"/>
        <v>2781.1499999999996</v>
      </c>
      <c r="V236" s="11">
        <f t="shared" si="28"/>
        <v>2781.1499999999996</v>
      </c>
      <c r="W236" s="23"/>
    </row>
    <row r="237" spans="1:23" s="6" customFormat="1" x14ac:dyDescent="0.25">
      <c r="A237" s="40" t="s">
        <v>17</v>
      </c>
      <c r="B237" s="40">
        <v>2</v>
      </c>
      <c r="C237" s="25">
        <v>41543</v>
      </c>
      <c r="D237" s="25" t="s">
        <v>21</v>
      </c>
      <c r="E237" s="25" t="s">
        <v>22</v>
      </c>
      <c r="F237" s="9">
        <v>2013</v>
      </c>
      <c r="G237" s="9">
        <v>2</v>
      </c>
      <c r="H237" s="11">
        <v>3008</v>
      </c>
      <c r="I237" s="10">
        <v>48.105379777063646</v>
      </c>
      <c r="J237" s="11">
        <f t="shared" si="25"/>
        <v>1447.0098236940746</v>
      </c>
      <c r="K237" s="10">
        <v>51.894620222936354</v>
      </c>
      <c r="L237" s="11">
        <f t="shared" si="26"/>
        <v>1560.9901763059254</v>
      </c>
      <c r="M237" s="12">
        <v>37.255645161290317</v>
      </c>
      <c r="N237" s="12">
        <f t="shared" si="23"/>
        <v>37.255645161290317</v>
      </c>
      <c r="O237" s="11">
        <v>9.5</v>
      </c>
      <c r="P237" s="11">
        <v>9.5</v>
      </c>
      <c r="Q237" s="11">
        <v>8</v>
      </c>
      <c r="R237" s="11">
        <v>10.75</v>
      </c>
      <c r="S237" s="11">
        <v>7</v>
      </c>
      <c r="T237" s="11">
        <f t="shared" si="27"/>
        <v>8.9499999999999993</v>
      </c>
      <c r="U237" s="11">
        <f t="shared" si="29"/>
        <v>2309.8499999999995</v>
      </c>
      <c r="V237" s="11">
        <f t="shared" si="28"/>
        <v>2309.8499999999995</v>
      </c>
      <c r="W237" s="23"/>
    </row>
    <row r="238" spans="1:23" s="6" customFormat="1" x14ac:dyDescent="0.25">
      <c r="A238" s="40" t="s">
        <v>20</v>
      </c>
      <c r="B238" s="40">
        <v>3</v>
      </c>
      <c r="C238" s="25">
        <v>41543</v>
      </c>
      <c r="D238" s="25" t="s">
        <v>21</v>
      </c>
      <c r="E238" s="25" t="s">
        <v>22</v>
      </c>
      <c r="F238" s="9">
        <v>2013</v>
      </c>
      <c r="G238" s="9">
        <v>1</v>
      </c>
      <c r="H238" s="11">
        <v>1993</v>
      </c>
      <c r="I238" s="10">
        <v>27.776614092939699</v>
      </c>
      <c r="J238" s="11">
        <f t="shared" si="25"/>
        <v>553.58791887228824</v>
      </c>
      <c r="K238" s="10">
        <v>72.223385907060305</v>
      </c>
      <c r="L238" s="11">
        <f t="shared" si="26"/>
        <v>1439.4120811277119</v>
      </c>
      <c r="M238" s="12">
        <v>13.152419354838704</v>
      </c>
      <c r="N238" s="12">
        <f t="shared" si="23"/>
        <v>13.152419354838704</v>
      </c>
      <c r="O238" s="11">
        <v>8.75</v>
      </c>
      <c r="P238" s="11">
        <v>10.75</v>
      </c>
      <c r="Q238" s="11">
        <v>13.25</v>
      </c>
      <c r="R238" s="11">
        <v>12.75</v>
      </c>
      <c r="S238" s="11">
        <v>12.25</v>
      </c>
      <c r="T238" s="11">
        <f t="shared" si="27"/>
        <v>11.55</v>
      </c>
      <c r="U238" s="11">
        <f t="shared" si="29"/>
        <v>815.4499999999997</v>
      </c>
      <c r="V238" s="11">
        <f t="shared" si="28"/>
        <v>815.4499999999997</v>
      </c>
      <c r="W238" s="23"/>
    </row>
    <row r="239" spans="1:23" s="6" customFormat="1" x14ac:dyDescent="0.25">
      <c r="A239" s="40" t="s">
        <v>35</v>
      </c>
      <c r="B239" s="40">
        <v>4</v>
      </c>
      <c r="C239" s="25">
        <v>41543</v>
      </c>
      <c r="D239" s="25" t="s">
        <v>21</v>
      </c>
      <c r="E239" s="25" t="s">
        <v>22</v>
      </c>
      <c r="F239" s="9">
        <v>2013</v>
      </c>
      <c r="G239" s="9">
        <v>1</v>
      </c>
      <c r="H239" s="11">
        <v>2715</v>
      </c>
      <c r="I239" s="10">
        <v>41.728304750054967</v>
      </c>
      <c r="J239" s="11">
        <f t="shared" si="25"/>
        <v>1132.9234739639924</v>
      </c>
      <c r="K239" s="10">
        <v>58.271695249945033</v>
      </c>
      <c r="L239" s="11">
        <f t="shared" si="26"/>
        <v>1582.0765260360076</v>
      </c>
      <c r="M239" s="12">
        <v>19.546774193548391</v>
      </c>
      <c r="N239" s="12">
        <f t="shared" si="23"/>
        <v>19.546774193548391</v>
      </c>
      <c r="O239" s="11">
        <v>10.25</v>
      </c>
      <c r="P239" s="11">
        <v>11</v>
      </c>
      <c r="Q239" s="11">
        <v>11.5</v>
      </c>
      <c r="R239" s="11">
        <v>13.25</v>
      </c>
      <c r="S239" s="11">
        <v>15.5</v>
      </c>
      <c r="T239" s="11">
        <f t="shared" si="27"/>
        <v>12.3</v>
      </c>
      <c r="U239" s="11">
        <f t="shared" si="29"/>
        <v>1211.9000000000003</v>
      </c>
      <c r="V239" s="11">
        <f t="shared" si="28"/>
        <v>1211.9000000000003</v>
      </c>
      <c r="W239" s="23"/>
    </row>
    <row r="240" spans="1:23" s="6" customFormat="1" x14ac:dyDescent="0.25">
      <c r="A240" s="40" t="s">
        <v>35</v>
      </c>
      <c r="B240" s="40">
        <v>5</v>
      </c>
      <c r="C240" s="25">
        <v>41543</v>
      </c>
      <c r="D240" s="25" t="s">
        <v>21</v>
      </c>
      <c r="E240" s="25" t="s">
        <v>22</v>
      </c>
      <c r="F240" s="9">
        <v>2013</v>
      </c>
      <c r="G240" s="9">
        <v>2</v>
      </c>
      <c r="H240" s="11">
        <v>2927</v>
      </c>
      <c r="I240" s="10">
        <v>40.257035652826985</v>
      </c>
      <c r="J240" s="11">
        <f t="shared" si="25"/>
        <v>1178.3234335582458</v>
      </c>
      <c r="K240" s="10">
        <v>59.742964347173015</v>
      </c>
      <c r="L240" s="11">
        <f t="shared" si="26"/>
        <v>1748.6765664417542</v>
      </c>
      <c r="M240" s="12">
        <v>-3.8290322580645171</v>
      </c>
      <c r="N240" s="12">
        <f t="shared" si="23"/>
        <v>0</v>
      </c>
      <c r="O240" s="11">
        <v>9.75</v>
      </c>
      <c r="P240" s="11">
        <v>13.75</v>
      </c>
      <c r="Q240" s="11">
        <v>10.25</v>
      </c>
      <c r="R240" s="11">
        <v>10</v>
      </c>
      <c r="S240" s="11">
        <v>11.75</v>
      </c>
      <c r="T240" s="11">
        <f t="shared" si="27"/>
        <v>11.1</v>
      </c>
      <c r="U240" s="11">
        <f t="shared" si="29"/>
        <v>-237.40000000000006</v>
      </c>
      <c r="V240" s="11">
        <f t="shared" si="28"/>
        <v>0</v>
      </c>
      <c r="W240" s="23"/>
    </row>
    <row r="241" spans="1:24" s="6" customFormat="1" x14ac:dyDescent="0.25">
      <c r="A241" s="40" t="s">
        <v>20</v>
      </c>
      <c r="B241" s="40">
        <v>6</v>
      </c>
      <c r="C241" s="25">
        <v>41543</v>
      </c>
      <c r="D241" s="25" t="s">
        <v>21</v>
      </c>
      <c r="E241" s="25" t="s">
        <v>22</v>
      </c>
      <c r="F241" s="9">
        <v>2013</v>
      </c>
      <c r="G241" s="9">
        <v>2</v>
      </c>
      <c r="H241" s="11">
        <v>2148</v>
      </c>
      <c r="I241" s="10">
        <v>28.259086353162296</v>
      </c>
      <c r="J241" s="11">
        <f t="shared" si="25"/>
        <v>607.00517486592605</v>
      </c>
      <c r="K241" s="10">
        <v>71.740913646837711</v>
      </c>
      <c r="L241" s="11">
        <f t="shared" si="26"/>
        <v>1540.9948251340738</v>
      </c>
      <c r="M241" s="12">
        <v>-21.642741935483865</v>
      </c>
      <c r="N241" s="12">
        <f t="shared" si="23"/>
        <v>0</v>
      </c>
      <c r="O241" s="11">
        <v>10</v>
      </c>
      <c r="P241" s="11">
        <v>10.75</v>
      </c>
      <c r="Q241" s="11">
        <v>11.5</v>
      </c>
      <c r="R241" s="11">
        <v>12.75</v>
      </c>
      <c r="S241" s="11">
        <v>11</v>
      </c>
      <c r="T241" s="11">
        <f t="shared" si="27"/>
        <v>11.2</v>
      </c>
      <c r="U241" s="11">
        <f t="shared" si="29"/>
        <v>-1341.8499999999997</v>
      </c>
      <c r="V241" s="11">
        <f t="shared" si="28"/>
        <v>0</v>
      </c>
      <c r="W241" s="13"/>
      <c r="X241" s="13"/>
    </row>
    <row r="242" spans="1:24" s="6" customFormat="1" x14ac:dyDescent="0.25">
      <c r="A242" s="40" t="s">
        <v>17</v>
      </c>
      <c r="B242" s="40">
        <v>7</v>
      </c>
      <c r="C242" s="25">
        <v>41543</v>
      </c>
      <c r="D242" s="25" t="s">
        <v>21</v>
      </c>
      <c r="E242" s="25" t="s">
        <v>22</v>
      </c>
      <c r="F242" s="9">
        <v>2013</v>
      </c>
      <c r="G242" s="9">
        <v>3</v>
      </c>
      <c r="H242" s="11">
        <v>2915</v>
      </c>
      <c r="I242" s="10">
        <v>50.664465103011544</v>
      </c>
      <c r="J242" s="11">
        <f t="shared" si="25"/>
        <v>1476.8691577527864</v>
      </c>
      <c r="K242" s="10">
        <v>49.335534896988449</v>
      </c>
      <c r="L242" s="11">
        <f t="shared" si="26"/>
        <v>1438.1308422472132</v>
      </c>
      <c r="M242" s="12">
        <v>23.810483870967737</v>
      </c>
      <c r="N242" s="12">
        <f t="shared" si="23"/>
        <v>23.810483870967737</v>
      </c>
      <c r="O242" s="11">
        <v>10</v>
      </c>
      <c r="P242" s="11">
        <v>9.5</v>
      </c>
      <c r="Q242" s="11">
        <v>9.5</v>
      </c>
      <c r="R242" s="11">
        <v>11.25</v>
      </c>
      <c r="S242" s="11">
        <v>10.5</v>
      </c>
      <c r="T242" s="11">
        <f t="shared" si="27"/>
        <v>10.15</v>
      </c>
      <c r="U242" s="11">
        <f t="shared" si="29"/>
        <v>1476.2499999999998</v>
      </c>
      <c r="V242" s="11">
        <f t="shared" si="28"/>
        <v>1476.2499999999998</v>
      </c>
      <c r="W242" s="23"/>
    </row>
    <row r="243" spans="1:24" s="6" customFormat="1" x14ac:dyDescent="0.25">
      <c r="A243" s="40" t="s">
        <v>20</v>
      </c>
      <c r="B243" s="40">
        <v>8</v>
      </c>
      <c r="C243" s="25">
        <v>41543</v>
      </c>
      <c r="D243" s="25" t="s">
        <v>21</v>
      </c>
      <c r="E243" s="25" t="s">
        <v>22</v>
      </c>
      <c r="F243" s="9">
        <v>2013</v>
      </c>
      <c r="G243" s="9">
        <v>3</v>
      </c>
      <c r="H243" s="11">
        <v>1980</v>
      </c>
      <c r="I243" s="10">
        <v>47.443082992471382</v>
      </c>
      <c r="J243" s="11">
        <f t="shared" si="25"/>
        <v>939.37304325093339</v>
      </c>
      <c r="K243" s="10">
        <v>52.556917007528618</v>
      </c>
      <c r="L243" s="11">
        <f t="shared" si="26"/>
        <v>1040.6269567490665</v>
      </c>
      <c r="M243" s="12">
        <v>13.879838709677422</v>
      </c>
      <c r="N243" s="12">
        <f t="shared" si="23"/>
        <v>13.879838709677422</v>
      </c>
      <c r="O243" s="11">
        <v>8.25</v>
      </c>
      <c r="P243" s="11">
        <v>7</v>
      </c>
      <c r="Q243" s="11">
        <v>8</v>
      </c>
      <c r="R243" s="11">
        <v>8.5</v>
      </c>
      <c r="S243" s="11">
        <v>8.75</v>
      </c>
      <c r="T243" s="11">
        <f t="shared" si="27"/>
        <v>8.1</v>
      </c>
      <c r="U243" s="11">
        <f t="shared" si="29"/>
        <v>860.55000000000018</v>
      </c>
      <c r="V243" s="11">
        <f t="shared" si="28"/>
        <v>860.55000000000018</v>
      </c>
      <c r="W243" s="23"/>
    </row>
    <row r="244" spans="1:24" s="6" customFormat="1" x14ac:dyDescent="0.25">
      <c r="A244" s="40" t="s">
        <v>35</v>
      </c>
      <c r="B244" s="40">
        <v>9</v>
      </c>
      <c r="C244" s="25">
        <v>41543</v>
      </c>
      <c r="D244" s="25" t="s">
        <v>21</v>
      </c>
      <c r="E244" s="25" t="s">
        <v>22</v>
      </c>
      <c r="F244" s="9">
        <v>2013</v>
      </c>
      <c r="G244" s="9">
        <v>3</v>
      </c>
      <c r="H244" s="11">
        <v>2617</v>
      </c>
      <c r="I244" s="10">
        <v>45.438945151276968</v>
      </c>
      <c r="J244" s="11">
        <f t="shared" si="25"/>
        <v>1189.1371946089182</v>
      </c>
      <c r="K244" s="10">
        <v>54.561054848723032</v>
      </c>
      <c r="L244" s="11">
        <f t="shared" si="26"/>
        <v>1427.8628053910818</v>
      </c>
      <c r="M244" s="12">
        <v>18.697580645161288</v>
      </c>
      <c r="N244" s="12">
        <f t="shared" si="23"/>
        <v>18.697580645161288</v>
      </c>
      <c r="O244" s="11">
        <v>10.5</v>
      </c>
      <c r="P244" s="11">
        <v>9.75</v>
      </c>
      <c r="Q244" s="11">
        <v>8</v>
      </c>
      <c r="R244" s="11">
        <v>9.75</v>
      </c>
      <c r="S244" s="11">
        <v>11</v>
      </c>
      <c r="T244" s="11">
        <f t="shared" si="27"/>
        <v>9.8000000000000007</v>
      </c>
      <c r="U244" s="11">
        <f t="shared" si="29"/>
        <v>1159.2499999999998</v>
      </c>
      <c r="V244" s="11">
        <f t="shared" si="28"/>
        <v>1159.2499999999998</v>
      </c>
      <c r="W244" s="13"/>
      <c r="X244" s="13"/>
    </row>
    <row r="245" spans="1:24" s="6" customFormat="1" x14ac:dyDescent="0.25">
      <c r="A245" s="42" t="s">
        <v>17</v>
      </c>
      <c r="B245" s="42">
        <v>1</v>
      </c>
      <c r="C245" s="24">
        <v>41605</v>
      </c>
      <c r="D245" s="24" t="s">
        <v>24</v>
      </c>
      <c r="E245" s="16" t="s">
        <v>22</v>
      </c>
      <c r="F245" s="16">
        <v>2013</v>
      </c>
      <c r="G245" s="16">
        <v>1</v>
      </c>
      <c r="H245" s="18">
        <v>3326</v>
      </c>
      <c r="I245" s="17">
        <v>67.297486433783916</v>
      </c>
      <c r="J245" s="18">
        <f t="shared" si="25"/>
        <v>2238.3143987876533</v>
      </c>
      <c r="K245" s="17">
        <v>32.702513566216091</v>
      </c>
      <c r="L245" s="18">
        <f t="shared" si="26"/>
        <v>1087.6856012123471</v>
      </c>
      <c r="M245" s="19">
        <v>28.725161290322578</v>
      </c>
      <c r="N245" s="19">
        <f>IF(M245&gt;0,M245,0)</f>
        <v>28.725161290322578</v>
      </c>
      <c r="O245" s="18">
        <v>9.75</v>
      </c>
      <c r="P245" s="18">
        <v>11.75</v>
      </c>
      <c r="Q245" s="18">
        <v>11</v>
      </c>
      <c r="R245" s="18">
        <v>12.75</v>
      </c>
      <c r="S245" s="18">
        <v>10.75</v>
      </c>
      <c r="T245" s="18">
        <f t="shared" si="27"/>
        <v>11.2</v>
      </c>
      <c r="U245" s="11">
        <f t="shared" si="29"/>
        <v>603.2283870967741</v>
      </c>
      <c r="V245" s="18">
        <f>((C254-C245)*N245)</f>
        <v>603.2283870967741</v>
      </c>
      <c r="W245" s="23"/>
    </row>
    <row r="246" spans="1:24" s="6" customFormat="1" x14ac:dyDescent="0.25">
      <c r="A246" s="42" t="s">
        <v>17</v>
      </c>
      <c r="B246" s="42">
        <v>2</v>
      </c>
      <c r="C246" s="24">
        <v>41605</v>
      </c>
      <c r="D246" s="24" t="s">
        <v>24</v>
      </c>
      <c r="E246" s="16" t="s">
        <v>22</v>
      </c>
      <c r="F246" s="16">
        <v>2013</v>
      </c>
      <c r="G246" s="16">
        <v>2</v>
      </c>
      <c r="H246" s="18">
        <v>3344</v>
      </c>
      <c r="I246" s="17">
        <v>66.272661182084107</v>
      </c>
      <c r="J246" s="18">
        <f t="shared" si="25"/>
        <v>2216.1577899288923</v>
      </c>
      <c r="K246" s="17">
        <v>33.727338817915893</v>
      </c>
      <c r="L246" s="18">
        <f t="shared" si="26"/>
        <v>1127.8422100711075</v>
      </c>
      <c r="M246" s="19">
        <v>32.526612903225804</v>
      </c>
      <c r="N246" s="19">
        <f t="shared" si="23"/>
        <v>32.526612903225804</v>
      </c>
      <c r="O246" s="18">
        <v>13.5</v>
      </c>
      <c r="P246" s="18">
        <v>15</v>
      </c>
      <c r="Q246" s="18">
        <v>15.5</v>
      </c>
      <c r="R246" s="18">
        <v>15.25</v>
      </c>
      <c r="S246" s="18">
        <v>12.5</v>
      </c>
      <c r="T246" s="18">
        <f t="shared" si="27"/>
        <v>14.35</v>
      </c>
      <c r="U246" s="11">
        <f t="shared" si="29"/>
        <v>683.05887096774188</v>
      </c>
      <c r="V246" s="18">
        <f t="shared" si="28"/>
        <v>683.05887096774188</v>
      </c>
      <c r="W246" s="23"/>
    </row>
    <row r="247" spans="1:24" s="6" customFormat="1" x14ac:dyDescent="0.25">
      <c r="A247" s="42" t="s">
        <v>20</v>
      </c>
      <c r="B247" s="42">
        <v>3</v>
      </c>
      <c r="C247" s="24">
        <v>41605</v>
      </c>
      <c r="D247" s="24" t="s">
        <v>24</v>
      </c>
      <c r="E247" s="16" t="s">
        <v>22</v>
      </c>
      <c r="F247" s="16">
        <v>2013</v>
      </c>
      <c r="G247" s="16">
        <v>1</v>
      </c>
      <c r="H247" s="18">
        <v>3274</v>
      </c>
      <c r="I247" s="17">
        <v>63.273001408450767</v>
      </c>
      <c r="J247" s="18">
        <f t="shared" si="25"/>
        <v>2071.5580661126783</v>
      </c>
      <c r="K247" s="17">
        <v>36.726998591549219</v>
      </c>
      <c r="L247" s="18">
        <f t="shared" si="26"/>
        <v>1202.4419338873213</v>
      </c>
      <c r="M247" s="19">
        <v>24.88991935483871</v>
      </c>
      <c r="N247" s="19">
        <f t="shared" ref="N247:N253" si="30">IF(M247&gt;0,M247,0)</f>
        <v>24.88991935483871</v>
      </c>
      <c r="O247" s="18">
        <v>6.75</v>
      </c>
      <c r="P247" s="18">
        <v>8</v>
      </c>
      <c r="Q247" s="18">
        <v>11.5</v>
      </c>
      <c r="R247" s="18">
        <v>10.75</v>
      </c>
      <c r="S247" s="18">
        <v>8.5</v>
      </c>
      <c r="T247" s="18">
        <f t="shared" si="27"/>
        <v>9.1</v>
      </c>
      <c r="U247" s="11">
        <f t="shared" si="29"/>
        <v>522.6883064516129</v>
      </c>
      <c r="V247" s="18">
        <f t="shared" si="28"/>
        <v>522.6883064516129</v>
      </c>
      <c r="W247" s="13"/>
      <c r="X247" s="13"/>
    </row>
    <row r="248" spans="1:24" s="6" customFormat="1" x14ac:dyDescent="0.25">
      <c r="A248" s="42" t="s">
        <v>35</v>
      </c>
      <c r="B248" s="42">
        <v>4</v>
      </c>
      <c r="C248" s="24">
        <v>41605</v>
      </c>
      <c r="D248" s="24" t="s">
        <v>24</v>
      </c>
      <c r="E248" s="16" t="s">
        <v>22</v>
      </c>
      <c r="F248" s="16">
        <v>2013</v>
      </c>
      <c r="G248" s="16">
        <v>1</v>
      </c>
      <c r="H248" s="18">
        <v>3256</v>
      </c>
      <c r="I248" s="17">
        <v>62.450941668851172</v>
      </c>
      <c r="J248" s="18">
        <f t="shared" si="25"/>
        <v>2033.4026607377941</v>
      </c>
      <c r="K248" s="17">
        <v>37.549058331148828</v>
      </c>
      <c r="L248" s="18">
        <f t="shared" si="26"/>
        <v>1222.5973392622059</v>
      </c>
      <c r="M248" s="19">
        <v>3.1040322580645139</v>
      </c>
      <c r="N248" s="19">
        <f t="shared" si="30"/>
        <v>3.1040322580645139</v>
      </c>
      <c r="O248" s="18">
        <v>10.75</v>
      </c>
      <c r="P248" s="18">
        <v>10.25</v>
      </c>
      <c r="Q248" s="18">
        <v>16</v>
      </c>
      <c r="R248" s="18">
        <v>13</v>
      </c>
      <c r="S248" s="18">
        <v>14</v>
      </c>
      <c r="T248" s="18">
        <f t="shared" si="27"/>
        <v>12.8</v>
      </c>
      <c r="U248" s="11">
        <f t="shared" si="29"/>
        <v>65.184677419354784</v>
      </c>
      <c r="V248" s="18">
        <f t="shared" si="28"/>
        <v>65.184677419354784</v>
      </c>
      <c r="W248" s="23"/>
    </row>
    <row r="249" spans="1:24" s="6" customFormat="1" x14ac:dyDescent="0.25">
      <c r="A249" s="42" t="s">
        <v>35</v>
      </c>
      <c r="B249" s="42">
        <v>5</v>
      </c>
      <c r="C249" s="24">
        <v>41605</v>
      </c>
      <c r="D249" s="24" t="s">
        <v>24</v>
      </c>
      <c r="E249" s="16" t="s">
        <v>22</v>
      </c>
      <c r="F249" s="16">
        <v>2013</v>
      </c>
      <c r="G249" s="16">
        <v>2</v>
      </c>
      <c r="H249" s="18">
        <v>3581</v>
      </c>
      <c r="I249" s="17">
        <v>66.379533727240386</v>
      </c>
      <c r="J249" s="18">
        <f t="shared" si="25"/>
        <v>2377.0511027724783</v>
      </c>
      <c r="K249" s="17">
        <v>33.6204662727596</v>
      </c>
      <c r="L249" s="18">
        <f t="shared" si="26"/>
        <v>1203.9488972275212</v>
      </c>
      <c r="M249" s="19">
        <v>21.048387096774196</v>
      </c>
      <c r="N249" s="19">
        <f t="shared" si="30"/>
        <v>21.048387096774196</v>
      </c>
      <c r="O249" s="18">
        <v>8.75</v>
      </c>
      <c r="P249" s="18">
        <v>8.75</v>
      </c>
      <c r="Q249" s="18">
        <v>10.5</v>
      </c>
      <c r="R249" s="18">
        <v>12.25</v>
      </c>
      <c r="S249" s="18">
        <v>7.5</v>
      </c>
      <c r="T249" s="18">
        <f t="shared" si="27"/>
        <v>9.5500000000000007</v>
      </c>
      <c r="U249" s="11">
        <f t="shared" si="29"/>
        <v>442.01612903225811</v>
      </c>
      <c r="V249" s="18">
        <f t="shared" si="28"/>
        <v>442.01612903225811</v>
      </c>
      <c r="W249" s="23"/>
    </row>
    <row r="250" spans="1:24" s="33" customFormat="1" x14ac:dyDescent="0.25">
      <c r="A250" s="42" t="s">
        <v>20</v>
      </c>
      <c r="B250" s="42">
        <v>6</v>
      </c>
      <c r="C250" s="24">
        <v>41605</v>
      </c>
      <c r="D250" s="24" t="s">
        <v>24</v>
      </c>
      <c r="E250" s="16" t="s">
        <v>22</v>
      </c>
      <c r="F250" s="16">
        <v>2013</v>
      </c>
      <c r="G250" s="16">
        <v>2</v>
      </c>
      <c r="H250" s="18">
        <v>3299</v>
      </c>
      <c r="I250" s="17">
        <v>46.054436749105349</v>
      </c>
      <c r="J250" s="18">
        <f t="shared" si="25"/>
        <v>1519.3358683529855</v>
      </c>
      <c r="K250" s="17">
        <v>53.945563250894658</v>
      </c>
      <c r="L250" s="18">
        <f t="shared" si="26"/>
        <v>1779.664131647015</v>
      </c>
      <c r="M250" s="19">
        <v>9.9455645161290338</v>
      </c>
      <c r="N250" s="19">
        <f t="shared" si="30"/>
        <v>9.9455645161290338</v>
      </c>
      <c r="O250" s="18">
        <v>16.25</v>
      </c>
      <c r="P250" s="18">
        <v>15.25</v>
      </c>
      <c r="Q250" s="18">
        <v>12.5</v>
      </c>
      <c r="R250" s="18">
        <v>10.5</v>
      </c>
      <c r="S250" s="18">
        <v>14.75</v>
      </c>
      <c r="T250" s="18">
        <f t="shared" si="27"/>
        <v>13.85</v>
      </c>
      <c r="U250" s="11">
        <f t="shared" si="29"/>
        <v>208.85685483870972</v>
      </c>
      <c r="V250" s="18">
        <f t="shared" si="28"/>
        <v>208.85685483870972</v>
      </c>
      <c r="W250" s="32"/>
    </row>
    <row r="251" spans="1:24" s="6" customFormat="1" x14ac:dyDescent="0.25">
      <c r="A251" s="42" t="s">
        <v>17</v>
      </c>
      <c r="B251" s="42">
        <v>7</v>
      </c>
      <c r="C251" s="24">
        <v>41605</v>
      </c>
      <c r="D251" s="24" t="s">
        <v>24</v>
      </c>
      <c r="E251" s="16" t="s">
        <v>22</v>
      </c>
      <c r="F251" s="16">
        <v>2013</v>
      </c>
      <c r="G251" s="16">
        <v>3</v>
      </c>
      <c r="H251" s="18">
        <v>3298</v>
      </c>
      <c r="I251" s="17">
        <v>71.182029799979645</v>
      </c>
      <c r="J251" s="18">
        <f t="shared" si="25"/>
        <v>2347.5833428033288</v>
      </c>
      <c r="K251" s="17">
        <v>28.817970200020351</v>
      </c>
      <c r="L251" s="18">
        <f t="shared" si="26"/>
        <v>950.41665719667117</v>
      </c>
      <c r="M251" s="19">
        <v>30.810887096774191</v>
      </c>
      <c r="N251" s="19">
        <f t="shared" si="30"/>
        <v>30.810887096774191</v>
      </c>
      <c r="O251" s="18">
        <v>25</v>
      </c>
      <c r="P251" s="18">
        <v>17.25</v>
      </c>
      <c r="Q251" s="18">
        <v>27.5</v>
      </c>
      <c r="R251" s="18">
        <v>21.5</v>
      </c>
      <c r="S251" s="18">
        <v>20.5</v>
      </c>
      <c r="T251" s="18">
        <f t="shared" si="27"/>
        <v>22.35</v>
      </c>
      <c r="U251" s="11">
        <f t="shared" si="29"/>
        <v>647.02862903225798</v>
      </c>
      <c r="V251" s="18">
        <f t="shared" si="28"/>
        <v>647.02862903225798</v>
      </c>
      <c r="W251" s="23"/>
    </row>
    <row r="252" spans="1:24" s="6" customFormat="1" x14ac:dyDescent="0.25">
      <c r="A252" s="42" t="s">
        <v>20</v>
      </c>
      <c r="B252" s="42">
        <v>8</v>
      </c>
      <c r="C252" s="24">
        <v>41605</v>
      </c>
      <c r="D252" s="24" t="s">
        <v>24</v>
      </c>
      <c r="E252" s="16" t="s">
        <v>22</v>
      </c>
      <c r="F252" s="16">
        <v>2013</v>
      </c>
      <c r="G252" s="16">
        <v>3</v>
      </c>
      <c r="H252" s="18">
        <v>3260</v>
      </c>
      <c r="I252" s="17">
        <v>81.547813440125978</v>
      </c>
      <c r="J252" s="18">
        <f t="shared" si="25"/>
        <v>2658.4587181481065</v>
      </c>
      <c r="K252" s="17">
        <v>18.452186559874015</v>
      </c>
      <c r="L252" s="18">
        <f t="shared" si="26"/>
        <v>601.5412818518929</v>
      </c>
      <c r="M252" s="19">
        <v>7.6782258064516125</v>
      </c>
      <c r="N252" s="19">
        <f t="shared" si="30"/>
        <v>7.6782258064516125</v>
      </c>
      <c r="O252" s="18">
        <v>6.5</v>
      </c>
      <c r="P252" s="18">
        <v>8.75</v>
      </c>
      <c r="Q252" s="18">
        <v>8</v>
      </c>
      <c r="R252" s="18">
        <v>9.75</v>
      </c>
      <c r="S252" s="18">
        <v>7</v>
      </c>
      <c r="T252" s="18">
        <f t="shared" si="27"/>
        <v>8</v>
      </c>
      <c r="U252" s="11">
        <f t="shared" si="29"/>
        <v>161.24274193548385</v>
      </c>
      <c r="V252" s="18">
        <f t="shared" si="28"/>
        <v>161.24274193548385</v>
      </c>
      <c r="W252" s="23"/>
    </row>
    <row r="253" spans="1:24" s="6" customFormat="1" x14ac:dyDescent="0.25">
      <c r="A253" s="42" t="s">
        <v>35</v>
      </c>
      <c r="B253" s="42">
        <v>9</v>
      </c>
      <c r="C253" s="24">
        <v>41605</v>
      </c>
      <c r="D253" s="24" t="s">
        <v>24</v>
      </c>
      <c r="E253" s="16" t="s">
        <v>22</v>
      </c>
      <c r="F253" s="16">
        <v>2013</v>
      </c>
      <c r="G253" s="16">
        <v>3</v>
      </c>
      <c r="H253" s="18">
        <v>3482</v>
      </c>
      <c r="I253" s="17">
        <v>69.66036422937006</v>
      </c>
      <c r="J253" s="18">
        <f t="shared" si="25"/>
        <v>2425.5738824666655</v>
      </c>
      <c r="K253" s="17">
        <v>30.339635770629933</v>
      </c>
      <c r="L253" s="18">
        <f t="shared" si="26"/>
        <v>1056.4261175333343</v>
      </c>
      <c r="M253" s="19">
        <v>23.831854838709674</v>
      </c>
      <c r="N253" s="19">
        <f t="shared" si="30"/>
        <v>23.831854838709674</v>
      </c>
      <c r="O253" s="18">
        <v>16.75</v>
      </c>
      <c r="P253" s="18">
        <v>13.75</v>
      </c>
      <c r="Q253" s="18">
        <v>11.5</v>
      </c>
      <c r="R253" s="18">
        <v>13.25</v>
      </c>
      <c r="S253" s="18">
        <v>11.75</v>
      </c>
      <c r="T253" s="18">
        <f t="shared" si="27"/>
        <v>13.4</v>
      </c>
      <c r="U253" s="11">
        <f t="shared" si="29"/>
        <v>500.46895161290314</v>
      </c>
      <c r="V253" s="18">
        <f t="shared" si="28"/>
        <v>500.46895161290314</v>
      </c>
      <c r="W253" s="23"/>
    </row>
    <row r="254" spans="1:24" s="6" customFormat="1" x14ac:dyDescent="0.25">
      <c r="A254" s="40" t="s">
        <v>17</v>
      </c>
      <c r="B254" s="40">
        <v>1</v>
      </c>
      <c r="C254" s="25">
        <v>41626</v>
      </c>
      <c r="D254" s="25" t="s">
        <v>25</v>
      </c>
      <c r="E254" s="25" t="s">
        <v>26</v>
      </c>
      <c r="F254" s="9">
        <v>2013</v>
      </c>
      <c r="G254" s="9">
        <v>1</v>
      </c>
      <c r="H254" s="11">
        <v>2641</v>
      </c>
      <c r="I254" s="10">
        <v>55.325811138878187</v>
      </c>
      <c r="J254" s="11">
        <f t="shared" si="25"/>
        <v>1461.1546721777731</v>
      </c>
      <c r="K254" s="10">
        <v>44.67418886112182</v>
      </c>
      <c r="L254" s="11">
        <f t="shared" si="26"/>
        <v>1179.8453278222273</v>
      </c>
      <c r="M254" s="12">
        <v>35.823809523809523</v>
      </c>
      <c r="N254" s="12">
        <f>IF(M254&gt;0,M254,0)</f>
        <v>35.823809523809523</v>
      </c>
      <c r="O254" s="11">
        <v>11.5</v>
      </c>
      <c r="P254" s="11">
        <v>12</v>
      </c>
      <c r="Q254" s="11">
        <v>13</v>
      </c>
      <c r="R254" s="11">
        <v>13.75</v>
      </c>
      <c r="S254" s="11">
        <v>15</v>
      </c>
      <c r="T254" s="11">
        <f t="shared" si="27"/>
        <v>13.05</v>
      </c>
      <c r="U254" s="11">
        <f t="shared" si="29"/>
        <v>1003.0666666666666</v>
      </c>
      <c r="V254" s="11">
        <f t="shared" si="28"/>
        <v>1003.0666666666666</v>
      </c>
      <c r="W254" s="23"/>
    </row>
    <row r="255" spans="1:24" s="6" customFormat="1" x14ac:dyDescent="0.25">
      <c r="A255" s="40" t="s">
        <v>17</v>
      </c>
      <c r="B255" s="40">
        <v>2</v>
      </c>
      <c r="C255" s="25">
        <v>41626</v>
      </c>
      <c r="D255" s="25" t="s">
        <v>25</v>
      </c>
      <c r="E255" s="25" t="s">
        <v>26</v>
      </c>
      <c r="F255" s="9">
        <v>2013</v>
      </c>
      <c r="G255" s="9">
        <v>2</v>
      </c>
      <c r="H255" s="11">
        <v>2563</v>
      </c>
      <c r="I255" s="10">
        <v>55.658671346151827</v>
      </c>
      <c r="J255" s="11">
        <f t="shared" si="25"/>
        <v>1426.5317466018712</v>
      </c>
      <c r="K255" s="10">
        <v>44.341328653848187</v>
      </c>
      <c r="L255" s="11">
        <f t="shared" si="26"/>
        <v>1136.468253398129</v>
      </c>
      <c r="M255" s="12">
        <v>40.661904761904765</v>
      </c>
      <c r="N255" s="12">
        <f t="shared" ref="N255:N271" si="31">IF(M255&gt;0,M255,0)</f>
        <v>40.661904761904765</v>
      </c>
      <c r="O255" s="11">
        <v>14.75</v>
      </c>
      <c r="P255" s="11">
        <v>16.25</v>
      </c>
      <c r="Q255" s="11">
        <v>13.25</v>
      </c>
      <c r="R255" s="11">
        <v>13.75</v>
      </c>
      <c r="S255" s="11">
        <v>16</v>
      </c>
      <c r="T255" s="11">
        <f t="shared" si="27"/>
        <v>14.8</v>
      </c>
      <c r="U255" s="11">
        <f t="shared" si="29"/>
        <v>1138.5333333333333</v>
      </c>
      <c r="V255" s="11">
        <f t="shared" si="28"/>
        <v>1138.5333333333333</v>
      </c>
      <c r="W255" s="23"/>
    </row>
    <row r="256" spans="1:24" s="6" customFormat="1" x14ac:dyDescent="0.25">
      <c r="A256" s="40" t="s">
        <v>20</v>
      </c>
      <c r="B256" s="40">
        <v>3</v>
      </c>
      <c r="C256" s="25">
        <v>41626</v>
      </c>
      <c r="D256" s="25" t="s">
        <v>25</v>
      </c>
      <c r="E256" s="25" t="s">
        <v>26</v>
      </c>
      <c r="F256" s="9">
        <v>2013</v>
      </c>
      <c r="G256" s="9">
        <v>1</v>
      </c>
      <c r="H256" s="11">
        <v>2064</v>
      </c>
      <c r="I256" s="10">
        <v>49.573088137281559</v>
      </c>
      <c r="J256" s="11">
        <f t="shared" si="25"/>
        <v>1023.1885391534914</v>
      </c>
      <c r="K256" s="10">
        <v>50.426911862718441</v>
      </c>
      <c r="L256" s="11">
        <f t="shared" si="26"/>
        <v>1040.8114608465085</v>
      </c>
      <c r="M256" s="12">
        <v>-1.4797619047619048</v>
      </c>
      <c r="N256" s="12">
        <f t="shared" si="31"/>
        <v>0</v>
      </c>
      <c r="O256" s="11">
        <v>9.25</v>
      </c>
      <c r="P256" s="11">
        <v>11</v>
      </c>
      <c r="Q256" s="11">
        <v>10</v>
      </c>
      <c r="R256" s="11">
        <v>9.75</v>
      </c>
      <c r="S256" s="11">
        <v>10.75</v>
      </c>
      <c r="T256" s="11">
        <f t="shared" si="27"/>
        <v>10.15</v>
      </c>
      <c r="U256" s="11">
        <f t="shared" si="29"/>
        <v>-41.433333333333337</v>
      </c>
      <c r="V256" s="11">
        <f t="shared" si="28"/>
        <v>0</v>
      </c>
      <c r="W256" s="23"/>
    </row>
    <row r="257" spans="1:24" s="6" customFormat="1" x14ac:dyDescent="0.25">
      <c r="A257" s="40" t="s">
        <v>35</v>
      </c>
      <c r="B257" s="40">
        <v>4</v>
      </c>
      <c r="C257" s="25">
        <v>41626</v>
      </c>
      <c r="D257" s="25" t="s">
        <v>25</v>
      </c>
      <c r="E257" s="25" t="s">
        <v>26</v>
      </c>
      <c r="F257" s="9">
        <v>2013</v>
      </c>
      <c r="G257" s="9">
        <v>1</v>
      </c>
      <c r="H257" s="11">
        <v>2359</v>
      </c>
      <c r="I257" s="10">
        <v>58.328676171298952</v>
      </c>
      <c r="J257" s="11">
        <f t="shared" si="25"/>
        <v>1375.9734708809422</v>
      </c>
      <c r="K257" s="10">
        <v>41.671323828701041</v>
      </c>
      <c r="L257" s="11">
        <f t="shared" si="26"/>
        <v>983.0265291190575</v>
      </c>
      <c r="M257" s="12">
        <v>12.142857142857139</v>
      </c>
      <c r="N257" s="12">
        <f t="shared" si="31"/>
        <v>12.142857142857139</v>
      </c>
      <c r="O257" s="11">
        <v>10.25</v>
      </c>
      <c r="P257" s="11">
        <v>9.5</v>
      </c>
      <c r="Q257" s="11">
        <v>10.25</v>
      </c>
      <c r="R257" s="11">
        <v>8.75</v>
      </c>
      <c r="S257" s="11">
        <v>10</v>
      </c>
      <c r="T257" s="11">
        <f t="shared" si="27"/>
        <v>9.75</v>
      </c>
      <c r="U257" s="11">
        <f t="shared" si="29"/>
        <v>339.99999999999989</v>
      </c>
      <c r="V257" s="11">
        <f t="shared" si="28"/>
        <v>339.99999999999989</v>
      </c>
      <c r="W257" s="23"/>
    </row>
    <row r="258" spans="1:24" s="6" customFormat="1" x14ac:dyDescent="0.25">
      <c r="A258" s="40" t="s">
        <v>35</v>
      </c>
      <c r="B258" s="40">
        <v>5</v>
      </c>
      <c r="C258" s="25">
        <v>41626</v>
      </c>
      <c r="D258" s="25" t="s">
        <v>25</v>
      </c>
      <c r="E258" s="25" t="s">
        <v>26</v>
      </c>
      <c r="F258" s="9">
        <v>2013</v>
      </c>
      <c r="G258" s="9">
        <v>2</v>
      </c>
      <c r="H258" s="11">
        <v>2208</v>
      </c>
      <c r="I258" s="10">
        <v>55.814037358519961</v>
      </c>
      <c r="J258" s="11">
        <f t="shared" si="25"/>
        <v>1232.3739448761207</v>
      </c>
      <c r="K258" s="10">
        <v>44.185962641480039</v>
      </c>
      <c r="L258" s="11">
        <f t="shared" si="26"/>
        <v>975.62605512387915</v>
      </c>
      <c r="M258" s="12">
        <v>12.528571428571423</v>
      </c>
      <c r="N258" s="12">
        <f t="shared" si="31"/>
        <v>12.528571428571423</v>
      </c>
      <c r="O258" s="11">
        <v>10.25</v>
      </c>
      <c r="P258" s="11">
        <v>15.5</v>
      </c>
      <c r="Q258" s="11">
        <v>15.75</v>
      </c>
      <c r="R258" s="11">
        <v>16</v>
      </c>
      <c r="S258" s="11">
        <v>16.75</v>
      </c>
      <c r="T258" s="11">
        <f t="shared" si="27"/>
        <v>14.85</v>
      </c>
      <c r="U258" s="11">
        <f t="shared" si="29"/>
        <v>350.79999999999984</v>
      </c>
      <c r="V258" s="11">
        <f t="shared" si="28"/>
        <v>350.79999999999984</v>
      </c>
      <c r="W258" s="23"/>
    </row>
    <row r="259" spans="1:24" s="6" customFormat="1" x14ac:dyDescent="0.25">
      <c r="A259" s="40" t="s">
        <v>20</v>
      </c>
      <c r="B259" s="40">
        <v>6</v>
      </c>
      <c r="C259" s="25">
        <v>41626</v>
      </c>
      <c r="D259" s="25" t="s">
        <v>25</v>
      </c>
      <c r="E259" s="25" t="s">
        <v>26</v>
      </c>
      <c r="F259" s="9">
        <v>2013</v>
      </c>
      <c r="G259" s="9">
        <v>2</v>
      </c>
      <c r="H259" s="11">
        <v>2542</v>
      </c>
      <c r="I259" s="10">
        <v>52.748007659797906</v>
      </c>
      <c r="J259" s="11">
        <f t="shared" si="25"/>
        <v>1340.854354712063</v>
      </c>
      <c r="K259" s="10">
        <v>47.251992340202101</v>
      </c>
      <c r="L259" s="11">
        <f t="shared" si="26"/>
        <v>1201.1456452879374</v>
      </c>
      <c r="M259" s="12">
        <v>18.417857142857144</v>
      </c>
      <c r="N259" s="12">
        <f t="shared" si="31"/>
        <v>18.417857142857144</v>
      </c>
      <c r="O259" s="11">
        <v>16.75</v>
      </c>
      <c r="P259" s="11">
        <v>13.5</v>
      </c>
      <c r="Q259" s="11">
        <v>14.75</v>
      </c>
      <c r="R259" s="11">
        <v>14</v>
      </c>
      <c r="S259" s="11">
        <v>14.75</v>
      </c>
      <c r="T259" s="11">
        <f t="shared" si="27"/>
        <v>14.75</v>
      </c>
      <c r="U259" s="11">
        <f t="shared" si="29"/>
        <v>515.70000000000005</v>
      </c>
      <c r="V259" s="11">
        <f t="shared" si="28"/>
        <v>515.70000000000005</v>
      </c>
      <c r="W259" s="23"/>
    </row>
    <row r="260" spans="1:24" s="6" customFormat="1" x14ac:dyDescent="0.25">
      <c r="A260" s="40" t="s">
        <v>17</v>
      </c>
      <c r="B260" s="40">
        <v>7</v>
      </c>
      <c r="C260" s="25">
        <v>41626</v>
      </c>
      <c r="D260" s="25" t="s">
        <v>25</v>
      </c>
      <c r="E260" s="25" t="s">
        <v>26</v>
      </c>
      <c r="F260" s="9">
        <v>2013</v>
      </c>
      <c r="G260" s="9">
        <v>3</v>
      </c>
      <c r="H260" s="11">
        <v>2571</v>
      </c>
      <c r="I260" s="10">
        <v>54.525434915358204</v>
      </c>
      <c r="J260" s="11">
        <f t="shared" si="25"/>
        <v>1401.8489316738594</v>
      </c>
      <c r="K260" s="10">
        <v>45.474565084641796</v>
      </c>
      <c r="L260" s="11">
        <f t="shared" si="26"/>
        <v>1169.1510683261406</v>
      </c>
      <c r="M260" s="12">
        <v>-28.528571428571432</v>
      </c>
      <c r="N260" s="12">
        <f t="shared" si="31"/>
        <v>0</v>
      </c>
      <c r="O260" s="11">
        <v>13</v>
      </c>
      <c r="P260" s="11">
        <v>14.25</v>
      </c>
      <c r="Q260" s="11">
        <v>14.5</v>
      </c>
      <c r="R260" s="11">
        <v>13</v>
      </c>
      <c r="S260" s="11">
        <v>15.5</v>
      </c>
      <c r="T260" s="11">
        <f t="shared" si="27"/>
        <v>14.05</v>
      </c>
      <c r="U260" s="11">
        <f t="shared" si="29"/>
        <v>-798.80000000000007</v>
      </c>
      <c r="V260" s="11">
        <f t="shared" si="28"/>
        <v>0</v>
      </c>
      <c r="W260" s="23"/>
    </row>
    <row r="261" spans="1:24" s="6" customFormat="1" x14ac:dyDescent="0.25">
      <c r="A261" s="40" t="s">
        <v>20</v>
      </c>
      <c r="B261" s="40">
        <v>8</v>
      </c>
      <c r="C261" s="25">
        <v>41626</v>
      </c>
      <c r="D261" s="25" t="s">
        <v>25</v>
      </c>
      <c r="E261" s="25" t="s">
        <v>26</v>
      </c>
      <c r="F261" s="9">
        <v>2013</v>
      </c>
      <c r="G261" s="9">
        <v>3</v>
      </c>
      <c r="H261" s="11">
        <v>2266</v>
      </c>
      <c r="I261" s="10">
        <v>53.322273104523653</v>
      </c>
      <c r="J261" s="11">
        <f t="shared" si="25"/>
        <v>1208.282708548506</v>
      </c>
      <c r="K261" s="10">
        <v>46.677726895476354</v>
      </c>
      <c r="L261" s="11">
        <f t="shared" si="26"/>
        <v>1057.7172914514942</v>
      </c>
      <c r="M261" s="12">
        <v>14.439285714285713</v>
      </c>
      <c r="N261" s="12">
        <f t="shared" si="31"/>
        <v>14.439285714285713</v>
      </c>
      <c r="O261" s="11">
        <v>14.5</v>
      </c>
      <c r="P261" s="11">
        <v>14</v>
      </c>
      <c r="Q261" s="11">
        <v>13.5</v>
      </c>
      <c r="R261" s="11">
        <v>14.75</v>
      </c>
      <c r="S261" s="11">
        <v>15.5</v>
      </c>
      <c r="T261" s="11">
        <f t="shared" si="27"/>
        <v>14.45</v>
      </c>
      <c r="U261" s="11">
        <f t="shared" si="29"/>
        <v>404.29999999999995</v>
      </c>
      <c r="V261" s="11">
        <f t="shared" si="28"/>
        <v>404.29999999999995</v>
      </c>
      <c r="W261" s="23"/>
    </row>
    <row r="262" spans="1:24" s="6" customFormat="1" x14ac:dyDescent="0.25">
      <c r="A262" s="40" t="s">
        <v>35</v>
      </c>
      <c r="B262" s="40">
        <v>9</v>
      </c>
      <c r="C262" s="25">
        <v>41626</v>
      </c>
      <c r="D262" s="25" t="s">
        <v>25</v>
      </c>
      <c r="E262" s="25" t="s">
        <v>26</v>
      </c>
      <c r="F262" s="9">
        <v>2013</v>
      </c>
      <c r="G262" s="9">
        <v>3</v>
      </c>
      <c r="H262" s="11">
        <v>2464</v>
      </c>
      <c r="I262" s="10">
        <v>63.251818526669751</v>
      </c>
      <c r="J262" s="11">
        <f t="shared" si="25"/>
        <v>1558.5248084971429</v>
      </c>
      <c r="K262" s="10">
        <v>36.748181473330256</v>
      </c>
      <c r="L262" s="11">
        <f t="shared" si="26"/>
        <v>905.47519150285746</v>
      </c>
      <c r="M262" s="12">
        <v>11.426190476190477</v>
      </c>
      <c r="N262" s="12">
        <f t="shared" si="31"/>
        <v>11.426190476190477</v>
      </c>
      <c r="O262" s="11">
        <v>11</v>
      </c>
      <c r="P262" s="11">
        <v>12.75</v>
      </c>
      <c r="Q262" s="11">
        <v>11.5</v>
      </c>
      <c r="R262" s="11">
        <v>12.75</v>
      </c>
      <c r="S262" s="11">
        <v>10.75</v>
      </c>
      <c r="T262" s="11">
        <f t="shared" si="27"/>
        <v>11.75</v>
      </c>
      <c r="U262" s="11">
        <f t="shared" si="29"/>
        <v>319.93333333333339</v>
      </c>
      <c r="V262" s="11">
        <f t="shared" si="28"/>
        <v>319.93333333333339</v>
      </c>
      <c r="W262" s="23"/>
    </row>
    <row r="263" spans="1:24" s="6" customFormat="1" x14ac:dyDescent="0.25">
      <c r="A263" s="42" t="s">
        <v>17</v>
      </c>
      <c r="B263" s="42">
        <v>1</v>
      </c>
      <c r="C263" s="24">
        <v>41654</v>
      </c>
      <c r="D263" s="24" t="s">
        <v>27</v>
      </c>
      <c r="E263" s="16" t="s">
        <v>26</v>
      </c>
      <c r="F263" s="16">
        <v>2014</v>
      </c>
      <c r="G263" s="16">
        <v>1</v>
      </c>
      <c r="H263" s="18">
        <v>4247</v>
      </c>
      <c r="I263" s="17">
        <v>59.372823915498103</v>
      </c>
      <c r="J263" s="18">
        <f t="shared" si="25"/>
        <v>2521.5638316912045</v>
      </c>
      <c r="K263" s="17">
        <v>40.627176084501905</v>
      </c>
      <c r="L263" s="18">
        <f t="shared" si="26"/>
        <v>1725.4361683087959</v>
      </c>
      <c r="M263" s="19">
        <v>42.884821428571428</v>
      </c>
      <c r="N263" s="19">
        <f>IF(M263&gt;0,M263,0)</f>
        <v>42.884821428571428</v>
      </c>
      <c r="O263" s="18">
        <v>8.75</v>
      </c>
      <c r="P263" s="18">
        <v>7.5</v>
      </c>
      <c r="Q263" s="18">
        <v>9.25</v>
      </c>
      <c r="R263" s="18">
        <v>7.5</v>
      </c>
      <c r="S263" s="18">
        <v>7.75</v>
      </c>
      <c r="T263" s="18">
        <f t="shared" si="27"/>
        <v>8.15</v>
      </c>
      <c r="U263" s="11">
        <f t="shared" si="29"/>
        <v>1157.8901785714286</v>
      </c>
      <c r="V263" s="18">
        <f>((C272-C263)*N263)</f>
        <v>1157.8901785714286</v>
      </c>
      <c r="W263" s="23"/>
    </row>
    <row r="264" spans="1:24" s="6" customFormat="1" x14ac:dyDescent="0.25">
      <c r="A264" s="42" t="s">
        <v>17</v>
      </c>
      <c r="B264" s="42">
        <v>2</v>
      </c>
      <c r="C264" s="24">
        <v>41654</v>
      </c>
      <c r="D264" s="24" t="s">
        <v>27</v>
      </c>
      <c r="E264" s="16" t="s">
        <v>26</v>
      </c>
      <c r="F264" s="16">
        <v>2014</v>
      </c>
      <c r="G264" s="16">
        <v>2</v>
      </c>
      <c r="H264" s="18">
        <v>3924</v>
      </c>
      <c r="I264" s="17">
        <v>62.158196746680048</v>
      </c>
      <c r="J264" s="18">
        <f t="shared" si="25"/>
        <v>2439.0876403397251</v>
      </c>
      <c r="K264" s="17">
        <v>37.841803253319938</v>
      </c>
      <c r="L264" s="18">
        <f t="shared" si="26"/>
        <v>1484.9123596602742</v>
      </c>
      <c r="M264" s="19">
        <v>77.737499999999997</v>
      </c>
      <c r="N264" s="19">
        <f t="shared" si="31"/>
        <v>77.737499999999997</v>
      </c>
      <c r="O264" s="18">
        <v>9</v>
      </c>
      <c r="P264" s="18">
        <v>8.25</v>
      </c>
      <c r="Q264" s="18">
        <v>12.5</v>
      </c>
      <c r="R264" s="18">
        <v>14.5</v>
      </c>
      <c r="S264" s="18">
        <v>15.5</v>
      </c>
      <c r="T264" s="18">
        <f t="shared" si="27"/>
        <v>11.95</v>
      </c>
      <c r="U264" s="11">
        <f t="shared" si="29"/>
        <v>2098.9124999999999</v>
      </c>
      <c r="V264" s="18">
        <f t="shared" si="28"/>
        <v>2098.9124999999999</v>
      </c>
      <c r="W264" s="23"/>
    </row>
    <row r="265" spans="1:24" s="6" customFormat="1" x14ac:dyDescent="0.25">
      <c r="A265" s="42" t="s">
        <v>20</v>
      </c>
      <c r="B265" s="42">
        <v>3</v>
      </c>
      <c r="C265" s="24">
        <v>41654</v>
      </c>
      <c r="D265" s="24" t="s">
        <v>27</v>
      </c>
      <c r="E265" s="16" t="s">
        <v>26</v>
      </c>
      <c r="F265" s="16">
        <v>2014</v>
      </c>
      <c r="G265" s="16">
        <v>1</v>
      </c>
      <c r="H265" s="18">
        <v>4240</v>
      </c>
      <c r="I265" s="17">
        <v>50.482579210428597</v>
      </c>
      <c r="J265" s="18">
        <f t="shared" si="25"/>
        <v>2140.4613585221723</v>
      </c>
      <c r="K265" s="17">
        <v>49.517420789571403</v>
      </c>
      <c r="L265" s="18">
        <f t="shared" si="26"/>
        <v>2099.5386414778277</v>
      </c>
      <c r="M265" s="19">
        <v>23.608035714285709</v>
      </c>
      <c r="N265" s="19">
        <f t="shared" si="31"/>
        <v>23.608035714285709</v>
      </c>
      <c r="O265" s="18">
        <v>7.75</v>
      </c>
      <c r="P265" s="18">
        <v>8</v>
      </c>
      <c r="Q265" s="18">
        <v>6.25</v>
      </c>
      <c r="R265" s="18">
        <v>7.25</v>
      </c>
      <c r="S265" s="18">
        <v>8</v>
      </c>
      <c r="T265" s="18">
        <f t="shared" si="27"/>
        <v>7.45</v>
      </c>
      <c r="U265" s="11">
        <f t="shared" si="29"/>
        <v>637.41696428571413</v>
      </c>
      <c r="V265" s="18">
        <f t="shared" si="28"/>
        <v>637.41696428571413</v>
      </c>
      <c r="W265" s="23"/>
    </row>
    <row r="266" spans="1:24" s="6" customFormat="1" x14ac:dyDescent="0.25">
      <c r="A266" s="42" t="s">
        <v>35</v>
      </c>
      <c r="B266" s="42">
        <v>4</v>
      </c>
      <c r="C266" s="24">
        <v>41654</v>
      </c>
      <c r="D266" s="24" t="s">
        <v>27</v>
      </c>
      <c r="E266" s="16" t="s">
        <v>26</v>
      </c>
      <c r="F266" s="16">
        <v>2014</v>
      </c>
      <c r="G266" s="16">
        <v>1</v>
      </c>
      <c r="H266" s="18">
        <v>3615</v>
      </c>
      <c r="I266" s="17">
        <v>57.627513676606327</v>
      </c>
      <c r="J266" s="18">
        <f t="shared" si="25"/>
        <v>2083.2346194093188</v>
      </c>
      <c r="K266" s="17">
        <v>42.372486323393673</v>
      </c>
      <c r="L266" s="18">
        <f t="shared" si="26"/>
        <v>1531.7653805906812</v>
      </c>
      <c r="M266" s="19">
        <v>16.866964285714293</v>
      </c>
      <c r="N266" s="19">
        <f t="shared" si="31"/>
        <v>16.866964285714293</v>
      </c>
      <c r="O266" s="18">
        <v>7</v>
      </c>
      <c r="P266" s="18">
        <v>7.75</v>
      </c>
      <c r="Q266" s="18">
        <v>8.5</v>
      </c>
      <c r="R266" s="18">
        <v>9.5</v>
      </c>
      <c r="S266" s="18">
        <v>9.75</v>
      </c>
      <c r="T266" s="18">
        <f t="shared" si="27"/>
        <v>8.5</v>
      </c>
      <c r="U266" s="11">
        <f t="shared" si="29"/>
        <v>455.40803571428592</v>
      </c>
      <c r="V266" s="18">
        <f t="shared" si="28"/>
        <v>455.40803571428592</v>
      </c>
      <c r="W266" s="23"/>
    </row>
    <row r="267" spans="1:24" s="6" customFormat="1" x14ac:dyDescent="0.25">
      <c r="A267" s="42" t="s">
        <v>35</v>
      </c>
      <c r="B267" s="42">
        <v>5</v>
      </c>
      <c r="C267" s="24">
        <v>41654</v>
      </c>
      <c r="D267" s="24" t="s">
        <v>27</v>
      </c>
      <c r="E267" s="16" t="s">
        <v>26</v>
      </c>
      <c r="F267" s="16">
        <v>2014</v>
      </c>
      <c r="G267" s="16">
        <v>2</v>
      </c>
      <c r="H267" s="18">
        <v>3704</v>
      </c>
      <c r="I267" s="17">
        <v>67.723580135669181</v>
      </c>
      <c r="J267" s="18">
        <f t="shared" si="25"/>
        <v>2508.4814082251864</v>
      </c>
      <c r="K267" s="17">
        <v>32.276419864330819</v>
      </c>
      <c r="L267" s="18">
        <f t="shared" si="26"/>
        <v>1195.5185917748136</v>
      </c>
      <c r="M267" s="19">
        <v>31.72410714285714</v>
      </c>
      <c r="N267" s="19">
        <f t="shared" si="31"/>
        <v>31.72410714285714</v>
      </c>
      <c r="O267" s="18">
        <v>12</v>
      </c>
      <c r="P267" s="18">
        <v>14</v>
      </c>
      <c r="Q267" s="18">
        <v>12.5</v>
      </c>
      <c r="R267" s="18">
        <v>12.75</v>
      </c>
      <c r="S267" s="18">
        <v>12.25</v>
      </c>
      <c r="T267" s="18">
        <f t="shared" si="27"/>
        <v>12.7</v>
      </c>
      <c r="U267" s="11">
        <f t="shared" si="29"/>
        <v>856.5508928571428</v>
      </c>
      <c r="V267" s="18">
        <f t="shared" si="28"/>
        <v>856.5508928571428</v>
      </c>
      <c r="W267" s="23"/>
    </row>
    <row r="268" spans="1:24" s="49" customFormat="1" x14ac:dyDescent="0.25">
      <c r="A268" s="42" t="s">
        <v>20</v>
      </c>
      <c r="B268" s="42">
        <v>6</v>
      </c>
      <c r="C268" s="24">
        <v>41654</v>
      </c>
      <c r="D268" s="24" t="s">
        <v>27</v>
      </c>
      <c r="E268" s="16" t="s">
        <v>26</v>
      </c>
      <c r="F268" s="16">
        <v>2014</v>
      </c>
      <c r="G268" s="16">
        <v>2</v>
      </c>
      <c r="H268" s="18">
        <v>4428</v>
      </c>
      <c r="I268" s="17">
        <v>54.816370351466361</v>
      </c>
      <c r="J268" s="18">
        <f t="shared" si="25"/>
        <v>2427.2688791629307</v>
      </c>
      <c r="K268" s="17">
        <v>45.183629648533639</v>
      </c>
      <c r="L268" s="18">
        <f t="shared" si="26"/>
        <v>2000.7311208370695</v>
      </c>
      <c r="M268" s="19">
        <v>5.7428571428571384</v>
      </c>
      <c r="N268" s="19">
        <f t="shared" si="31"/>
        <v>5.7428571428571384</v>
      </c>
      <c r="O268" s="18">
        <v>9.75</v>
      </c>
      <c r="P268" s="18">
        <v>9.5</v>
      </c>
      <c r="Q268" s="18">
        <v>9.5</v>
      </c>
      <c r="R268" s="18">
        <v>13</v>
      </c>
      <c r="S268" s="18">
        <v>14.5</v>
      </c>
      <c r="T268" s="18">
        <f t="shared" si="27"/>
        <v>11.25</v>
      </c>
      <c r="U268" s="11">
        <f t="shared" si="29"/>
        <v>155.05714285714274</v>
      </c>
      <c r="V268" s="18">
        <f t="shared" si="28"/>
        <v>155.05714285714274</v>
      </c>
      <c r="W268" s="48"/>
      <c r="X268" s="48"/>
    </row>
    <row r="269" spans="1:24" s="49" customFormat="1" x14ac:dyDescent="0.25">
      <c r="A269" s="42" t="s">
        <v>17</v>
      </c>
      <c r="B269" s="42">
        <v>7</v>
      </c>
      <c r="C269" s="24">
        <v>41654</v>
      </c>
      <c r="D269" s="24" t="s">
        <v>27</v>
      </c>
      <c r="E269" s="16" t="s">
        <v>26</v>
      </c>
      <c r="F269" s="16">
        <v>2014</v>
      </c>
      <c r="G269" s="16">
        <v>3</v>
      </c>
      <c r="H269" s="18">
        <v>4098</v>
      </c>
      <c r="I269" s="17">
        <v>64.645726916586966</v>
      </c>
      <c r="J269" s="18">
        <f t="shared" si="25"/>
        <v>2649.1818890417339</v>
      </c>
      <c r="K269" s="17">
        <v>35.354273083413041</v>
      </c>
      <c r="L269" s="18">
        <f t="shared" si="26"/>
        <v>1448.8181109582665</v>
      </c>
      <c r="M269" s="19">
        <v>26.651785714285722</v>
      </c>
      <c r="N269" s="19">
        <f t="shared" si="31"/>
        <v>26.651785714285722</v>
      </c>
      <c r="O269" s="18">
        <v>10.25</v>
      </c>
      <c r="P269" s="18">
        <v>10</v>
      </c>
      <c r="Q269" s="18">
        <v>9.25</v>
      </c>
      <c r="R269" s="18">
        <v>9.25</v>
      </c>
      <c r="S269" s="18">
        <v>10.25</v>
      </c>
      <c r="T269" s="18">
        <f t="shared" si="27"/>
        <v>9.8000000000000007</v>
      </c>
      <c r="U269" s="11">
        <f t="shared" si="29"/>
        <v>719.59821428571445</v>
      </c>
      <c r="V269" s="18">
        <f t="shared" si="28"/>
        <v>719.59821428571445</v>
      </c>
      <c r="W269" s="50"/>
      <c r="X269" s="50"/>
    </row>
    <row r="270" spans="1:24" s="49" customFormat="1" x14ac:dyDescent="0.25">
      <c r="A270" s="42" t="s">
        <v>20</v>
      </c>
      <c r="B270" s="42">
        <v>8</v>
      </c>
      <c r="C270" s="24">
        <v>41654</v>
      </c>
      <c r="D270" s="24" t="s">
        <v>27</v>
      </c>
      <c r="E270" s="16" t="s">
        <v>26</v>
      </c>
      <c r="F270" s="16">
        <v>2014</v>
      </c>
      <c r="G270" s="16">
        <v>3</v>
      </c>
      <c r="H270" s="18">
        <v>4080</v>
      </c>
      <c r="I270" s="17">
        <v>46.935284730204998</v>
      </c>
      <c r="J270" s="18">
        <f t="shared" si="25"/>
        <v>1914.9596169923639</v>
      </c>
      <c r="K270" s="17">
        <v>53.064715269795002</v>
      </c>
      <c r="L270" s="18">
        <f t="shared" si="26"/>
        <v>2165.0403830076361</v>
      </c>
      <c r="M270" s="19">
        <v>25.796428571428574</v>
      </c>
      <c r="N270" s="19">
        <f t="shared" si="31"/>
        <v>25.796428571428574</v>
      </c>
      <c r="O270" s="18">
        <v>11.5</v>
      </c>
      <c r="P270" s="18">
        <v>12.75</v>
      </c>
      <c r="Q270" s="18">
        <v>12</v>
      </c>
      <c r="R270" s="18">
        <v>11</v>
      </c>
      <c r="S270" s="18">
        <v>10.5</v>
      </c>
      <c r="T270" s="18">
        <f t="shared" si="27"/>
        <v>11.55</v>
      </c>
      <c r="U270" s="11">
        <f t="shared" si="29"/>
        <v>696.50357142857149</v>
      </c>
      <c r="V270" s="18">
        <f t="shared" si="28"/>
        <v>696.50357142857149</v>
      </c>
      <c r="W270" s="50"/>
      <c r="X270" s="50"/>
    </row>
    <row r="271" spans="1:24" s="49" customFormat="1" x14ac:dyDescent="0.25">
      <c r="A271" s="42" t="s">
        <v>35</v>
      </c>
      <c r="B271" s="42">
        <v>9</v>
      </c>
      <c r="C271" s="24">
        <v>41654</v>
      </c>
      <c r="D271" s="24" t="s">
        <v>27</v>
      </c>
      <c r="E271" s="16" t="s">
        <v>26</v>
      </c>
      <c r="F271" s="16">
        <v>2014</v>
      </c>
      <c r="G271" s="16">
        <v>3</v>
      </c>
      <c r="H271" s="18">
        <v>3546</v>
      </c>
      <c r="I271" s="17">
        <v>53.128681051625591</v>
      </c>
      <c r="J271" s="18">
        <f t="shared" si="25"/>
        <v>1883.9430300906433</v>
      </c>
      <c r="K271" s="17">
        <v>46.871318948374416</v>
      </c>
      <c r="L271" s="18">
        <f t="shared" si="26"/>
        <v>1662.0569699093569</v>
      </c>
      <c r="M271" s="19">
        <v>66.708035714285728</v>
      </c>
      <c r="N271" s="19">
        <f t="shared" si="31"/>
        <v>66.708035714285728</v>
      </c>
      <c r="O271" s="18">
        <v>9.75</v>
      </c>
      <c r="P271" s="18">
        <v>10.75</v>
      </c>
      <c r="Q271" s="18">
        <v>9.75</v>
      </c>
      <c r="R271" s="18">
        <v>11.5</v>
      </c>
      <c r="S271" s="18">
        <v>12</v>
      </c>
      <c r="T271" s="18">
        <f t="shared" si="27"/>
        <v>10.75</v>
      </c>
      <c r="U271" s="11">
        <f t="shared" si="29"/>
        <v>1801.1169642857146</v>
      </c>
      <c r="V271" s="18">
        <f t="shared" si="28"/>
        <v>1801.1169642857146</v>
      </c>
      <c r="W271" s="48"/>
      <c r="X271" s="48"/>
    </row>
    <row r="272" spans="1:24" s="49" customFormat="1" x14ac:dyDescent="0.25">
      <c r="A272" s="40" t="s">
        <v>17</v>
      </c>
      <c r="B272" s="40">
        <v>1</v>
      </c>
      <c r="C272" s="25">
        <v>41681</v>
      </c>
      <c r="D272" s="25" t="s">
        <v>28</v>
      </c>
      <c r="E272" s="25" t="s">
        <v>26</v>
      </c>
      <c r="F272" s="9">
        <v>2014</v>
      </c>
      <c r="G272" s="9">
        <v>1</v>
      </c>
      <c r="H272" s="11">
        <v>3729</v>
      </c>
      <c r="I272" s="10">
        <v>76.510121724056873</v>
      </c>
      <c r="J272" s="11">
        <f t="shared" si="25"/>
        <v>2853.0624390900812</v>
      </c>
      <c r="K272" s="10">
        <v>23.489878275943127</v>
      </c>
      <c r="L272" s="11">
        <f t="shared" si="26"/>
        <v>875.93756090991928</v>
      </c>
      <c r="M272" s="12">
        <v>104.42037037037036</v>
      </c>
      <c r="N272" s="12">
        <f>IF(M272&gt;0,M272,0)</f>
        <v>104.42037037037036</v>
      </c>
      <c r="O272" s="11">
        <v>14</v>
      </c>
      <c r="P272" s="11">
        <v>14.5</v>
      </c>
      <c r="Q272" s="11">
        <v>11.5</v>
      </c>
      <c r="R272" s="11">
        <v>14</v>
      </c>
      <c r="S272" s="11">
        <v>16.5</v>
      </c>
      <c r="T272" s="11">
        <f t="shared" si="27"/>
        <v>14.1</v>
      </c>
      <c r="U272" s="11">
        <f t="shared" si="29"/>
        <v>2923.7703703703701</v>
      </c>
      <c r="V272" s="11">
        <f t="shared" si="28"/>
        <v>2923.7703703703701</v>
      </c>
      <c r="W272" s="50"/>
      <c r="X272" s="50"/>
    </row>
    <row r="273" spans="1:24" s="49" customFormat="1" x14ac:dyDescent="0.25">
      <c r="A273" s="40" t="s">
        <v>17</v>
      </c>
      <c r="B273" s="40">
        <v>2</v>
      </c>
      <c r="C273" s="25">
        <v>41681</v>
      </c>
      <c r="D273" s="25" t="s">
        <v>28</v>
      </c>
      <c r="E273" s="25" t="s">
        <v>26</v>
      </c>
      <c r="F273" s="9">
        <v>2014</v>
      </c>
      <c r="G273" s="9">
        <v>2</v>
      </c>
      <c r="H273" s="11">
        <v>3763</v>
      </c>
      <c r="I273" s="10">
        <v>66.760782392812516</v>
      </c>
      <c r="J273" s="11">
        <f t="shared" si="25"/>
        <v>2512.2082414415349</v>
      </c>
      <c r="K273" s="10">
        <v>33.239217607187484</v>
      </c>
      <c r="L273" s="11">
        <f t="shared" si="26"/>
        <v>1250.7917585584651</v>
      </c>
      <c r="M273" s="12">
        <v>135.85555555555555</v>
      </c>
      <c r="N273" s="12">
        <f t="shared" ref="N273:N289" si="32">IF(M273&gt;0,M273,0)</f>
        <v>135.85555555555555</v>
      </c>
      <c r="O273" s="11">
        <v>17.5</v>
      </c>
      <c r="P273" s="11">
        <v>22.75</v>
      </c>
      <c r="Q273" s="11">
        <v>11.25</v>
      </c>
      <c r="R273" s="11">
        <v>11.75</v>
      </c>
      <c r="S273" s="11">
        <v>13.25</v>
      </c>
      <c r="T273" s="11">
        <f t="shared" si="27"/>
        <v>15.3</v>
      </c>
      <c r="U273" s="11">
        <f t="shared" si="29"/>
        <v>3803.9555555555553</v>
      </c>
      <c r="V273" s="11">
        <f t="shared" si="28"/>
        <v>3803.9555555555553</v>
      </c>
      <c r="W273" s="50"/>
      <c r="X273" s="50"/>
    </row>
    <row r="274" spans="1:24" s="49" customFormat="1" x14ac:dyDescent="0.25">
      <c r="A274" s="40" t="s">
        <v>20</v>
      </c>
      <c r="B274" s="40">
        <v>3</v>
      </c>
      <c r="C274" s="25">
        <v>41681</v>
      </c>
      <c r="D274" s="25" t="s">
        <v>28</v>
      </c>
      <c r="E274" s="25" t="s">
        <v>26</v>
      </c>
      <c r="F274" s="9">
        <v>2014</v>
      </c>
      <c r="G274" s="9">
        <v>1</v>
      </c>
      <c r="H274" s="11">
        <v>3632</v>
      </c>
      <c r="I274" s="10">
        <v>63.525074906699231</v>
      </c>
      <c r="J274" s="11">
        <f t="shared" si="25"/>
        <v>2307.2307206113164</v>
      </c>
      <c r="K274" s="10">
        <v>36.474925093300769</v>
      </c>
      <c r="L274" s="11">
        <f t="shared" si="26"/>
        <v>1324.7692793886838</v>
      </c>
      <c r="M274" s="12">
        <v>51.49537037037036</v>
      </c>
      <c r="N274" s="12">
        <f t="shared" si="32"/>
        <v>51.49537037037036</v>
      </c>
      <c r="O274" s="11">
        <v>13.5</v>
      </c>
      <c r="P274" s="11">
        <v>13.75</v>
      </c>
      <c r="Q274" s="11">
        <v>11</v>
      </c>
      <c r="R274" s="11">
        <v>10.25</v>
      </c>
      <c r="S274" s="11">
        <v>11.5</v>
      </c>
      <c r="T274" s="11">
        <f t="shared" si="27"/>
        <v>12</v>
      </c>
      <c r="U274" s="11">
        <f t="shared" si="29"/>
        <v>1441.87037037037</v>
      </c>
      <c r="V274" s="11">
        <f t="shared" si="28"/>
        <v>1441.87037037037</v>
      </c>
      <c r="W274" s="48"/>
      <c r="X274" s="48"/>
    </row>
    <row r="275" spans="1:24" s="49" customFormat="1" x14ac:dyDescent="0.25">
      <c r="A275" s="40" t="s">
        <v>35</v>
      </c>
      <c r="B275" s="40">
        <v>4</v>
      </c>
      <c r="C275" s="25">
        <v>41681</v>
      </c>
      <c r="D275" s="25" t="s">
        <v>28</v>
      </c>
      <c r="E275" s="25" t="s">
        <v>26</v>
      </c>
      <c r="F275" s="9">
        <v>2014</v>
      </c>
      <c r="G275" s="9">
        <v>1</v>
      </c>
      <c r="H275" s="11">
        <v>3766</v>
      </c>
      <c r="I275" s="10">
        <v>69.272330741258543</v>
      </c>
      <c r="J275" s="11">
        <f t="shared" si="25"/>
        <v>2608.7959757157969</v>
      </c>
      <c r="K275" s="10">
        <v>30.727669258741454</v>
      </c>
      <c r="L275" s="11">
        <f t="shared" si="26"/>
        <v>1157.2040242842031</v>
      </c>
      <c r="M275" s="12">
        <v>96.390740740740739</v>
      </c>
      <c r="N275" s="12">
        <f t="shared" si="32"/>
        <v>96.390740740740739</v>
      </c>
      <c r="O275" s="11">
        <v>13</v>
      </c>
      <c r="P275" s="11">
        <v>12.25</v>
      </c>
      <c r="Q275" s="11">
        <v>13.25</v>
      </c>
      <c r="R275" s="11">
        <v>12.75</v>
      </c>
      <c r="S275" s="11">
        <v>10.5</v>
      </c>
      <c r="T275" s="11">
        <f t="shared" si="27"/>
        <v>12.35</v>
      </c>
      <c r="U275" s="11">
        <f t="shared" si="29"/>
        <v>2698.9407407407407</v>
      </c>
      <c r="V275" s="11">
        <f t="shared" si="28"/>
        <v>2698.9407407407407</v>
      </c>
      <c r="W275" s="50"/>
      <c r="X275" s="50"/>
    </row>
    <row r="276" spans="1:24" s="49" customFormat="1" x14ac:dyDescent="0.25">
      <c r="A276" s="40" t="s">
        <v>35</v>
      </c>
      <c r="B276" s="40">
        <v>5</v>
      </c>
      <c r="C276" s="25">
        <v>41681</v>
      </c>
      <c r="D276" s="25" t="s">
        <v>28</v>
      </c>
      <c r="E276" s="25" t="s">
        <v>26</v>
      </c>
      <c r="F276" s="9">
        <v>2014</v>
      </c>
      <c r="G276" s="9">
        <v>2</v>
      </c>
      <c r="H276" s="11">
        <v>3984</v>
      </c>
      <c r="I276" s="10">
        <v>69.380662181635643</v>
      </c>
      <c r="J276" s="11">
        <f t="shared" si="25"/>
        <v>2764.1255813163643</v>
      </c>
      <c r="K276" s="10">
        <v>30.619337818364361</v>
      </c>
      <c r="L276" s="11">
        <f t="shared" si="26"/>
        <v>1219.8744186836361</v>
      </c>
      <c r="M276" s="12">
        <v>115.36388888888889</v>
      </c>
      <c r="N276" s="12">
        <f t="shared" si="32"/>
        <v>115.36388888888889</v>
      </c>
      <c r="O276" s="11">
        <v>5.5</v>
      </c>
      <c r="P276" s="11">
        <v>5.25</v>
      </c>
      <c r="Q276" s="11">
        <v>7.75</v>
      </c>
      <c r="R276" s="11">
        <v>14.5</v>
      </c>
      <c r="S276" s="11">
        <v>11.25</v>
      </c>
      <c r="T276" s="11">
        <f t="shared" si="27"/>
        <v>8.85</v>
      </c>
      <c r="U276" s="11">
        <f t="shared" si="29"/>
        <v>3230.1888888888889</v>
      </c>
      <c r="V276" s="11">
        <f t="shared" si="28"/>
        <v>3230.1888888888889</v>
      </c>
      <c r="W276" s="50"/>
      <c r="X276" s="50"/>
    </row>
    <row r="277" spans="1:24" s="6" customFormat="1" x14ac:dyDescent="0.25">
      <c r="A277" s="40" t="s">
        <v>20</v>
      </c>
      <c r="B277" s="40">
        <v>6</v>
      </c>
      <c r="C277" s="25">
        <v>41681</v>
      </c>
      <c r="D277" s="25" t="s">
        <v>28</v>
      </c>
      <c r="E277" s="25" t="s">
        <v>26</v>
      </c>
      <c r="F277" s="9">
        <v>2014</v>
      </c>
      <c r="G277" s="9">
        <v>2</v>
      </c>
      <c r="H277" s="11">
        <v>3226</v>
      </c>
      <c r="I277" s="10">
        <v>61.704722406162347</v>
      </c>
      <c r="J277" s="11">
        <f t="shared" si="25"/>
        <v>1990.5943448227972</v>
      </c>
      <c r="K277" s="10">
        <v>38.295277593837646</v>
      </c>
      <c r="L277" s="11">
        <f t="shared" si="26"/>
        <v>1235.4056551772023</v>
      </c>
      <c r="M277" s="12">
        <v>55.389814814814812</v>
      </c>
      <c r="N277" s="12">
        <f t="shared" si="32"/>
        <v>55.389814814814812</v>
      </c>
      <c r="O277" s="11">
        <v>14.75</v>
      </c>
      <c r="P277" s="11">
        <v>13.5</v>
      </c>
      <c r="Q277" s="11">
        <v>11.75</v>
      </c>
      <c r="R277" s="11">
        <v>11.75</v>
      </c>
      <c r="S277" s="11">
        <v>11</v>
      </c>
      <c r="T277" s="11">
        <f t="shared" si="27"/>
        <v>12.55</v>
      </c>
      <c r="U277" s="11">
        <f t="shared" si="29"/>
        <v>1550.9148148148147</v>
      </c>
      <c r="V277" s="11">
        <f t="shared" si="28"/>
        <v>1550.9148148148147</v>
      </c>
      <c r="W277" s="60"/>
    </row>
    <row r="278" spans="1:24" s="6" customFormat="1" x14ac:dyDescent="0.25">
      <c r="A278" s="40" t="s">
        <v>17</v>
      </c>
      <c r="B278" s="40">
        <v>7</v>
      </c>
      <c r="C278" s="25">
        <v>41681</v>
      </c>
      <c r="D278" s="25" t="s">
        <v>28</v>
      </c>
      <c r="E278" s="25" t="s">
        <v>26</v>
      </c>
      <c r="F278" s="9">
        <v>2014</v>
      </c>
      <c r="G278" s="9">
        <v>3</v>
      </c>
      <c r="H278" s="11">
        <v>3648</v>
      </c>
      <c r="I278" s="10">
        <v>71.398529378105295</v>
      </c>
      <c r="J278" s="11">
        <f t="shared" si="25"/>
        <v>2604.6183517132808</v>
      </c>
      <c r="K278" s="10">
        <v>28.601470621894709</v>
      </c>
      <c r="L278" s="11">
        <f t="shared" si="26"/>
        <v>1043.3816482867189</v>
      </c>
      <c r="M278" s="12">
        <v>85.150925925925918</v>
      </c>
      <c r="N278" s="12">
        <f t="shared" si="32"/>
        <v>85.150925925925918</v>
      </c>
      <c r="O278" s="11">
        <v>11.25</v>
      </c>
      <c r="P278" s="11">
        <v>9.25</v>
      </c>
      <c r="Q278" s="11">
        <v>10.25</v>
      </c>
      <c r="R278" s="11">
        <v>9.5</v>
      </c>
      <c r="S278" s="11">
        <v>8</v>
      </c>
      <c r="T278" s="11">
        <f t="shared" si="27"/>
        <v>9.65</v>
      </c>
      <c r="U278" s="11">
        <f t="shared" si="29"/>
        <v>2384.2259259259258</v>
      </c>
      <c r="V278" s="11">
        <f t="shared" si="28"/>
        <v>2384.2259259259258</v>
      </c>
      <c r="W278" s="60"/>
    </row>
    <row r="279" spans="1:24" s="6" customFormat="1" x14ac:dyDescent="0.25">
      <c r="A279" s="40" t="s">
        <v>20</v>
      </c>
      <c r="B279" s="40">
        <v>8</v>
      </c>
      <c r="C279" s="25">
        <v>41681</v>
      </c>
      <c r="D279" s="25" t="s">
        <v>28</v>
      </c>
      <c r="E279" s="25" t="s">
        <v>26</v>
      </c>
      <c r="F279" s="9">
        <v>2014</v>
      </c>
      <c r="G279" s="9">
        <v>3</v>
      </c>
      <c r="H279" s="11">
        <v>3863</v>
      </c>
      <c r="I279" s="10">
        <v>73.420387199944884</v>
      </c>
      <c r="J279" s="11">
        <f t="shared" si="25"/>
        <v>2836.2295575338708</v>
      </c>
      <c r="K279" s="10">
        <v>26.579612800055116</v>
      </c>
      <c r="L279" s="11">
        <f t="shared" si="26"/>
        <v>1026.7704424661292</v>
      </c>
      <c r="M279" s="12">
        <v>21.224999999999998</v>
      </c>
      <c r="N279" s="12">
        <f t="shared" si="32"/>
        <v>21.224999999999998</v>
      </c>
      <c r="O279" s="11">
        <v>9.5</v>
      </c>
      <c r="P279" s="11">
        <v>8.75</v>
      </c>
      <c r="Q279" s="11">
        <v>10.25</v>
      </c>
      <c r="R279" s="11">
        <v>8.75</v>
      </c>
      <c r="S279" s="11">
        <v>16.5</v>
      </c>
      <c r="T279" s="11">
        <f t="shared" si="27"/>
        <v>10.75</v>
      </c>
      <c r="U279" s="11">
        <f t="shared" si="29"/>
        <v>594.29999999999995</v>
      </c>
      <c r="V279" s="11">
        <f t="shared" si="28"/>
        <v>594.29999999999995</v>
      </c>
      <c r="W279" s="60"/>
    </row>
    <row r="280" spans="1:24" s="6" customFormat="1" x14ac:dyDescent="0.25">
      <c r="A280" s="40" t="s">
        <v>35</v>
      </c>
      <c r="B280" s="40">
        <v>9</v>
      </c>
      <c r="C280" s="25">
        <v>41681</v>
      </c>
      <c r="D280" s="25" t="s">
        <v>28</v>
      </c>
      <c r="E280" s="25" t="s">
        <v>26</v>
      </c>
      <c r="F280" s="9">
        <v>2014</v>
      </c>
      <c r="G280" s="9">
        <v>3</v>
      </c>
      <c r="H280" s="11">
        <v>4511</v>
      </c>
      <c r="I280" s="10">
        <v>68.610924035810882</v>
      </c>
      <c r="J280" s="11">
        <f t="shared" si="25"/>
        <v>3095.0387832554288</v>
      </c>
      <c r="K280" s="10">
        <v>31.389075964189118</v>
      </c>
      <c r="L280" s="11">
        <f t="shared" si="26"/>
        <v>1415.9612167445709</v>
      </c>
      <c r="M280" s="12">
        <v>56.168518518518518</v>
      </c>
      <c r="N280" s="12">
        <f t="shared" si="32"/>
        <v>56.168518518518518</v>
      </c>
      <c r="O280" s="11">
        <v>16.25</v>
      </c>
      <c r="P280" s="11">
        <v>21.5</v>
      </c>
      <c r="Q280" s="11">
        <v>14.75</v>
      </c>
      <c r="R280" s="11">
        <v>19</v>
      </c>
      <c r="S280" s="11">
        <v>20</v>
      </c>
      <c r="T280" s="11">
        <f t="shared" si="27"/>
        <v>18.3</v>
      </c>
      <c r="U280" s="11">
        <f t="shared" si="29"/>
        <v>1572.7185185185185</v>
      </c>
      <c r="V280" s="11">
        <f t="shared" si="28"/>
        <v>1572.7185185185185</v>
      </c>
      <c r="W280" s="60"/>
    </row>
    <row r="281" spans="1:24" s="6" customFormat="1" x14ac:dyDescent="0.25">
      <c r="A281" s="42" t="s">
        <v>17</v>
      </c>
      <c r="B281" s="42">
        <v>1</v>
      </c>
      <c r="C281" s="24">
        <v>41709</v>
      </c>
      <c r="D281" s="16" t="s">
        <v>29</v>
      </c>
      <c r="E281" s="16" t="s">
        <v>30</v>
      </c>
      <c r="F281" s="16">
        <v>2014</v>
      </c>
      <c r="G281" s="16">
        <v>1</v>
      </c>
      <c r="H281" s="16">
        <v>3061</v>
      </c>
      <c r="I281" s="17">
        <v>60.490193495986091</v>
      </c>
      <c r="J281" s="18">
        <f t="shared" si="25"/>
        <v>1851.6048229121341</v>
      </c>
      <c r="K281" s="17">
        <v>39.509806504013909</v>
      </c>
      <c r="L281" s="18">
        <f t="shared" si="26"/>
        <v>1209.3951770878657</v>
      </c>
      <c r="M281" s="19">
        <v>43.805357142857147</v>
      </c>
      <c r="N281" s="19">
        <f>IF(M281&gt;0,M281,0)</f>
        <v>43.805357142857147</v>
      </c>
      <c r="O281" s="18">
        <v>13.25</v>
      </c>
      <c r="P281" s="18">
        <v>13</v>
      </c>
      <c r="Q281" s="18">
        <v>15.5</v>
      </c>
      <c r="R281" s="18">
        <v>18</v>
      </c>
      <c r="S281" s="18">
        <v>19</v>
      </c>
      <c r="T281" s="18">
        <f t="shared" si="27"/>
        <v>15.75</v>
      </c>
      <c r="U281" s="11">
        <f t="shared" si="29"/>
        <v>1357.9660714285715</v>
      </c>
      <c r="V281" s="18">
        <f>((C290-C281)*N281)</f>
        <v>1357.9660714285715</v>
      </c>
      <c r="W281" s="60"/>
    </row>
    <row r="282" spans="1:24" s="6" customFormat="1" x14ac:dyDescent="0.25">
      <c r="A282" s="42" t="s">
        <v>17</v>
      </c>
      <c r="B282" s="42">
        <v>2</v>
      </c>
      <c r="C282" s="24">
        <v>41709</v>
      </c>
      <c r="D282" s="16" t="s">
        <v>29</v>
      </c>
      <c r="E282" s="16" t="s">
        <v>30</v>
      </c>
      <c r="F282" s="16">
        <v>2014</v>
      </c>
      <c r="G282" s="16">
        <v>2</v>
      </c>
      <c r="H282" s="16">
        <v>2862</v>
      </c>
      <c r="I282" s="17">
        <v>64.254677617842219</v>
      </c>
      <c r="J282" s="18">
        <f t="shared" si="25"/>
        <v>1838.9688734226445</v>
      </c>
      <c r="K282" s="17">
        <v>35.745322382157788</v>
      </c>
      <c r="L282" s="18">
        <f t="shared" si="26"/>
        <v>1023.0311265773558</v>
      </c>
      <c r="M282" s="19">
        <v>28.062499999999993</v>
      </c>
      <c r="N282" s="19">
        <f t="shared" si="32"/>
        <v>28.062499999999993</v>
      </c>
      <c r="O282" s="18">
        <v>16.25</v>
      </c>
      <c r="P282" s="18">
        <v>17.25</v>
      </c>
      <c r="Q282" s="18">
        <v>14.5</v>
      </c>
      <c r="R282" s="18">
        <v>18</v>
      </c>
      <c r="S282" s="18">
        <v>14.25</v>
      </c>
      <c r="T282" s="18">
        <f t="shared" si="27"/>
        <v>16.05</v>
      </c>
      <c r="U282" s="11">
        <f t="shared" si="29"/>
        <v>869.93749999999977</v>
      </c>
      <c r="V282" s="18">
        <f t="shared" si="28"/>
        <v>869.93749999999977</v>
      </c>
      <c r="W282" s="60"/>
    </row>
    <row r="283" spans="1:24" s="6" customFormat="1" x14ac:dyDescent="0.25">
      <c r="A283" s="42" t="s">
        <v>20</v>
      </c>
      <c r="B283" s="42">
        <v>3</v>
      </c>
      <c r="C283" s="24">
        <v>41709</v>
      </c>
      <c r="D283" s="16" t="s">
        <v>29</v>
      </c>
      <c r="E283" s="16" t="s">
        <v>30</v>
      </c>
      <c r="F283" s="16">
        <v>2014</v>
      </c>
      <c r="G283" s="16">
        <v>1</v>
      </c>
      <c r="H283" s="16">
        <v>3304</v>
      </c>
      <c r="I283" s="17">
        <v>55.259687014010957</v>
      </c>
      <c r="J283" s="18">
        <f t="shared" si="25"/>
        <v>1825.7800589429221</v>
      </c>
      <c r="K283" s="17">
        <v>44.740312985989043</v>
      </c>
      <c r="L283" s="18">
        <f t="shared" si="26"/>
        <v>1478.2199410570779</v>
      </c>
      <c r="M283" s="19">
        <v>1.2178571428571399</v>
      </c>
      <c r="N283" s="19">
        <f t="shared" si="32"/>
        <v>1.2178571428571399</v>
      </c>
      <c r="O283" s="18">
        <v>10.75</v>
      </c>
      <c r="P283" s="18">
        <v>13.5</v>
      </c>
      <c r="Q283" s="18">
        <v>18</v>
      </c>
      <c r="R283" s="18">
        <v>16</v>
      </c>
      <c r="S283" s="18">
        <v>13.5</v>
      </c>
      <c r="T283" s="18">
        <f t="shared" ref="T283:T346" si="33">AVERAGE(O283:S283)</f>
        <v>14.35</v>
      </c>
      <c r="U283" s="11">
        <f t="shared" si="29"/>
        <v>37.753571428571334</v>
      </c>
      <c r="V283" s="18">
        <f t="shared" si="28"/>
        <v>37.753571428571334</v>
      </c>
      <c r="W283" s="60"/>
    </row>
    <row r="284" spans="1:24" s="6" customFormat="1" x14ac:dyDescent="0.25">
      <c r="A284" s="42" t="s">
        <v>35</v>
      </c>
      <c r="B284" s="42">
        <v>4</v>
      </c>
      <c r="C284" s="24">
        <v>41709</v>
      </c>
      <c r="D284" s="16" t="s">
        <v>29</v>
      </c>
      <c r="E284" s="16" t="s">
        <v>30</v>
      </c>
      <c r="F284" s="16">
        <v>2014</v>
      </c>
      <c r="G284" s="16">
        <v>1</v>
      </c>
      <c r="H284" s="16">
        <v>4604</v>
      </c>
      <c r="I284" s="17">
        <v>63.628212657260441</v>
      </c>
      <c r="J284" s="18">
        <f t="shared" si="25"/>
        <v>2929.4429107402707</v>
      </c>
      <c r="K284" s="17">
        <v>36.371787342739559</v>
      </c>
      <c r="L284" s="18">
        <f t="shared" si="26"/>
        <v>1674.5570892597293</v>
      </c>
      <c r="M284" s="19">
        <v>-4.51160714285714</v>
      </c>
      <c r="N284" s="19">
        <f t="shared" si="32"/>
        <v>0</v>
      </c>
      <c r="O284" s="18">
        <v>12.25</v>
      </c>
      <c r="P284" s="18">
        <v>11.25</v>
      </c>
      <c r="Q284" s="18">
        <v>10.25</v>
      </c>
      <c r="R284" s="18">
        <v>10.25</v>
      </c>
      <c r="S284" s="18">
        <v>19.25</v>
      </c>
      <c r="T284" s="18">
        <f t="shared" si="33"/>
        <v>12.65</v>
      </c>
      <c r="U284" s="11">
        <f t="shared" si="29"/>
        <v>-139.85982142857134</v>
      </c>
      <c r="V284" s="18">
        <f t="shared" ref="V284:V347" si="34">((C293-C284)*N284)</f>
        <v>0</v>
      </c>
      <c r="W284" s="60"/>
    </row>
    <row r="285" spans="1:24" s="6" customFormat="1" x14ac:dyDescent="0.25">
      <c r="A285" s="42" t="s">
        <v>35</v>
      </c>
      <c r="B285" s="42">
        <v>5</v>
      </c>
      <c r="C285" s="24">
        <v>41709</v>
      </c>
      <c r="D285" s="16" t="s">
        <v>29</v>
      </c>
      <c r="E285" s="16" t="s">
        <v>30</v>
      </c>
      <c r="F285" s="16">
        <v>2014</v>
      </c>
      <c r="G285" s="16">
        <v>2</v>
      </c>
      <c r="H285" s="16">
        <v>3796</v>
      </c>
      <c r="I285" s="17">
        <v>68.079889031989552</v>
      </c>
      <c r="J285" s="18">
        <f t="shared" si="25"/>
        <v>2584.3125876543236</v>
      </c>
      <c r="K285" s="17">
        <v>31.920110968010459</v>
      </c>
      <c r="L285" s="18">
        <f t="shared" si="26"/>
        <v>1211.6874123456771</v>
      </c>
      <c r="M285" s="19">
        <v>11.691964285714292</v>
      </c>
      <c r="N285" s="19">
        <f t="shared" si="32"/>
        <v>11.691964285714292</v>
      </c>
      <c r="O285" s="18">
        <v>12.5</v>
      </c>
      <c r="P285" s="18">
        <v>12.25</v>
      </c>
      <c r="Q285" s="18">
        <v>12.25</v>
      </c>
      <c r="R285" s="18">
        <v>13</v>
      </c>
      <c r="S285" s="18">
        <v>12.25</v>
      </c>
      <c r="T285" s="18">
        <f t="shared" si="33"/>
        <v>12.45</v>
      </c>
      <c r="U285" s="11">
        <f t="shared" si="29"/>
        <v>362.45089285714306</v>
      </c>
      <c r="V285" s="18">
        <f t="shared" si="34"/>
        <v>362.45089285714306</v>
      </c>
      <c r="W285" s="60"/>
    </row>
    <row r="286" spans="1:24" s="6" customFormat="1" x14ac:dyDescent="0.25">
      <c r="A286" s="42" t="s">
        <v>20</v>
      </c>
      <c r="B286" s="42">
        <v>6</v>
      </c>
      <c r="C286" s="24">
        <v>41709</v>
      </c>
      <c r="D286" s="16" t="s">
        <v>29</v>
      </c>
      <c r="E286" s="16" t="s">
        <v>30</v>
      </c>
      <c r="F286" s="16">
        <v>2014</v>
      </c>
      <c r="G286" s="16">
        <v>2</v>
      </c>
      <c r="H286" s="16">
        <v>3946</v>
      </c>
      <c r="I286" s="17">
        <v>52.437510502150722</v>
      </c>
      <c r="J286" s="18">
        <f t="shared" ref="J286:J367" si="35">(H286*I286)/100</f>
        <v>2069.1841644148676</v>
      </c>
      <c r="K286" s="17">
        <v>47.562489497849285</v>
      </c>
      <c r="L286" s="18">
        <f t="shared" ref="L286:L367" si="36">(H286*K286)/100</f>
        <v>1876.8158355851328</v>
      </c>
      <c r="M286" s="19">
        <v>32.612500000000004</v>
      </c>
      <c r="N286" s="19">
        <f t="shared" si="32"/>
        <v>32.612500000000004</v>
      </c>
      <c r="O286" s="18">
        <v>18.5</v>
      </c>
      <c r="P286" s="18">
        <v>16.5</v>
      </c>
      <c r="Q286" s="18">
        <v>18.75</v>
      </c>
      <c r="R286" s="18">
        <v>17</v>
      </c>
      <c r="S286" s="18">
        <v>20</v>
      </c>
      <c r="T286" s="18">
        <f t="shared" si="33"/>
        <v>18.149999999999999</v>
      </c>
      <c r="U286" s="11">
        <f t="shared" si="29"/>
        <v>1010.9875000000002</v>
      </c>
      <c r="V286" s="18">
        <f t="shared" si="34"/>
        <v>1010.9875000000002</v>
      </c>
      <c r="W286" s="60"/>
    </row>
    <row r="287" spans="1:24" s="6" customFormat="1" x14ac:dyDescent="0.25">
      <c r="A287" s="42" t="s">
        <v>17</v>
      </c>
      <c r="B287" s="42">
        <v>7</v>
      </c>
      <c r="C287" s="24">
        <v>41709</v>
      </c>
      <c r="D287" s="16" t="s">
        <v>29</v>
      </c>
      <c r="E287" s="16" t="s">
        <v>30</v>
      </c>
      <c r="F287" s="16">
        <v>2014</v>
      </c>
      <c r="G287" s="16">
        <v>3</v>
      </c>
      <c r="H287" s="16">
        <v>2652</v>
      </c>
      <c r="I287" s="17">
        <v>64.820557203286171</v>
      </c>
      <c r="J287" s="18">
        <f t="shared" si="35"/>
        <v>1719.0411770311493</v>
      </c>
      <c r="K287" s="17">
        <v>35.179442796713836</v>
      </c>
      <c r="L287" s="18">
        <f t="shared" si="36"/>
        <v>932.95882296885088</v>
      </c>
      <c r="M287" s="19">
        <v>14.016071428571419</v>
      </c>
      <c r="N287" s="19">
        <f t="shared" si="32"/>
        <v>14.016071428571419</v>
      </c>
      <c r="O287" s="18">
        <v>10.75</v>
      </c>
      <c r="P287" s="18">
        <v>9.75</v>
      </c>
      <c r="Q287" s="18">
        <v>10.25</v>
      </c>
      <c r="R287" s="18">
        <v>11.5</v>
      </c>
      <c r="S287" s="18">
        <v>10.75</v>
      </c>
      <c r="T287" s="18">
        <f t="shared" si="33"/>
        <v>10.6</v>
      </c>
      <c r="U287" s="11">
        <f t="shared" si="29"/>
        <v>434.49821428571397</v>
      </c>
      <c r="V287" s="18">
        <f t="shared" si="34"/>
        <v>434.49821428571397</v>
      </c>
      <c r="W287" s="60"/>
    </row>
    <row r="288" spans="1:24" s="6" customFormat="1" x14ac:dyDescent="0.25">
      <c r="A288" s="42" t="s">
        <v>20</v>
      </c>
      <c r="B288" s="42">
        <v>8</v>
      </c>
      <c r="C288" s="24">
        <v>41709</v>
      </c>
      <c r="D288" s="16" t="s">
        <v>29</v>
      </c>
      <c r="E288" s="16" t="s">
        <v>30</v>
      </c>
      <c r="F288" s="16">
        <v>2014</v>
      </c>
      <c r="G288" s="16">
        <v>3</v>
      </c>
      <c r="H288" s="16">
        <v>4040</v>
      </c>
      <c r="I288" s="17">
        <v>56.838019366754033</v>
      </c>
      <c r="J288" s="18">
        <f t="shared" si="35"/>
        <v>2296.2559824168629</v>
      </c>
      <c r="K288" s="17">
        <v>43.16198063324596</v>
      </c>
      <c r="L288" s="18">
        <f t="shared" si="36"/>
        <v>1743.7440175831368</v>
      </c>
      <c r="M288" s="19">
        <v>44.152678571428559</v>
      </c>
      <c r="N288" s="19">
        <f t="shared" si="32"/>
        <v>44.152678571428559</v>
      </c>
      <c r="O288" s="18">
        <v>16</v>
      </c>
      <c r="P288" s="18">
        <v>17.5</v>
      </c>
      <c r="Q288" s="18">
        <v>18</v>
      </c>
      <c r="R288" s="18">
        <v>14.25</v>
      </c>
      <c r="S288" s="18">
        <v>18.25</v>
      </c>
      <c r="T288" s="18">
        <f t="shared" si="33"/>
        <v>16.8</v>
      </c>
      <c r="U288" s="11">
        <f t="shared" si="29"/>
        <v>1368.7330357142853</v>
      </c>
      <c r="V288" s="18">
        <f t="shared" si="34"/>
        <v>1368.7330357142853</v>
      </c>
      <c r="W288" s="60"/>
    </row>
    <row r="289" spans="1:23" s="6" customFormat="1" x14ac:dyDescent="0.25">
      <c r="A289" s="42" t="s">
        <v>35</v>
      </c>
      <c r="B289" s="42">
        <v>9</v>
      </c>
      <c r="C289" s="24">
        <v>41709</v>
      </c>
      <c r="D289" s="16" t="s">
        <v>29</v>
      </c>
      <c r="E289" s="16" t="s">
        <v>30</v>
      </c>
      <c r="F289" s="16">
        <v>2014</v>
      </c>
      <c r="G289" s="16">
        <v>3</v>
      </c>
      <c r="H289" s="16">
        <v>5856</v>
      </c>
      <c r="I289" s="17">
        <v>65.845941925531861</v>
      </c>
      <c r="J289" s="18">
        <f t="shared" si="35"/>
        <v>3855.9383591591454</v>
      </c>
      <c r="K289" s="17">
        <v>34.154058074468153</v>
      </c>
      <c r="L289" s="18">
        <f t="shared" si="36"/>
        <v>2000.061640840855</v>
      </c>
      <c r="M289" s="19">
        <v>49.510714285714272</v>
      </c>
      <c r="N289" s="19">
        <f t="shared" si="32"/>
        <v>49.510714285714272</v>
      </c>
      <c r="O289" s="18">
        <v>22.75</v>
      </c>
      <c r="P289" s="18">
        <v>22</v>
      </c>
      <c r="Q289" s="18">
        <v>24.5</v>
      </c>
      <c r="R289" s="18">
        <v>17.75</v>
      </c>
      <c r="S289" s="18">
        <v>17.75</v>
      </c>
      <c r="T289" s="18">
        <f t="shared" si="33"/>
        <v>20.95</v>
      </c>
      <c r="U289" s="11">
        <f t="shared" si="29"/>
        <v>1534.8321428571423</v>
      </c>
      <c r="V289" s="18">
        <f t="shared" si="34"/>
        <v>1534.8321428571423</v>
      </c>
      <c r="W289" s="60"/>
    </row>
    <row r="290" spans="1:23" s="6" customFormat="1" x14ac:dyDescent="0.25">
      <c r="A290" s="40" t="s">
        <v>17</v>
      </c>
      <c r="B290" s="40">
        <v>1</v>
      </c>
      <c r="C290" s="25">
        <v>41740</v>
      </c>
      <c r="D290" s="25" t="s">
        <v>31</v>
      </c>
      <c r="E290" s="9" t="s">
        <v>30</v>
      </c>
      <c r="F290" s="9">
        <v>2014</v>
      </c>
      <c r="G290" s="9">
        <v>1</v>
      </c>
      <c r="H290" s="11">
        <v>3991</v>
      </c>
      <c r="I290" s="10">
        <v>50.854308698858148</v>
      </c>
      <c r="J290" s="11">
        <f t="shared" si="35"/>
        <v>2029.5954601714286</v>
      </c>
      <c r="K290" s="10">
        <v>49.145691301141852</v>
      </c>
      <c r="L290" s="11">
        <f t="shared" si="36"/>
        <v>1961.4045398285714</v>
      </c>
      <c r="M290" s="12">
        <v>-35.463970588235298</v>
      </c>
      <c r="N290" s="12">
        <f>IF(M290&gt;0,M290,0)</f>
        <v>0</v>
      </c>
      <c r="O290" s="11">
        <v>9</v>
      </c>
      <c r="P290" s="11">
        <v>7.5</v>
      </c>
      <c r="Q290" s="11">
        <v>6.5</v>
      </c>
      <c r="R290" s="11">
        <v>8</v>
      </c>
      <c r="S290" s="11">
        <v>8</v>
      </c>
      <c r="T290" s="11">
        <f t="shared" si="33"/>
        <v>7.8</v>
      </c>
      <c r="U290" s="11">
        <f t="shared" si="29"/>
        <v>-2695.2617647058828</v>
      </c>
      <c r="V290" s="11">
        <f t="shared" si="34"/>
        <v>0</v>
      </c>
      <c r="W290" s="60"/>
    </row>
    <row r="291" spans="1:23" s="6" customFormat="1" x14ac:dyDescent="0.25">
      <c r="A291" s="40" t="s">
        <v>17</v>
      </c>
      <c r="B291" s="40">
        <v>2</v>
      </c>
      <c r="C291" s="25">
        <v>41740</v>
      </c>
      <c r="D291" s="25" t="s">
        <v>31</v>
      </c>
      <c r="E291" s="9" t="s">
        <v>30</v>
      </c>
      <c r="F291" s="9">
        <v>2014</v>
      </c>
      <c r="G291" s="9">
        <v>2</v>
      </c>
      <c r="H291" s="11">
        <v>3966</v>
      </c>
      <c r="I291" s="10">
        <v>61.301236947885556</v>
      </c>
      <c r="J291" s="11">
        <f t="shared" si="35"/>
        <v>2431.207057353141</v>
      </c>
      <c r="K291" s="10">
        <v>38.698763052114444</v>
      </c>
      <c r="L291" s="11">
        <f t="shared" si="36"/>
        <v>1534.7929426468588</v>
      </c>
      <c r="M291" s="12">
        <v>-10.374999999999995</v>
      </c>
      <c r="N291" s="12">
        <f t="shared" ref="N291:N307" si="37">IF(M291&gt;0,M291,0)</f>
        <v>0</v>
      </c>
      <c r="O291" s="11">
        <v>6.75</v>
      </c>
      <c r="P291" s="11">
        <v>6</v>
      </c>
      <c r="Q291" s="11">
        <v>6.25</v>
      </c>
      <c r="R291" s="11">
        <v>5.75</v>
      </c>
      <c r="S291" s="11">
        <v>7.5</v>
      </c>
      <c r="T291" s="11">
        <f t="shared" si="33"/>
        <v>6.45</v>
      </c>
      <c r="U291" s="11">
        <f t="shared" si="29"/>
        <v>-788.49999999999955</v>
      </c>
      <c r="V291" s="11">
        <f t="shared" si="34"/>
        <v>0</v>
      </c>
      <c r="W291" s="60"/>
    </row>
    <row r="292" spans="1:23" s="6" customFormat="1" x14ac:dyDescent="0.25">
      <c r="A292" s="40" t="s">
        <v>20</v>
      </c>
      <c r="B292" s="40">
        <v>3</v>
      </c>
      <c r="C292" s="25">
        <v>41740</v>
      </c>
      <c r="D292" s="25" t="s">
        <v>31</v>
      </c>
      <c r="E292" s="9" t="s">
        <v>30</v>
      </c>
      <c r="F292" s="9">
        <v>2014</v>
      </c>
      <c r="G292" s="9">
        <v>1</v>
      </c>
      <c r="H292" s="11">
        <v>3750</v>
      </c>
      <c r="I292" s="10">
        <v>56.774339914513845</v>
      </c>
      <c r="J292" s="11">
        <f t="shared" si="35"/>
        <v>2129.037746794269</v>
      </c>
      <c r="K292" s="10">
        <v>43.22566008548614</v>
      </c>
      <c r="L292" s="11">
        <f t="shared" si="36"/>
        <v>1620.9622532057301</v>
      </c>
      <c r="M292" s="12">
        <v>1.6080882352941193</v>
      </c>
      <c r="N292" s="12">
        <f t="shared" si="37"/>
        <v>1.6080882352941193</v>
      </c>
      <c r="O292" s="11">
        <v>7.5</v>
      </c>
      <c r="P292" s="11">
        <v>8.75</v>
      </c>
      <c r="Q292" s="11">
        <v>7.5</v>
      </c>
      <c r="R292" s="11">
        <v>6.5</v>
      </c>
      <c r="S292" s="11">
        <v>8</v>
      </c>
      <c r="T292" s="11">
        <f t="shared" si="33"/>
        <v>7.65</v>
      </c>
      <c r="U292" s="11">
        <f t="shared" si="29"/>
        <v>122.21470588235306</v>
      </c>
      <c r="V292" s="11">
        <f t="shared" si="34"/>
        <v>122.21470588235306</v>
      </c>
      <c r="W292" s="60"/>
    </row>
    <row r="293" spans="1:23" s="6" customFormat="1" x14ac:dyDescent="0.25">
      <c r="A293" s="40" t="s">
        <v>35</v>
      </c>
      <c r="B293" s="40">
        <v>4</v>
      </c>
      <c r="C293" s="25">
        <v>41740</v>
      </c>
      <c r="D293" s="25" t="s">
        <v>31</v>
      </c>
      <c r="E293" s="9" t="s">
        <v>30</v>
      </c>
      <c r="F293" s="9">
        <v>2014</v>
      </c>
      <c r="G293" s="9">
        <v>1</v>
      </c>
      <c r="H293" s="11">
        <v>4237</v>
      </c>
      <c r="I293" s="10">
        <v>40.567982038288612</v>
      </c>
      <c r="J293" s="11">
        <f t="shared" si="35"/>
        <v>1718.8653989622885</v>
      </c>
      <c r="K293" s="10">
        <v>59.432017961711381</v>
      </c>
      <c r="L293" s="11">
        <f t="shared" si="36"/>
        <v>2518.134601037711</v>
      </c>
      <c r="M293" s="12">
        <v>11.194852941176467</v>
      </c>
      <c r="N293" s="12">
        <f t="shared" si="37"/>
        <v>11.194852941176467</v>
      </c>
      <c r="O293" s="11">
        <v>8</v>
      </c>
      <c r="P293" s="11">
        <v>9.25</v>
      </c>
      <c r="Q293" s="11">
        <v>7.5</v>
      </c>
      <c r="R293" s="11">
        <v>8.5</v>
      </c>
      <c r="S293" s="11">
        <v>7.75</v>
      </c>
      <c r="T293" s="11">
        <f t="shared" si="33"/>
        <v>8.1999999999999993</v>
      </c>
      <c r="U293" s="11">
        <f t="shared" si="29"/>
        <v>850.80882352941148</v>
      </c>
      <c r="V293" s="11">
        <f t="shared" si="34"/>
        <v>850.80882352941148</v>
      </c>
      <c r="W293" s="60"/>
    </row>
    <row r="294" spans="1:23" s="6" customFormat="1" x14ac:dyDescent="0.25">
      <c r="A294" s="40" t="s">
        <v>35</v>
      </c>
      <c r="B294" s="40">
        <v>5</v>
      </c>
      <c r="C294" s="25">
        <v>41740</v>
      </c>
      <c r="D294" s="25" t="s">
        <v>31</v>
      </c>
      <c r="E294" s="9" t="s">
        <v>30</v>
      </c>
      <c r="F294" s="9">
        <v>2014</v>
      </c>
      <c r="G294" s="9">
        <v>2</v>
      </c>
      <c r="H294" s="11">
        <v>4710</v>
      </c>
      <c r="I294" s="10">
        <v>63.407923645108788</v>
      </c>
      <c r="J294" s="11">
        <f t="shared" si="35"/>
        <v>2986.5132036846244</v>
      </c>
      <c r="K294" s="10">
        <v>36.592076354891205</v>
      </c>
      <c r="L294" s="11">
        <f t="shared" si="36"/>
        <v>1723.4867963153758</v>
      </c>
      <c r="M294" s="12">
        <v>7.5970588235294159</v>
      </c>
      <c r="N294" s="12">
        <f t="shared" si="37"/>
        <v>7.5970588235294159</v>
      </c>
      <c r="O294" s="11">
        <v>10.75</v>
      </c>
      <c r="P294" s="11">
        <v>10.75</v>
      </c>
      <c r="Q294" s="11">
        <v>13.25</v>
      </c>
      <c r="R294" s="11">
        <v>13</v>
      </c>
      <c r="S294" s="11">
        <v>14.5</v>
      </c>
      <c r="T294" s="11">
        <f t="shared" si="33"/>
        <v>12.45</v>
      </c>
      <c r="U294" s="11">
        <f t="shared" si="29"/>
        <v>577.37647058823563</v>
      </c>
      <c r="V294" s="11">
        <f t="shared" si="34"/>
        <v>577.37647058823563</v>
      </c>
      <c r="W294" s="60"/>
    </row>
    <row r="295" spans="1:23" s="6" customFormat="1" x14ac:dyDescent="0.25">
      <c r="A295" s="40" t="s">
        <v>20</v>
      </c>
      <c r="B295" s="40">
        <v>6</v>
      </c>
      <c r="C295" s="25">
        <v>41740</v>
      </c>
      <c r="D295" s="25" t="s">
        <v>31</v>
      </c>
      <c r="E295" s="9" t="s">
        <v>30</v>
      </c>
      <c r="F295" s="9">
        <v>2014</v>
      </c>
      <c r="G295" s="9">
        <v>2</v>
      </c>
      <c r="H295" s="11">
        <v>4085</v>
      </c>
      <c r="I295" s="10">
        <v>35.917567658718184</v>
      </c>
      <c r="J295" s="11">
        <f t="shared" si="35"/>
        <v>1467.232638858638</v>
      </c>
      <c r="K295" s="10">
        <v>64.082432341281816</v>
      </c>
      <c r="L295" s="11">
        <f t="shared" si="36"/>
        <v>2617.767361141362</v>
      </c>
      <c r="M295" s="12">
        <v>6.772794117647055</v>
      </c>
      <c r="N295" s="12">
        <f t="shared" si="37"/>
        <v>6.772794117647055</v>
      </c>
      <c r="O295" s="11">
        <v>10.25</v>
      </c>
      <c r="P295" s="11">
        <v>12</v>
      </c>
      <c r="Q295" s="11">
        <v>10</v>
      </c>
      <c r="R295" s="11">
        <v>11.25</v>
      </c>
      <c r="S295" s="11">
        <v>12.25</v>
      </c>
      <c r="T295" s="11">
        <f t="shared" si="33"/>
        <v>11.15</v>
      </c>
      <c r="U295" s="11">
        <f t="shared" si="29"/>
        <v>514.73235294117615</v>
      </c>
      <c r="V295" s="11">
        <f t="shared" si="34"/>
        <v>514.73235294117615</v>
      </c>
      <c r="W295" s="60"/>
    </row>
    <row r="296" spans="1:23" s="6" customFormat="1" x14ac:dyDescent="0.25">
      <c r="A296" s="40" t="s">
        <v>17</v>
      </c>
      <c r="B296" s="40">
        <v>7</v>
      </c>
      <c r="C296" s="25">
        <v>41740</v>
      </c>
      <c r="D296" s="25" t="s">
        <v>31</v>
      </c>
      <c r="E296" s="9" t="s">
        <v>30</v>
      </c>
      <c r="F296" s="9">
        <v>2014</v>
      </c>
      <c r="G296" s="9">
        <v>3</v>
      </c>
      <c r="H296" s="11">
        <v>3963</v>
      </c>
      <c r="I296" s="10">
        <v>52.976207606582939</v>
      </c>
      <c r="J296" s="11">
        <f t="shared" si="35"/>
        <v>2099.447107448882</v>
      </c>
      <c r="K296" s="10">
        <v>47.023792393417061</v>
      </c>
      <c r="L296" s="11">
        <f t="shared" si="36"/>
        <v>1863.552892551118</v>
      </c>
      <c r="M296" s="12">
        <v>12.297058823529408</v>
      </c>
      <c r="N296" s="12">
        <f t="shared" si="37"/>
        <v>12.297058823529408</v>
      </c>
      <c r="O296" s="11">
        <v>8.25</v>
      </c>
      <c r="P296" s="11">
        <v>9</v>
      </c>
      <c r="Q296" s="11">
        <v>11.25</v>
      </c>
      <c r="R296" s="11">
        <v>9</v>
      </c>
      <c r="S296" s="11">
        <v>9.5</v>
      </c>
      <c r="T296" s="11">
        <f t="shared" si="33"/>
        <v>9.4</v>
      </c>
      <c r="U296" s="11">
        <f t="shared" si="29"/>
        <v>934.576470588235</v>
      </c>
      <c r="V296" s="11">
        <f t="shared" si="34"/>
        <v>934.576470588235</v>
      </c>
      <c r="W296" s="60"/>
    </row>
    <row r="297" spans="1:23" s="6" customFormat="1" x14ac:dyDescent="0.25">
      <c r="A297" s="40" t="s">
        <v>20</v>
      </c>
      <c r="B297" s="40">
        <v>8</v>
      </c>
      <c r="C297" s="25">
        <v>41740</v>
      </c>
      <c r="D297" s="25" t="s">
        <v>31</v>
      </c>
      <c r="E297" s="9" t="s">
        <v>30</v>
      </c>
      <c r="F297" s="9">
        <v>2014</v>
      </c>
      <c r="G297" s="9">
        <v>3</v>
      </c>
      <c r="H297" s="11">
        <v>4068</v>
      </c>
      <c r="I297" s="10">
        <v>42.402061927700281</v>
      </c>
      <c r="J297" s="11">
        <f t="shared" si="35"/>
        <v>1724.9158792188475</v>
      </c>
      <c r="K297" s="10">
        <v>57.597938072299726</v>
      </c>
      <c r="L297" s="11">
        <f t="shared" si="36"/>
        <v>2343.0841207811527</v>
      </c>
      <c r="M297" s="12">
        <v>13.622794117647064</v>
      </c>
      <c r="N297" s="12">
        <f t="shared" si="37"/>
        <v>13.622794117647064</v>
      </c>
      <c r="O297" s="11">
        <v>8.75</v>
      </c>
      <c r="P297" s="11">
        <v>9.75</v>
      </c>
      <c r="Q297" s="11">
        <v>9.5</v>
      </c>
      <c r="R297" s="11">
        <v>9</v>
      </c>
      <c r="S297" s="11">
        <v>9</v>
      </c>
      <c r="T297" s="11">
        <f t="shared" si="33"/>
        <v>9.1999999999999993</v>
      </c>
      <c r="U297" s="11">
        <f t="shared" ref="U297:U360" si="38">(M297*(C306-C297))</f>
        <v>1035.3323529411769</v>
      </c>
      <c r="V297" s="11">
        <f t="shared" si="34"/>
        <v>1035.3323529411769</v>
      </c>
      <c r="W297" s="60"/>
    </row>
    <row r="298" spans="1:23" s="6" customFormat="1" x14ac:dyDescent="0.25">
      <c r="A298" s="40" t="s">
        <v>35</v>
      </c>
      <c r="B298" s="40">
        <v>9</v>
      </c>
      <c r="C298" s="25">
        <v>41740</v>
      </c>
      <c r="D298" s="25" t="s">
        <v>31</v>
      </c>
      <c r="E298" s="9" t="s">
        <v>30</v>
      </c>
      <c r="F298" s="9">
        <v>2014</v>
      </c>
      <c r="G298" s="9">
        <v>3</v>
      </c>
      <c r="H298" s="11">
        <v>4343</v>
      </c>
      <c r="I298" s="10">
        <v>39.2567940928624</v>
      </c>
      <c r="J298" s="11">
        <f t="shared" si="35"/>
        <v>1704.9225674530139</v>
      </c>
      <c r="K298" s="10">
        <v>60.7432059071376</v>
      </c>
      <c r="L298" s="11">
        <f t="shared" si="36"/>
        <v>2638.0774325469856</v>
      </c>
      <c r="M298" s="12">
        <v>10.971323529411769</v>
      </c>
      <c r="N298" s="12">
        <f t="shared" si="37"/>
        <v>10.971323529411769</v>
      </c>
      <c r="O298" s="11">
        <v>8</v>
      </c>
      <c r="P298" s="11">
        <v>11</v>
      </c>
      <c r="Q298" s="11">
        <v>11.75</v>
      </c>
      <c r="R298" s="11">
        <v>9</v>
      </c>
      <c r="S298" s="11">
        <v>12.5</v>
      </c>
      <c r="T298" s="11">
        <f t="shared" si="33"/>
        <v>10.45</v>
      </c>
      <c r="U298" s="11">
        <f t="shared" si="38"/>
        <v>833.82058823529451</v>
      </c>
      <c r="V298" s="11">
        <f t="shared" si="34"/>
        <v>833.82058823529451</v>
      </c>
      <c r="W298" s="60"/>
    </row>
    <row r="299" spans="1:23" s="6" customFormat="1" x14ac:dyDescent="0.25">
      <c r="A299" s="42" t="s">
        <v>17</v>
      </c>
      <c r="B299" s="42">
        <v>1</v>
      </c>
      <c r="C299" s="24">
        <v>41816</v>
      </c>
      <c r="D299" s="24" t="s">
        <v>33</v>
      </c>
      <c r="E299" s="24" t="s">
        <v>19</v>
      </c>
      <c r="F299" s="16">
        <v>2014</v>
      </c>
      <c r="G299" s="16">
        <v>1</v>
      </c>
      <c r="H299" s="18">
        <v>2750</v>
      </c>
      <c r="I299" s="17">
        <v>42.27538087417868</v>
      </c>
      <c r="J299" s="18">
        <f t="shared" si="35"/>
        <v>1162.5729740399138</v>
      </c>
      <c r="K299" s="17">
        <v>57.72461912582132</v>
      </c>
      <c r="L299" s="18">
        <f t="shared" si="36"/>
        <v>1587.4270259600862</v>
      </c>
      <c r="M299" s="19">
        <v>-0.46917808219178347</v>
      </c>
      <c r="N299" s="19">
        <f>IF(M299&gt;0,M299,0)</f>
        <v>0</v>
      </c>
      <c r="O299" s="18">
        <v>5.5</v>
      </c>
      <c r="P299" s="18">
        <v>4.75</v>
      </c>
      <c r="Q299" s="18">
        <v>4.75</v>
      </c>
      <c r="R299" s="18">
        <v>5</v>
      </c>
      <c r="S299" s="18">
        <v>6.25</v>
      </c>
      <c r="T299" s="18">
        <f t="shared" si="33"/>
        <v>5.25</v>
      </c>
      <c r="U299" s="11">
        <f t="shared" si="38"/>
        <v>-15.482876712328855</v>
      </c>
      <c r="V299" s="18">
        <f>((C308-C299)*N299)</f>
        <v>0</v>
      </c>
      <c r="W299" s="60"/>
    </row>
    <row r="300" spans="1:23" s="6" customFormat="1" x14ac:dyDescent="0.25">
      <c r="A300" s="42" t="s">
        <v>17</v>
      </c>
      <c r="B300" s="42">
        <v>2</v>
      </c>
      <c r="C300" s="24">
        <v>41816</v>
      </c>
      <c r="D300" s="24" t="s">
        <v>33</v>
      </c>
      <c r="E300" s="24" t="s">
        <v>19</v>
      </c>
      <c r="F300" s="16">
        <v>2014</v>
      </c>
      <c r="G300" s="16">
        <v>2</v>
      </c>
      <c r="H300" s="18">
        <v>2865</v>
      </c>
      <c r="I300" s="17">
        <v>49.88023902427723</v>
      </c>
      <c r="J300" s="18">
        <f t="shared" si="35"/>
        <v>1429.0688480455426</v>
      </c>
      <c r="K300" s="17">
        <v>50.11976097572277</v>
      </c>
      <c r="L300" s="18">
        <f t="shared" si="36"/>
        <v>1435.9311519544574</v>
      </c>
      <c r="M300" s="19">
        <v>3.6294520547945206</v>
      </c>
      <c r="N300" s="19">
        <f t="shared" si="37"/>
        <v>3.6294520547945206</v>
      </c>
      <c r="O300" s="18">
        <v>4.666666666666667</v>
      </c>
      <c r="P300" s="18">
        <v>3</v>
      </c>
      <c r="Q300" s="18">
        <v>3.6666666666666665</v>
      </c>
      <c r="R300" s="18">
        <v>4.333333333333333</v>
      </c>
      <c r="S300" s="18">
        <v>3.6666666666666665</v>
      </c>
      <c r="T300" s="18">
        <f t="shared" si="33"/>
        <v>3.8666666666666671</v>
      </c>
      <c r="U300" s="11">
        <f t="shared" si="38"/>
        <v>119.77191780821919</v>
      </c>
      <c r="V300" s="18">
        <f t="shared" si="34"/>
        <v>119.77191780821919</v>
      </c>
      <c r="W300" s="60"/>
    </row>
    <row r="301" spans="1:23" s="6" customFormat="1" x14ac:dyDescent="0.25">
      <c r="A301" s="42" t="s">
        <v>20</v>
      </c>
      <c r="B301" s="42">
        <v>3</v>
      </c>
      <c r="C301" s="24">
        <v>41816</v>
      </c>
      <c r="D301" s="24" t="s">
        <v>33</v>
      </c>
      <c r="E301" s="24" t="s">
        <v>19</v>
      </c>
      <c r="F301" s="16">
        <v>2014</v>
      </c>
      <c r="G301" s="16">
        <v>1</v>
      </c>
      <c r="H301" s="18">
        <v>2771</v>
      </c>
      <c r="I301" s="17">
        <v>25.252974372868771</v>
      </c>
      <c r="J301" s="18">
        <f t="shared" si="35"/>
        <v>699.75991987219356</v>
      </c>
      <c r="K301" s="17">
        <v>74.747025627131222</v>
      </c>
      <c r="L301" s="18">
        <f t="shared" si="36"/>
        <v>2071.2400801278063</v>
      </c>
      <c r="M301" s="19">
        <v>1.1184931506849307</v>
      </c>
      <c r="N301" s="19">
        <f t="shared" si="37"/>
        <v>1.1184931506849307</v>
      </c>
      <c r="O301" s="18">
        <v>5.25</v>
      </c>
      <c r="P301" s="18">
        <v>4.5</v>
      </c>
      <c r="Q301" s="18">
        <v>7.5</v>
      </c>
      <c r="R301" s="18">
        <v>5</v>
      </c>
      <c r="S301" s="18">
        <v>5</v>
      </c>
      <c r="T301" s="18">
        <f t="shared" si="33"/>
        <v>5.45</v>
      </c>
      <c r="U301" s="11">
        <f t="shared" si="38"/>
        <v>36.910273972602717</v>
      </c>
      <c r="V301" s="18">
        <f t="shared" si="34"/>
        <v>36.910273972602717</v>
      </c>
      <c r="W301" s="60"/>
    </row>
    <row r="302" spans="1:23" s="6" customFormat="1" x14ac:dyDescent="0.25">
      <c r="A302" s="42" t="s">
        <v>35</v>
      </c>
      <c r="B302" s="42">
        <v>4</v>
      </c>
      <c r="C302" s="24">
        <v>41816</v>
      </c>
      <c r="D302" s="24" t="s">
        <v>33</v>
      </c>
      <c r="E302" s="24" t="s">
        <v>19</v>
      </c>
      <c r="F302" s="16">
        <v>2014</v>
      </c>
      <c r="G302" s="16">
        <v>1</v>
      </c>
      <c r="H302" s="18">
        <v>2840</v>
      </c>
      <c r="I302" s="17">
        <v>29.680671769736932</v>
      </c>
      <c r="J302" s="18">
        <f t="shared" si="35"/>
        <v>842.93107826052892</v>
      </c>
      <c r="K302" s="17">
        <v>70.319328230263068</v>
      </c>
      <c r="L302" s="18">
        <f t="shared" si="36"/>
        <v>1997.0689217394713</v>
      </c>
      <c r="M302" s="19">
        <v>7.9421232876712313</v>
      </c>
      <c r="N302" s="19">
        <f t="shared" si="37"/>
        <v>7.9421232876712313</v>
      </c>
      <c r="O302" s="18">
        <v>8.5</v>
      </c>
      <c r="P302" s="18">
        <v>8.5</v>
      </c>
      <c r="Q302" s="18">
        <v>8.25</v>
      </c>
      <c r="R302" s="18">
        <v>7</v>
      </c>
      <c r="S302" s="18">
        <v>9.75</v>
      </c>
      <c r="T302" s="18">
        <f t="shared" si="33"/>
        <v>8.4</v>
      </c>
      <c r="U302" s="11">
        <f t="shared" si="38"/>
        <v>262.09006849315062</v>
      </c>
      <c r="V302" s="18">
        <f t="shared" si="34"/>
        <v>262.09006849315062</v>
      </c>
      <c r="W302" s="60"/>
    </row>
    <row r="303" spans="1:23" s="6" customFormat="1" x14ac:dyDescent="0.25">
      <c r="A303" s="42" t="s">
        <v>35</v>
      </c>
      <c r="B303" s="42">
        <v>5</v>
      </c>
      <c r="C303" s="24">
        <v>41816</v>
      </c>
      <c r="D303" s="24" t="s">
        <v>33</v>
      </c>
      <c r="E303" s="24" t="s">
        <v>19</v>
      </c>
      <c r="F303" s="16">
        <v>2014</v>
      </c>
      <c r="G303" s="16">
        <v>2</v>
      </c>
      <c r="H303" s="18">
        <v>2750</v>
      </c>
      <c r="I303" s="17">
        <v>28.926903502241544</v>
      </c>
      <c r="J303" s="18">
        <f t="shared" si="35"/>
        <v>795.48984631164251</v>
      </c>
      <c r="K303" s="17">
        <v>71.073096497758456</v>
      </c>
      <c r="L303" s="18">
        <f t="shared" si="36"/>
        <v>1954.5101536883576</v>
      </c>
      <c r="M303" s="19">
        <v>-0.96849315068493214</v>
      </c>
      <c r="N303" s="19">
        <f t="shared" si="37"/>
        <v>0</v>
      </c>
      <c r="O303" s="18">
        <v>8</v>
      </c>
      <c r="P303" s="18">
        <v>8.25</v>
      </c>
      <c r="Q303" s="18">
        <v>7.25</v>
      </c>
      <c r="R303" s="18">
        <v>7.25</v>
      </c>
      <c r="S303" s="18">
        <v>6.75</v>
      </c>
      <c r="T303" s="18">
        <f t="shared" si="33"/>
        <v>7.5</v>
      </c>
      <c r="U303" s="11">
        <f t="shared" si="38"/>
        <v>-31.96027397260276</v>
      </c>
      <c r="V303" s="18">
        <f t="shared" si="34"/>
        <v>0</v>
      </c>
      <c r="W303" s="60"/>
    </row>
    <row r="304" spans="1:23" s="6" customFormat="1" x14ac:dyDescent="0.25">
      <c r="A304" s="42" t="s">
        <v>20</v>
      </c>
      <c r="B304" s="42">
        <v>6</v>
      </c>
      <c r="C304" s="24">
        <v>41816</v>
      </c>
      <c r="D304" s="24" t="s">
        <v>33</v>
      </c>
      <c r="E304" s="24" t="s">
        <v>19</v>
      </c>
      <c r="F304" s="16">
        <v>2014</v>
      </c>
      <c r="G304" s="16">
        <v>2</v>
      </c>
      <c r="H304" s="18">
        <v>2962</v>
      </c>
      <c r="I304" s="17">
        <v>21.496988705412811</v>
      </c>
      <c r="J304" s="18">
        <f t="shared" si="35"/>
        <v>636.74080545432753</v>
      </c>
      <c r="K304" s="17">
        <v>78.503011294587196</v>
      </c>
      <c r="L304" s="18">
        <f t="shared" si="36"/>
        <v>2325.2591945456729</v>
      </c>
      <c r="M304" s="19">
        <v>4.0736301369863019</v>
      </c>
      <c r="N304" s="19">
        <f t="shared" si="37"/>
        <v>4.0736301369863019</v>
      </c>
      <c r="O304" s="18">
        <v>7.75</v>
      </c>
      <c r="P304" s="18">
        <v>8.75</v>
      </c>
      <c r="Q304" s="18">
        <v>8.5</v>
      </c>
      <c r="R304" s="18">
        <v>8.5</v>
      </c>
      <c r="S304" s="18">
        <v>7.5</v>
      </c>
      <c r="T304" s="18">
        <f t="shared" si="33"/>
        <v>8.1999999999999993</v>
      </c>
      <c r="U304" s="11">
        <f t="shared" si="38"/>
        <v>134.42979452054797</v>
      </c>
      <c r="V304" s="18">
        <f t="shared" si="34"/>
        <v>134.42979452054797</v>
      </c>
      <c r="W304" s="60"/>
    </row>
    <row r="305" spans="1:23" s="6" customFormat="1" x14ac:dyDescent="0.25">
      <c r="A305" s="42" t="s">
        <v>17</v>
      </c>
      <c r="B305" s="42">
        <v>7</v>
      </c>
      <c r="C305" s="24">
        <v>41816</v>
      </c>
      <c r="D305" s="24" t="s">
        <v>33</v>
      </c>
      <c r="E305" s="24" t="s">
        <v>19</v>
      </c>
      <c r="F305" s="16">
        <v>2014</v>
      </c>
      <c r="G305" s="16">
        <v>3</v>
      </c>
      <c r="H305" s="18">
        <v>2870</v>
      </c>
      <c r="I305" s="17">
        <v>37.248553089967132</v>
      </c>
      <c r="J305" s="18">
        <f t="shared" si="35"/>
        <v>1069.0334736820566</v>
      </c>
      <c r="K305" s="17">
        <v>62.751446910032861</v>
      </c>
      <c r="L305" s="18">
        <f t="shared" si="36"/>
        <v>1800.9665263179431</v>
      </c>
      <c r="M305" s="19">
        <v>2.0253424657534218</v>
      </c>
      <c r="N305" s="19">
        <f t="shared" si="37"/>
        <v>2.0253424657534218</v>
      </c>
      <c r="O305" s="18">
        <v>8</v>
      </c>
      <c r="P305" s="18">
        <v>9</v>
      </c>
      <c r="Q305" s="18">
        <v>7.5</v>
      </c>
      <c r="R305" s="18">
        <v>8.25</v>
      </c>
      <c r="S305" s="18">
        <v>9</v>
      </c>
      <c r="T305" s="18">
        <f t="shared" si="33"/>
        <v>8.35</v>
      </c>
      <c r="U305" s="11">
        <f t="shared" si="38"/>
        <v>66.836301369862923</v>
      </c>
      <c r="V305" s="18">
        <f t="shared" si="34"/>
        <v>66.836301369862923</v>
      </c>
      <c r="W305" s="60"/>
    </row>
    <row r="306" spans="1:23" s="6" customFormat="1" x14ac:dyDescent="0.25">
      <c r="A306" s="42" t="s">
        <v>20</v>
      </c>
      <c r="B306" s="42">
        <v>8</v>
      </c>
      <c r="C306" s="24">
        <v>41816</v>
      </c>
      <c r="D306" s="24" t="s">
        <v>33</v>
      </c>
      <c r="E306" s="24" t="s">
        <v>19</v>
      </c>
      <c r="F306" s="16">
        <v>2014</v>
      </c>
      <c r="G306" s="16">
        <v>3</v>
      </c>
      <c r="H306" s="18">
        <v>2826</v>
      </c>
      <c r="I306" s="17">
        <v>30.592942128387293</v>
      </c>
      <c r="J306" s="18">
        <f t="shared" si="35"/>
        <v>864.55654454822491</v>
      </c>
      <c r="K306" s="17">
        <v>69.407057871612707</v>
      </c>
      <c r="L306" s="18">
        <f t="shared" si="36"/>
        <v>1961.4434554517752</v>
      </c>
      <c r="M306" s="19">
        <v>-5.0599315068493169</v>
      </c>
      <c r="N306" s="19">
        <f t="shared" si="37"/>
        <v>0</v>
      </c>
      <c r="O306" s="18">
        <v>6.25</v>
      </c>
      <c r="P306" s="18">
        <v>7.5</v>
      </c>
      <c r="Q306" s="18">
        <v>5.5</v>
      </c>
      <c r="R306" s="18">
        <v>9</v>
      </c>
      <c r="S306" s="18">
        <v>9</v>
      </c>
      <c r="T306" s="18">
        <f t="shared" si="33"/>
        <v>7.45</v>
      </c>
      <c r="U306" s="11">
        <f t="shared" si="38"/>
        <v>-166.97773972602747</v>
      </c>
      <c r="V306" s="18">
        <f t="shared" si="34"/>
        <v>0</v>
      </c>
      <c r="W306" s="60"/>
    </row>
    <row r="307" spans="1:23" s="6" customFormat="1" x14ac:dyDescent="0.25">
      <c r="A307" s="42" t="s">
        <v>35</v>
      </c>
      <c r="B307" s="42">
        <v>9</v>
      </c>
      <c r="C307" s="24">
        <v>41816</v>
      </c>
      <c r="D307" s="24" t="s">
        <v>33</v>
      </c>
      <c r="E307" s="24" t="s">
        <v>19</v>
      </c>
      <c r="F307" s="16">
        <v>2014</v>
      </c>
      <c r="G307" s="16">
        <v>3</v>
      </c>
      <c r="H307" s="18">
        <v>3255</v>
      </c>
      <c r="I307" s="17">
        <v>29.252934725087684</v>
      </c>
      <c r="J307" s="18">
        <f t="shared" si="35"/>
        <v>952.18302530160406</v>
      </c>
      <c r="K307" s="17">
        <v>70.747065274912316</v>
      </c>
      <c r="L307" s="18">
        <f t="shared" si="36"/>
        <v>2302.8169746983958</v>
      </c>
      <c r="M307" s="19">
        <v>4.315410958904109</v>
      </c>
      <c r="N307" s="19">
        <f t="shared" si="37"/>
        <v>4.315410958904109</v>
      </c>
      <c r="O307" s="18">
        <v>9.25</v>
      </c>
      <c r="P307" s="18">
        <v>8.75</v>
      </c>
      <c r="Q307" s="18">
        <v>8</v>
      </c>
      <c r="R307" s="18">
        <v>8.75</v>
      </c>
      <c r="S307" s="18">
        <v>9</v>
      </c>
      <c r="T307" s="18">
        <f t="shared" si="33"/>
        <v>8.75</v>
      </c>
      <c r="U307" s="11">
        <f t="shared" si="38"/>
        <v>142.40856164383558</v>
      </c>
      <c r="V307" s="18">
        <f t="shared" si="34"/>
        <v>142.40856164383558</v>
      </c>
      <c r="W307" s="60"/>
    </row>
    <row r="308" spans="1:23" s="6" customFormat="1" x14ac:dyDescent="0.25">
      <c r="A308" s="40" t="s">
        <v>17</v>
      </c>
      <c r="B308" s="40">
        <v>1</v>
      </c>
      <c r="C308" s="25">
        <v>41849</v>
      </c>
      <c r="D308" s="25" t="s">
        <v>34</v>
      </c>
      <c r="E308" s="25" t="s">
        <v>19</v>
      </c>
      <c r="F308" s="9">
        <v>2014</v>
      </c>
      <c r="G308" s="9">
        <v>1</v>
      </c>
      <c r="H308" s="11">
        <v>2745</v>
      </c>
      <c r="I308" s="10">
        <v>49.063689622054184</v>
      </c>
      <c r="J308" s="11">
        <f t="shared" si="35"/>
        <v>1346.7982801253872</v>
      </c>
      <c r="K308" s="10">
        <v>50.936310377945823</v>
      </c>
      <c r="L308" s="11">
        <f t="shared" si="36"/>
        <v>1398.2017198746128</v>
      </c>
      <c r="M308" s="12">
        <v>-10.540909090909089</v>
      </c>
      <c r="N308" s="12">
        <f>IF(M308&gt;0,M308,0)</f>
        <v>0</v>
      </c>
      <c r="O308" s="11">
        <v>6</v>
      </c>
      <c r="P308" s="11">
        <v>6.5</v>
      </c>
      <c r="Q308" s="11">
        <v>6.5</v>
      </c>
      <c r="R308" s="11">
        <v>9</v>
      </c>
      <c r="S308" s="11">
        <v>8</v>
      </c>
      <c r="T308" s="11">
        <f t="shared" si="33"/>
        <v>7.2</v>
      </c>
      <c r="U308" s="11">
        <f t="shared" si="38"/>
        <v>-326.76818181818174</v>
      </c>
      <c r="V308" s="11">
        <f t="shared" si="34"/>
        <v>0</v>
      </c>
      <c r="W308" s="60"/>
    </row>
    <row r="309" spans="1:23" s="6" customFormat="1" x14ac:dyDescent="0.25">
      <c r="A309" s="40" t="s">
        <v>17</v>
      </c>
      <c r="B309" s="40">
        <v>2</v>
      </c>
      <c r="C309" s="25">
        <v>41849</v>
      </c>
      <c r="D309" s="25" t="s">
        <v>34</v>
      </c>
      <c r="E309" s="25" t="s">
        <v>19</v>
      </c>
      <c r="F309" s="9">
        <v>2014</v>
      </c>
      <c r="G309" s="9">
        <v>2</v>
      </c>
      <c r="H309" s="11">
        <v>2738</v>
      </c>
      <c r="I309" s="10">
        <v>54.745539895499192</v>
      </c>
      <c r="J309" s="11">
        <f t="shared" si="35"/>
        <v>1498.9328823387677</v>
      </c>
      <c r="K309" s="10">
        <v>45.254460104500794</v>
      </c>
      <c r="L309" s="11">
        <f t="shared" si="36"/>
        <v>1239.0671176612318</v>
      </c>
      <c r="M309" s="12">
        <v>2.4780303030303052</v>
      </c>
      <c r="N309" s="12">
        <f t="shared" ref="N309:N325" si="39">IF(M309&gt;0,M309,0)</f>
        <v>2.4780303030303052</v>
      </c>
      <c r="O309" s="11">
        <v>5</v>
      </c>
      <c r="P309" s="11">
        <v>8.75</v>
      </c>
      <c r="Q309" s="11">
        <v>10</v>
      </c>
      <c r="R309" s="11">
        <v>5.5</v>
      </c>
      <c r="S309" s="11">
        <v>10.25</v>
      </c>
      <c r="T309" s="11">
        <f t="shared" si="33"/>
        <v>7.9</v>
      </c>
      <c r="U309" s="11">
        <f t="shared" si="38"/>
        <v>76.818939393939459</v>
      </c>
      <c r="V309" s="11">
        <f t="shared" si="34"/>
        <v>76.818939393939459</v>
      </c>
      <c r="W309" s="60"/>
    </row>
    <row r="310" spans="1:23" s="6" customFormat="1" x14ac:dyDescent="0.25">
      <c r="A310" s="40" t="s">
        <v>20</v>
      </c>
      <c r="B310" s="40">
        <v>3</v>
      </c>
      <c r="C310" s="25">
        <v>41849</v>
      </c>
      <c r="D310" s="25" t="s">
        <v>34</v>
      </c>
      <c r="E310" s="25" t="s">
        <v>19</v>
      </c>
      <c r="F310" s="9">
        <v>2014</v>
      </c>
      <c r="G310" s="9">
        <v>1</v>
      </c>
      <c r="H310" s="11">
        <v>2012</v>
      </c>
      <c r="I310" s="10">
        <v>27.797728119234876</v>
      </c>
      <c r="J310" s="11">
        <f t="shared" si="35"/>
        <v>559.29028975900565</v>
      </c>
      <c r="K310" s="10">
        <v>72.202271880765124</v>
      </c>
      <c r="L310" s="11">
        <f t="shared" si="36"/>
        <v>1452.7097102409941</v>
      </c>
      <c r="M310" s="12">
        <v>-6.0280303030303024</v>
      </c>
      <c r="N310" s="12">
        <f t="shared" si="39"/>
        <v>0</v>
      </c>
      <c r="O310" s="11">
        <v>7</v>
      </c>
      <c r="P310" s="11">
        <v>10.5</v>
      </c>
      <c r="Q310" s="11">
        <v>10.25</v>
      </c>
      <c r="R310" s="11">
        <v>8.75</v>
      </c>
      <c r="S310" s="11">
        <v>12</v>
      </c>
      <c r="T310" s="11">
        <f t="shared" si="33"/>
        <v>9.6999999999999993</v>
      </c>
      <c r="U310" s="11">
        <f t="shared" si="38"/>
        <v>-186.86893939393937</v>
      </c>
      <c r="V310" s="11">
        <f t="shared" si="34"/>
        <v>0</v>
      </c>
      <c r="W310" s="60"/>
    </row>
    <row r="311" spans="1:23" s="6" customFormat="1" x14ac:dyDescent="0.25">
      <c r="A311" s="40" t="s">
        <v>35</v>
      </c>
      <c r="B311" s="40">
        <v>4</v>
      </c>
      <c r="C311" s="25">
        <v>41849</v>
      </c>
      <c r="D311" s="25" t="s">
        <v>34</v>
      </c>
      <c r="E311" s="25" t="s">
        <v>19</v>
      </c>
      <c r="F311" s="9">
        <v>2014</v>
      </c>
      <c r="G311" s="9">
        <v>1</v>
      </c>
      <c r="H311" s="11">
        <v>2657</v>
      </c>
      <c r="I311" s="10">
        <v>34.423903179077676</v>
      </c>
      <c r="J311" s="11">
        <f t="shared" si="35"/>
        <v>914.64310746809383</v>
      </c>
      <c r="K311" s="10">
        <v>65.576096820922331</v>
      </c>
      <c r="L311" s="11">
        <f t="shared" si="36"/>
        <v>1742.3568925319062</v>
      </c>
      <c r="M311" s="12">
        <v>-50.651515151515156</v>
      </c>
      <c r="N311" s="12">
        <f t="shared" si="39"/>
        <v>0</v>
      </c>
      <c r="O311" s="11">
        <v>9.5</v>
      </c>
      <c r="P311" s="11">
        <v>10.5</v>
      </c>
      <c r="Q311" s="11">
        <v>11.75</v>
      </c>
      <c r="R311" s="11">
        <v>8.5</v>
      </c>
      <c r="S311" s="11">
        <v>10.5</v>
      </c>
      <c r="T311" s="11">
        <f t="shared" si="33"/>
        <v>10.15</v>
      </c>
      <c r="U311" s="11">
        <f t="shared" si="38"/>
        <v>-1570.1969696969697</v>
      </c>
      <c r="V311" s="11">
        <f t="shared" si="34"/>
        <v>0</v>
      </c>
      <c r="W311" s="60"/>
    </row>
    <row r="312" spans="1:23" s="6" customFormat="1" x14ac:dyDescent="0.25">
      <c r="A312" s="40" t="s">
        <v>35</v>
      </c>
      <c r="B312" s="40">
        <v>5</v>
      </c>
      <c r="C312" s="25">
        <v>41849</v>
      </c>
      <c r="D312" s="25" t="s">
        <v>34</v>
      </c>
      <c r="E312" s="25" t="s">
        <v>19</v>
      </c>
      <c r="F312" s="9">
        <v>2014</v>
      </c>
      <c r="G312" s="9">
        <v>2</v>
      </c>
      <c r="H312" s="11">
        <v>2235</v>
      </c>
      <c r="I312" s="10">
        <v>38.891565774756778</v>
      </c>
      <c r="J312" s="11">
        <f t="shared" si="35"/>
        <v>869.22649506581399</v>
      </c>
      <c r="K312" s="10">
        <v>61.108434225243222</v>
      </c>
      <c r="L312" s="11">
        <f t="shared" si="36"/>
        <v>1365.7735049341861</v>
      </c>
      <c r="M312" s="12">
        <v>-25.662121212121214</v>
      </c>
      <c r="N312" s="12">
        <f t="shared" si="39"/>
        <v>0</v>
      </c>
      <c r="O312" s="11">
        <v>9.25</v>
      </c>
      <c r="P312" s="11">
        <v>12.75</v>
      </c>
      <c r="Q312" s="11">
        <v>11.75</v>
      </c>
      <c r="R312" s="11">
        <v>11</v>
      </c>
      <c r="S312" s="11">
        <v>11</v>
      </c>
      <c r="T312" s="11">
        <f t="shared" si="33"/>
        <v>11.15</v>
      </c>
      <c r="U312" s="11">
        <f t="shared" si="38"/>
        <v>-795.52575757575767</v>
      </c>
      <c r="V312" s="11">
        <f t="shared" si="34"/>
        <v>0</v>
      </c>
      <c r="W312" s="60"/>
    </row>
    <row r="313" spans="1:23" s="6" customFormat="1" x14ac:dyDescent="0.25">
      <c r="A313" s="40" t="s">
        <v>20</v>
      </c>
      <c r="B313" s="40">
        <v>6</v>
      </c>
      <c r="C313" s="25">
        <v>41849</v>
      </c>
      <c r="D313" s="25" t="s">
        <v>34</v>
      </c>
      <c r="E313" s="25" t="s">
        <v>19</v>
      </c>
      <c r="F313" s="9">
        <v>2014</v>
      </c>
      <c r="G313" s="9">
        <v>2</v>
      </c>
      <c r="H313" s="11">
        <v>2351</v>
      </c>
      <c r="I313" s="10">
        <v>26.152554333149219</v>
      </c>
      <c r="J313" s="11">
        <f t="shared" si="35"/>
        <v>614.84655237233812</v>
      </c>
      <c r="K313" s="10">
        <v>73.847445666850788</v>
      </c>
      <c r="L313" s="11">
        <f t="shared" si="36"/>
        <v>1736.153447627662</v>
      </c>
      <c r="M313" s="12">
        <v>-28.326515151515153</v>
      </c>
      <c r="N313" s="12">
        <f t="shared" si="39"/>
        <v>0</v>
      </c>
      <c r="O313" s="11">
        <v>11.25</v>
      </c>
      <c r="P313" s="11">
        <v>11.5</v>
      </c>
      <c r="Q313" s="11">
        <v>12.5</v>
      </c>
      <c r="R313" s="11">
        <v>8.5</v>
      </c>
      <c r="S313" s="11">
        <v>12.5</v>
      </c>
      <c r="T313" s="11">
        <f t="shared" si="33"/>
        <v>11.25</v>
      </c>
      <c r="U313" s="11">
        <f t="shared" si="38"/>
        <v>-878.1219696969697</v>
      </c>
      <c r="V313" s="11">
        <f t="shared" si="34"/>
        <v>0</v>
      </c>
      <c r="W313" s="60"/>
    </row>
    <row r="314" spans="1:23" s="6" customFormat="1" x14ac:dyDescent="0.25">
      <c r="A314" s="40" t="s">
        <v>17</v>
      </c>
      <c r="B314" s="40">
        <v>7</v>
      </c>
      <c r="C314" s="25">
        <v>41849</v>
      </c>
      <c r="D314" s="25" t="s">
        <v>34</v>
      </c>
      <c r="E314" s="25" t="s">
        <v>19</v>
      </c>
      <c r="F314" s="9">
        <v>2014</v>
      </c>
      <c r="G314" s="9">
        <v>3</v>
      </c>
      <c r="H314" s="11">
        <v>2364</v>
      </c>
      <c r="I314" s="10">
        <v>43.946999972837958</v>
      </c>
      <c r="J314" s="11">
        <f t="shared" si="35"/>
        <v>1038.9070793578894</v>
      </c>
      <c r="K314" s="10">
        <v>56.053000027162049</v>
      </c>
      <c r="L314" s="11">
        <f t="shared" si="36"/>
        <v>1325.092920642111</v>
      </c>
      <c r="M314" s="12">
        <v>-6.8250000000000028</v>
      </c>
      <c r="N314" s="12">
        <f t="shared" si="39"/>
        <v>0</v>
      </c>
      <c r="O314" s="11">
        <v>10.25</v>
      </c>
      <c r="P314" s="11">
        <v>8</v>
      </c>
      <c r="Q314" s="11">
        <v>9</v>
      </c>
      <c r="R314" s="11">
        <v>9</v>
      </c>
      <c r="S314" s="11">
        <v>9.75</v>
      </c>
      <c r="T314" s="11">
        <f t="shared" si="33"/>
        <v>9.1999999999999993</v>
      </c>
      <c r="U314" s="11">
        <f t="shared" si="38"/>
        <v>-211.5750000000001</v>
      </c>
      <c r="V314" s="11">
        <f t="shared" si="34"/>
        <v>0</v>
      </c>
      <c r="W314" s="60"/>
    </row>
    <row r="315" spans="1:23" s="6" customFormat="1" x14ac:dyDescent="0.25">
      <c r="A315" s="40" t="s">
        <v>20</v>
      </c>
      <c r="B315" s="40">
        <v>8</v>
      </c>
      <c r="C315" s="25">
        <v>41849</v>
      </c>
      <c r="D315" s="25" t="s">
        <v>34</v>
      </c>
      <c r="E315" s="25" t="s">
        <v>19</v>
      </c>
      <c r="F315" s="9">
        <v>2014</v>
      </c>
      <c r="G315" s="9">
        <v>3</v>
      </c>
      <c r="H315" s="11">
        <v>2767</v>
      </c>
      <c r="I315" s="10">
        <v>37.681811170814839</v>
      </c>
      <c r="J315" s="11">
        <f t="shared" si="35"/>
        <v>1042.6557150964466</v>
      </c>
      <c r="K315" s="10">
        <v>62.318188829185161</v>
      </c>
      <c r="L315" s="11">
        <f t="shared" si="36"/>
        <v>1724.3442849035534</v>
      </c>
      <c r="M315" s="12">
        <v>-34.681818181818187</v>
      </c>
      <c r="N315" s="12">
        <f t="shared" si="39"/>
        <v>0</v>
      </c>
      <c r="O315" s="11">
        <v>12.5</v>
      </c>
      <c r="P315" s="11">
        <v>8</v>
      </c>
      <c r="Q315" s="11">
        <v>7.75</v>
      </c>
      <c r="R315" s="11">
        <v>5.25</v>
      </c>
      <c r="S315" s="11">
        <v>8.25</v>
      </c>
      <c r="T315" s="11">
        <f t="shared" si="33"/>
        <v>8.35</v>
      </c>
      <c r="U315" s="11">
        <f t="shared" si="38"/>
        <v>-1075.1363636363637</v>
      </c>
      <c r="V315" s="11">
        <f t="shared" si="34"/>
        <v>0</v>
      </c>
      <c r="W315" s="60"/>
    </row>
    <row r="316" spans="1:23" s="6" customFormat="1" x14ac:dyDescent="0.25">
      <c r="A316" s="40" t="s">
        <v>35</v>
      </c>
      <c r="B316" s="40">
        <v>9</v>
      </c>
      <c r="C316" s="25">
        <v>41849</v>
      </c>
      <c r="D316" s="25" t="s">
        <v>34</v>
      </c>
      <c r="E316" s="25" t="s">
        <v>19</v>
      </c>
      <c r="F316" s="9">
        <v>2014</v>
      </c>
      <c r="G316" s="9">
        <v>3</v>
      </c>
      <c r="H316" s="11">
        <v>2324</v>
      </c>
      <c r="I316" s="10">
        <v>38.131442803307976</v>
      </c>
      <c r="J316" s="11">
        <f t="shared" si="35"/>
        <v>886.17473074887732</v>
      </c>
      <c r="K316" s="10">
        <v>61.868557196692024</v>
      </c>
      <c r="L316" s="11">
        <f t="shared" si="36"/>
        <v>1437.8252692511226</v>
      </c>
      <c r="M316" s="12">
        <v>-16.290909090909089</v>
      </c>
      <c r="N316" s="12">
        <f t="shared" si="39"/>
        <v>0</v>
      </c>
      <c r="O316" s="11">
        <v>8</v>
      </c>
      <c r="P316" s="11">
        <v>10.5</v>
      </c>
      <c r="Q316" s="11">
        <v>8</v>
      </c>
      <c r="R316" s="11">
        <v>9.75</v>
      </c>
      <c r="S316" s="11">
        <v>9.5</v>
      </c>
      <c r="T316" s="11">
        <f t="shared" si="33"/>
        <v>9.15</v>
      </c>
      <c r="U316" s="11">
        <f t="shared" si="38"/>
        <v>-505.01818181818174</v>
      </c>
      <c r="V316" s="11">
        <f t="shared" si="34"/>
        <v>0</v>
      </c>
      <c r="W316" s="60"/>
    </row>
    <row r="317" spans="1:23" s="6" customFormat="1" x14ac:dyDescent="0.25">
      <c r="A317" s="42" t="s">
        <v>17</v>
      </c>
      <c r="B317" s="42">
        <v>1</v>
      </c>
      <c r="C317" s="24">
        <v>41880</v>
      </c>
      <c r="D317" s="24" t="s">
        <v>18</v>
      </c>
      <c r="E317" s="24" t="s">
        <v>19</v>
      </c>
      <c r="F317" s="16">
        <v>2014</v>
      </c>
      <c r="G317" s="16">
        <v>1</v>
      </c>
      <c r="H317" s="18">
        <v>2675</v>
      </c>
      <c r="I317" s="17">
        <v>53.708788566555839</v>
      </c>
      <c r="J317" s="18">
        <f t="shared" si="35"/>
        <v>1436.7100941553686</v>
      </c>
      <c r="K317" s="17">
        <v>46.291211433444161</v>
      </c>
      <c r="L317" s="18">
        <f t="shared" si="36"/>
        <v>1238.2899058446312</v>
      </c>
      <c r="M317" s="19">
        <v>40.715833333333329</v>
      </c>
      <c r="N317" s="19">
        <f>IF(M317&gt;0,M317,0)</f>
        <v>40.715833333333329</v>
      </c>
      <c r="O317" s="18">
        <v>4.75</v>
      </c>
      <c r="P317" s="18">
        <v>5.75</v>
      </c>
      <c r="Q317" s="18">
        <v>5</v>
      </c>
      <c r="R317" s="18">
        <v>5.25</v>
      </c>
      <c r="S317" s="18">
        <v>4</v>
      </c>
      <c r="T317" s="18">
        <f t="shared" si="33"/>
        <v>4.95</v>
      </c>
      <c r="U317" s="11">
        <f t="shared" si="38"/>
        <v>1017.8958333333333</v>
      </c>
      <c r="V317" s="18">
        <f>((C326-C317)*N317)</f>
        <v>1017.8958333333333</v>
      </c>
      <c r="W317" s="60"/>
    </row>
    <row r="318" spans="1:23" s="6" customFormat="1" x14ac:dyDescent="0.25">
      <c r="A318" s="42" t="s">
        <v>17</v>
      </c>
      <c r="B318" s="42">
        <v>2</v>
      </c>
      <c r="C318" s="24">
        <v>41880</v>
      </c>
      <c r="D318" s="24" t="s">
        <v>18</v>
      </c>
      <c r="E318" s="24" t="s">
        <v>19</v>
      </c>
      <c r="F318" s="16">
        <v>2014</v>
      </c>
      <c r="G318" s="16">
        <v>2</v>
      </c>
      <c r="H318" s="18">
        <v>2732</v>
      </c>
      <c r="I318" s="17">
        <v>62.203147217274115</v>
      </c>
      <c r="J318" s="18">
        <f t="shared" si="35"/>
        <v>1699.3899819759288</v>
      </c>
      <c r="K318" s="17">
        <v>37.796852782725885</v>
      </c>
      <c r="L318" s="18">
        <f t="shared" si="36"/>
        <v>1032.6100180240712</v>
      </c>
      <c r="M318" s="19">
        <v>59.089166666666657</v>
      </c>
      <c r="N318" s="19">
        <f t="shared" si="39"/>
        <v>59.089166666666657</v>
      </c>
      <c r="O318" s="18">
        <v>5.75</v>
      </c>
      <c r="P318" s="18">
        <v>4.5</v>
      </c>
      <c r="Q318" s="18">
        <v>6.25</v>
      </c>
      <c r="R318" s="18">
        <v>6</v>
      </c>
      <c r="S318" s="18">
        <v>6.75</v>
      </c>
      <c r="T318" s="18">
        <f t="shared" si="33"/>
        <v>5.85</v>
      </c>
      <c r="U318" s="11">
        <f t="shared" si="38"/>
        <v>1477.2291666666665</v>
      </c>
      <c r="V318" s="18">
        <f t="shared" si="34"/>
        <v>1477.2291666666665</v>
      </c>
      <c r="W318" s="60"/>
    </row>
    <row r="319" spans="1:23" s="6" customFormat="1" x14ac:dyDescent="0.25">
      <c r="A319" s="42" t="s">
        <v>20</v>
      </c>
      <c r="B319" s="42">
        <v>3</v>
      </c>
      <c r="C319" s="24">
        <v>41880</v>
      </c>
      <c r="D319" s="24" t="s">
        <v>18</v>
      </c>
      <c r="E319" s="24" t="s">
        <v>19</v>
      </c>
      <c r="F319" s="16">
        <v>2014</v>
      </c>
      <c r="G319" s="16">
        <v>1</v>
      </c>
      <c r="H319" s="18">
        <v>2464</v>
      </c>
      <c r="I319" s="17">
        <v>26.677227260293147</v>
      </c>
      <c r="J319" s="18">
        <f t="shared" si="35"/>
        <v>657.32687969362314</v>
      </c>
      <c r="K319" s="17">
        <v>73.322772739706863</v>
      </c>
      <c r="L319" s="18">
        <f t="shared" si="36"/>
        <v>1806.6731203063773</v>
      </c>
      <c r="M319" s="19">
        <v>22.290000000000003</v>
      </c>
      <c r="N319" s="19">
        <f t="shared" si="39"/>
        <v>22.290000000000003</v>
      </c>
      <c r="O319" s="18">
        <v>9.25</v>
      </c>
      <c r="P319" s="18">
        <v>8.25</v>
      </c>
      <c r="Q319" s="18">
        <v>9</v>
      </c>
      <c r="R319" s="18">
        <v>9.5</v>
      </c>
      <c r="S319" s="18">
        <v>8.25</v>
      </c>
      <c r="T319" s="18">
        <f t="shared" si="33"/>
        <v>8.85</v>
      </c>
      <c r="U319" s="11">
        <f t="shared" si="38"/>
        <v>557.25000000000011</v>
      </c>
      <c r="V319" s="18">
        <f t="shared" si="34"/>
        <v>557.25000000000011</v>
      </c>
      <c r="W319" s="60"/>
    </row>
    <row r="320" spans="1:23" s="6" customFormat="1" x14ac:dyDescent="0.25">
      <c r="A320" s="42" t="s">
        <v>35</v>
      </c>
      <c r="B320" s="42">
        <v>4</v>
      </c>
      <c r="C320" s="24">
        <v>41880</v>
      </c>
      <c r="D320" s="24" t="s">
        <v>18</v>
      </c>
      <c r="E320" s="24" t="s">
        <v>19</v>
      </c>
      <c r="F320" s="16">
        <v>2014</v>
      </c>
      <c r="G320" s="16">
        <v>1</v>
      </c>
      <c r="H320" s="18">
        <v>2271</v>
      </c>
      <c r="I320" s="17">
        <v>37.044326718900919</v>
      </c>
      <c r="J320" s="18">
        <f t="shared" si="35"/>
        <v>841.27665978623986</v>
      </c>
      <c r="K320" s="17">
        <v>62.955673281099081</v>
      </c>
      <c r="L320" s="18">
        <f t="shared" si="36"/>
        <v>1429.7233402137601</v>
      </c>
      <c r="M320" s="19">
        <v>26.797499999999999</v>
      </c>
      <c r="N320" s="19">
        <f t="shared" si="39"/>
        <v>26.797499999999999</v>
      </c>
      <c r="O320" s="18">
        <v>8.5</v>
      </c>
      <c r="P320" s="18">
        <v>10</v>
      </c>
      <c r="Q320" s="18">
        <v>13</v>
      </c>
      <c r="R320" s="18">
        <v>10.5</v>
      </c>
      <c r="S320" s="18">
        <v>12.75</v>
      </c>
      <c r="T320" s="18">
        <f t="shared" si="33"/>
        <v>10.95</v>
      </c>
      <c r="U320" s="11">
        <f t="shared" si="38"/>
        <v>669.9375</v>
      </c>
      <c r="V320" s="18">
        <f t="shared" si="34"/>
        <v>669.9375</v>
      </c>
      <c r="W320" s="60"/>
    </row>
    <row r="321" spans="1:23" s="6" customFormat="1" x14ac:dyDescent="0.25">
      <c r="A321" s="42" t="s">
        <v>35</v>
      </c>
      <c r="B321" s="42">
        <v>5</v>
      </c>
      <c r="C321" s="24">
        <v>41880</v>
      </c>
      <c r="D321" s="24" t="s">
        <v>18</v>
      </c>
      <c r="E321" s="24" t="s">
        <v>19</v>
      </c>
      <c r="F321" s="16">
        <v>2014</v>
      </c>
      <c r="G321" s="16">
        <v>2</v>
      </c>
      <c r="H321" s="18">
        <v>2343</v>
      </c>
      <c r="I321" s="17">
        <v>35.959427807958804</v>
      </c>
      <c r="J321" s="18">
        <f t="shared" si="35"/>
        <v>842.52939354047476</v>
      </c>
      <c r="K321" s="17">
        <v>64.040572192041196</v>
      </c>
      <c r="L321" s="18">
        <f t="shared" si="36"/>
        <v>1500.4706064595252</v>
      </c>
      <c r="M321" s="19">
        <v>33.389166666666661</v>
      </c>
      <c r="N321" s="19">
        <f t="shared" si="39"/>
        <v>33.389166666666661</v>
      </c>
      <c r="O321" s="18">
        <v>11</v>
      </c>
      <c r="P321" s="18">
        <v>11.25</v>
      </c>
      <c r="Q321" s="18">
        <v>12.25</v>
      </c>
      <c r="R321" s="18">
        <v>11</v>
      </c>
      <c r="S321" s="18">
        <v>12.75</v>
      </c>
      <c r="T321" s="18">
        <f t="shared" si="33"/>
        <v>11.65</v>
      </c>
      <c r="U321" s="11">
        <f t="shared" si="38"/>
        <v>834.72916666666652</v>
      </c>
      <c r="V321" s="18">
        <f t="shared" si="34"/>
        <v>834.72916666666652</v>
      </c>
      <c r="W321" s="60"/>
    </row>
    <row r="322" spans="1:23" s="6" customFormat="1" x14ac:dyDescent="0.25">
      <c r="A322" s="42" t="s">
        <v>20</v>
      </c>
      <c r="B322" s="42">
        <v>6</v>
      </c>
      <c r="C322" s="24">
        <v>41880</v>
      </c>
      <c r="D322" s="24" t="s">
        <v>18</v>
      </c>
      <c r="E322" s="24" t="s">
        <v>19</v>
      </c>
      <c r="F322" s="16">
        <v>2014</v>
      </c>
      <c r="G322" s="16">
        <v>2</v>
      </c>
      <c r="H322" s="18">
        <v>2597</v>
      </c>
      <c r="I322" s="17">
        <v>22.113997863545848</v>
      </c>
      <c r="J322" s="18">
        <f t="shared" si="35"/>
        <v>574.30052451628569</v>
      </c>
      <c r="K322" s="17">
        <v>77.886002136454152</v>
      </c>
      <c r="L322" s="18">
        <f t="shared" si="36"/>
        <v>2022.6994754837142</v>
      </c>
      <c r="M322" s="19">
        <v>22.342499999999994</v>
      </c>
      <c r="N322" s="19">
        <f t="shared" si="39"/>
        <v>22.342499999999994</v>
      </c>
      <c r="O322" s="18">
        <v>13.75</v>
      </c>
      <c r="P322" s="18">
        <v>12.25</v>
      </c>
      <c r="Q322" s="18">
        <v>12.25</v>
      </c>
      <c r="R322" s="18">
        <v>11.5</v>
      </c>
      <c r="S322" s="18">
        <v>11</v>
      </c>
      <c r="T322" s="18">
        <f t="shared" si="33"/>
        <v>12.15</v>
      </c>
      <c r="U322" s="11">
        <f t="shared" si="38"/>
        <v>558.56249999999989</v>
      </c>
      <c r="V322" s="18">
        <f t="shared" si="34"/>
        <v>558.56249999999989</v>
      </c>
      <c r="W322" s="60"/>
    </row>
    <row r="323" spans="1:23" s="6" customFormat="1" x14ac:dyDescent="0.25">
      <c r="A323" s="42" t="s">
        <v>17</v>
      </c>
      <c r="B323" s="42">
        <v>7</v>
      </c>
      <c r="C323" s="24">
        <v>41880</v>
      </c>
      <c r="D323" s="24" t="s">
        <v>18</v>
      </c>
      <c r="E323" s="24" t="s">
        <v>19</v>
      </c>
      <c r="F323" s="16">
        <v>2014</v>
      </c>
      <c r="G323" s="16">
        <v>3</v>
      </c>
      <c r="H323" s="18">
        <v>2656</v>
      </c>
      <c r="I323" s="17">
        <v>53.918694629523834</v>
      </c>
      <c r="J323" s="18">
        <f t="shared" si="35"/>
        <v>1432.0805293601529</v>
      </c>
      <c r="K323" s="17">
        <v>46.081305370476166</v>
      </c>
      <c r="L323" s="18">
        <f t="shared" si="36"/>
        <v>1223.9194706398471</v>
      </c>
      <c r="M323" s="19">
        <v>36.765000000000001</v>
      </c>
      <c r="N323" s="19">
        <f t="shared" si="39"/>
        <v>36.765000000000001</v>
      </c>
      <c r="O323" s="18">
        <v>8.5</v>
      </c>
      <c r="P323" s="18">
        <v>8.25</v>
      </c>
      <c r="Q323" s="18">
        <v>6.75</v>
      </c>
      <c r="R323" s="18">
        <v>6.5</v>
      </c>
      <c r="S323" s="18">
        <v>7</v>
      </c>
      <c r="T323" s="18">
        <f t="shared" si="33"/>
        <v>7.4</v>
      </c>
      <c r="U323" s="11">
        <f t="shared" si="38"/>
        <v>919.125</v>
      </c>
      <c r="V323" s="18">
        <f t="shared" si="34"/>
        <v>919.125</v>
      </c>
      <c r="W323" s="60"/>
    </row>
    <row r="324" spans="1:23" s="6" customFormat="1" x14ac:dyDescent="0.25">
      <c r="A324" s="42" t="s">
        <v>20</v>
      </c>
      <c r="B324" s="42">
        <v>8</v>
      </c>
      <c r="C324" s="24">
        <v>41880</v>
      </c>
      <c r="D324" s="24" t="s">
        <v>18</v>
      </c>
      <c r="E324" s="24" t="s">
        <v>19</v>
      </c>
      <c r="F324" s="16">
        <v>2014</v>
      </c>
      <c r="G324" s="16">
        <v>3</v>
      </c>
      <c r="H324" s="18">
        <v>2768</v>
      </c>
      <c r="I324" s="17">
        <v>29.239317980694878</v>
      </c>
      <c r="J324" s="18">
        <f t="shared" si="35"/>
        <v>809.34432170563423</v>
      </c>
      <c r="K324" s="17">
        <v>70.760682019305122</v>
      </c>
      <c r="L324" s="18">
        <f t="shared" si="36"/>
        <v>1958.6556782943655</v>
      </c>
      <c r="M324" s="19">
        <v>-11.608333333333334</v>
      </c>
      <c r="N324" s="19">
        <f t="shared" si="39"/>
        <v>0</v>
      </c>
      <c r="O324" s="18">
        <v>11.75</v>
      </c>
      <c r="P324" s="18">
        <v>8.75</v>
      </c>
      <c r="Q324" s="18">
        <v>8.75</v>
      </c>
      <c r="R324" s="18">
        <v>9.75</v>
      </c>
      <c r="S324" s="18">
        <v>9</v>
      </c>
      <c r="T324" s="18">
        <f t="shared" si="33"/>
        <v>9.6</v>
      </c>
      <c r="U324" s="11">
        <f t="shared" si="38"/>
        <v>-290.20833333333337</v>
      </c>
      <c r="V324" s="18">
        <f t="shared" si="34"/>
        <v>0</v>
      </c>
      <c r="W324" s="60"/>
    </row>
    <row r="325" spans="1:23" s="6" customFormat="1" x14ac:dyDescent="0.25">
      <c r="A325" s="42" t="s">
        <v>35</v>
      </c>
      <c r="B325" s="42">
        <v>9</v>
      </c>
      <c r="C325" s="24">
        <v>41880</v>
      </c>
      <c r="D325" s="24" t="s">
        <v>18</v>
      </c>
      <c r="E325" s="24" t="s">
        <v>19</v>
      </c>
      <c r="F325" s="16">
        <v>2014</v>
      </c>
      <c r="G325" s="16">
        <v>3</v>
      </c>
      <c r="H325" s="18">
        <v>2408</v>
      </c>
      <c r="I325" s="17">
        <v>52.085288979278346</v>
      </c>
      <c r="J325" s="18">
        <f t="shared" si="35"/>
        <v>1254.2137586210226</v>
      </c>
      <c r="K325" s="17">
        <v>47.914711020721654</v>
      </c>
      <c r="L325" s="18">
        <f t="shared" si="36"/>
        <v>1153.7862413789774</v>
      </c>
      <c r="M325" s="19">
        <v>9.9641666666666637</v>
      </c>
      <c r="N325" s="19">
        <f t="shared" si="39"/>
        <v>9.9641666666666637</v>
      </c>
      <c r="O325" s="18">
        <v>9</v>
      </c>
      <c r="P325" s="18">
        <v>9.25</v>
      </c>
      <c r="Q325" s="18">
        <v>9</v>
      </c>
      <c r="R325" s="18">
        <v>7.75</v>
      </c>
      <c r="S325" s="18">
        <v>7.5</v>
      </c>
      <c r="T325" s="18">
        <f t="shared" si="33"/>
        <v>8.5</v>
      </c>
      <c r="U325" s="11">
        <f t="shared" si="38"/>
        <v>249.1041666666666</v>
      </c>
      <c r="V325" s="18">
        <f t="shared" si="34"/>
        <v>249.1041666666666</v>
      </c>
      <c r="W325" s="60"/>
    </row>
    <row r="326" spans="1:23" s="6" customFormat="1" x14ac:dyDescent="0.25">
      <c r="A326" s="40" t="s">
        <v>17</v>
      </c>
      <c r="B326" s="40">
        <v>1</v>
      </c>
      <c r="C326" s="25">
        <v>41905</v>
      </c>
      <c r="D326" s="25" t="s">
        <v>21</v>
      </c>
      <c r="E326" s="25" t="s">
        <v>22</v>
      </c>
      <c r="F326" s="9">
        <v>2014</v>
      </c>
      <c r="G326" s="9">
        <v>1</v>
      </c>
      <c r="H326" s="11">
        <v>2529</v>
      </c>
      <c r="I326" s="10">
        <v>65.124229998524811</v>
      </c>
      <c r="J326" s="11">
        <f t="shared" si="35"/>
        <v>1646.9917766626925</v>
      </c>
      <c r="K326" s="10">
        <v>34.875770001475189</v>
      </c>
      <c r="L326" s="11">
        <f t="shared" si="36"/>
        <v>882.00822333730753</v>
      </c>
      <c r="M326" s="12">
        <v>12.334615384615386</v>
      </c>
      <c r="N326" s="12">
        <f>IF(M326&gt;0,M326,0)</f>
        <v>12.334615384615386</v>
      </c>
      <c r="O326" s="11">
        <v>4.75</v>
      </c>
      <c r="P326" s="11">
        <v>3.75</v>
      </c>
      <c r="Q326" s="11">
        <v>4</v>
      </c>
      <c r="R326" s="11">
        <v>5.75</v>
      </c>
      <c r="S326" s="11">
        <v>4</v>
      </c>
      <c r="T326" s="11">
        <f t="shared" si="33"/>
        <v>4.45</v>
      </c>
      <c r="U326" s="11">
        <f t="shared" si="38"/>
        <v>345.3692307692308</v>
      </c>
      <c r="V326" s="11">
        <f t="shared" si="34"/>
        <v>345.3692307692308</v>
      </c>
      <c r="W326" s="60"/>
    </row>
    <row r="327" spans="1:23" s="6" customFormat="1" x14ac:dyDescent="0.25">
      <c r="A327" s="40" t="s">
        <v>17</v>
      </c>
      <c r="B327" s="40">
        <v>2</v>
      </c>
      <c r="C327" s="25">
        <v>41905</v>
      </c>
      <c r="D327" s="25" t="s">
        <v>21</v>
      </c>
      <c r="E327" s="25" t="s">
        <v>22</v>
      </c>
      <c r="F327" s="9">
        <v>2014</v>
      </c>
      <c r="G327" s="9">
        <v>2</v>
      </c>
      <c r="H327" s="11">
        <v>2659</v>
      </c>
      <c r="I327" s="10">
        <v>80.717266709534201</v>
      </c>
      <c r="J327" s="11">
        <f t="shared" si="35"/>
        <v>2146.2721218065144</v>
      </c>
      <c r="K327" s="10">
        <v>19.282733290465799</v>
      </c>
      <c r="L327" s="11">
        <f t="shared" si="36"/>
        <v>512.72787819348559</v>
      </c>
      <c r="M327" s="12">
        <v>24.48076923076923</v>
      </c>
      <c r="N327" s="12">
        <f t="shared" ref="N327:N390" si="40">IF(M327&gt;0,M327,0)</f>
        <v>24.48076923076923</v>
      </c>
      <c r="O327" s="11">
        <v>9</v>
      </c>
      <c r="P327" s="11">
        <v>6</v>
      </c>
      <c r="Q327" s="11">
        <v>4.5</v>
      </c>
      <c r="R327" s="11">
        <v>8.5</v>
      </c>
      <c r="S327" s="11">
        <v>7</v>
      </c>
      <c r="T327" s="11">
        <f t="shared" si="33"/>
        <v>7</v>
      </c>
      <c r="U327" s="11">
        <f t="shared" si="38"/>
        <v>685.46153846153845</v>
      </c>
      <c r="V327" s="11">
        <f t="shared" si="34"/>
        <v>685.46153846153845</v>
      </c>
      <c r="W327" s="60"/>
    </row>
    <row r="328" spans="1:23" s="6" customFormat="1" x14ac:dyDescent="0.25">
      <c r="A328" s="40" t="s">
        <v>20</v>
      </c>
      <c r="B328" s="40">
        <v>3</v>
      </c>
      <c r="C328" s="25">
        <v>41905</v>
      </c>
      <c r="D328" s="25" t="s">
        <v>21</v>
      </c>
      <c r="E328" s="25" t="s">
        <v>22</v>
      </c>
      <c r="F328" s="9">
        <v>2014</v>
      </c>
      <c r="G328" s="9">
        <v>1</v>
      </c>
      <c r="H328" s="11">
        <v>2711</v>
      </c>
      <c r="I328" s="10">
        <v>42.454207715795924</v>
      </c>
      <c r="J328" s="11">
        <f t="shared" si="35"/>
        <v>1150.9335711752276</v>
      </c>
      <c r="K328" s="10">
        <v>57.545792284204069</v>
      </c>
      <c r="L328" s="11">
        <f t="shared" si="36"/>
        <v>1560.0664288247724</v>
      </c>
      <c r="M328" s="12">
        <v>5.1961538461538472</v>
      </c>
      <c r="N328" s="12">
        <f t="shared" si="40"/>
        <v>5.1961538461538472</v>
      </c>
      <c r="O328" s="11">
        <v>5.5</v>
      </c>
      <c r="P328" s="11">
        <v>8.25</v>
      </c>
      <c r="Q328" s="11">
        <v>8.5</v>
      </c>
      <c r="R328" s="11">
        <v>5</v>
      </c>
      <c r="S328" s="11">
        <v>6.75</v>
      </c>
      <c r="T328" s="11">
        <f t="shared" si="33"/>
        <v>6.8</v>
      </c>
      <c r="U328" s="11">
        <f t="shared" si="38"/>
        <v>145.49230769230772</v>
      </c>
      <c r="V328" s="11">
        <f t="shared" si="34"/>
        <v>145.49230769230772</v>
      </c>
      <c r="W328" s="60"/>
    </row>
    <row r="329" spans="1:23" s="6" customFormat="1" x14ac:dyDescent="0.25">
      <c r="A329" s="40" t="s">
        <v>35</v>
      </c>
      <c r="B329" s="40">
        <v>4</v>
      </c>
      <c r="C329" s="25">
        <v>41905</v>
      </c>
      <c r="D329" s="25" t="s">
        <v>21</v>
      </c>
      <c r="E329" s="25" t="s">
        <v>22</v>
      </c>
      <c r="F329" s="9">
        <v>2014</v>
      </c>
      <c r="G329" s="9">
        <v>1</v>
      </c>
      <c r="H329" s="11">
        <v>2382</v>
      </c>
      <c r="I329" s="10">
        <v>62.002645182127416</v>
      </c>
      <c r="J329" s="11">
        <f t="shared" si="35"/>
        <v>1476.9030082382751</v>
      </c>
      <c r="K329" s="10">
        <v>37.997354817872584</v>
      </c>
      <c r="L329" s="11">
        <f t="shared" si="36"/>
        <v>905.09699176172489</v>
      </c>
      <c r="M329" s="12">
        <v>22.56538461538462</v>
      </c>
      <c r="N329" s="12">
        <f t="shared" si="40"/>
        <v>22.56538461538462</v>
      </c>
      <c r="O329" s="11">
        <v>8.25</v>
      </c>
      <c r="P329" s="11">
        <v>7.5</v>
      </c>
      <c r="Q329" s="11">
        <v>8</v>
      </c>
      <c r="R329" s="11">
        <v>9.25</v>
      </c>
      <c r="S329" s="11">
        <v>10</v>
      </c>
      <c r="T329" s="11">
        <f t="shared" si="33"/>
        <v>8.6</v>
      </c>
      <c r="U329" s="11">
        <f t="shared" si="38"/>
        <v>631.83076923076931</v>
      </c>
      <c r="V329" s="11">
        <f t="shared" si="34"/>
        <v>631.83076923076931</v>
      </c>
      <c r="W329" s="60"/>
    </row>
    <row r="330" spans="1:23" s="6" customFormat="1" x14ac:dyDescent="0.25">
      <c r="A330" s="40" t="s">
        <v>35</v>
      </c>
      <c r="B330" s="40">
        <v>5</v>
      </c>
      <c r="C330" s="25">
        <v>41905</v>
      </c>
      <c r="D330" s="25" t="s">
        <v>21</v>
      </c>
      <c r="E330" s="25" t="s">
        <v>22</v>
      </c>
      <c r="F330" s="9">
        <v>2014</v>
      </c>
      <c r="G330" s="9">
        <v>2</v>
      </c>
      <c r="H330" s="11">
        <v>2272</v>
      </c>
      <c r="I330" s="10">
        <v>54.772823290223613</v>
      </c>
      <c r="J330" s="11">
        <f t="shared" si="35"/>
        <v>1244.4385451538806</v>
      </c>
      <c r="K330" s="10">
        <v>45.227176709776387</v>
      </c>
      <c r="L330" s="11">
        <f t="shared" si="36"/>
        <v>1027.5614548461194</v>
      </c>
      <c r="M330" s="12">
        <v>8.92211538461539</v>
      </c>
      <c r="N330" s="12">
        <f t="shared" si="40"/>
        <v>8.92211538461539</v>
      </c>
      <c r="O330" s="11">
        <v>6.25</v>
      </c>
      <c r="P330" s="11">
        <v>9</v>
      </c>
      <c r="Q330" s="11">
        <v>8.5</v>
      </c>
      <c r="R330" s="11">
        <v>7.25</v>
      </c>
      <c r="S330" s="11">
        <v>7.5</v>
      </c>
      <c r="T330" s="11">
        <f t="shared" si="33"/>
        <v>7.7</v>
      </c>
      <c r="U330" s="11">
        <f t="shared" si="38"/>
        <v>249.81923076923093</v>
      </c>
      <c r="V330" s="11">
        <f t="shared" si="34"/>
        <v>249.81923076923093</v>
      </c>
      <c r="W330" s="60"/>
    </row>
    <row r="331" spans="1:23" s="6" customFormat="1" x14ac:dyDescent="0.25">
      <c r="A331" s="40" t="s">
        <v>20</v>
      </c>
      <c r="B331" s="40">
        <v>6</v>
      </c>
      <c r="C331" s="25">
        <v>41905</v>
      </c>
      <c r="D331" s="25" t="s">
        <v>21</v>
      </c>
      <c r="E331" s="25" t="s">
        <v>22</v>
      </c>
      <c r="F331" s="9">
        <v>2014</v>
      </c>
      <c r="G331" s="9">
        <v>2</v>
      </c>
      <c r="H331" s="11">
        <v>2846</v>
      </c>
      <c r="I331" s="10">
        <v>33.790570008503394</v>
      </c>
      <c r="J331" s="11">
        <f t="shared" si="35"/>
        <v>961.67962244200669</v>
      </c>
      <c r="K331" s="10">
        <v>66.209429991496606</v>
      </c>
      <c r="L331" s="11">
        <f t="shared" si="36"/>
        <v>1884.3203775579934</v>
      </c>
      <c r="M331" s="12">
        <v>7.7096153846153905</v>
      </c>
      <c r="N331" s="12">
        <f t="shared" si="40"/>
        <v>7.7096153846153905</v>
      </c>
      <c r="O331" s="11">
        <v>6.25</v>
      </c>
      <c r="P331" s="11">
        <v>9</v>
      </c>
      <c r="Q331" s="11">
        <v>12</v>
      </c>
      <c r="R331" s="11">
        <v>9.75</v>
      </c>
      <c r="S331" s="11">
        <v>12.25</v>
      </c>
      <c r="T331" s="11">
        <f t="shared" si="33"/>
        <v>9.85</v>
      </c>
      <c r="U331" s="11">
        <f t="shared" si="38"/>
        <v>215.86923076923094</v>
      </c>
      <c r="V331" s="11">
        <f t="shared" si="34"/>
        <v>215.86923076923094</v>
      </c>
      <c r="W331" s="60"/>
    </row>
    <row r="332" spans="1:23" s="6" customFormat="1" x14ac:dyDescent="0.25">
      <c r="A332" s="40" t="s">
        <v>17</v>
      </c>
      <c r="B332" s="40">
        <v>7</v>
      </c>
      <c r="C332" s="25">
        <v>41905</v>
      </c>
      <c r="D332" s="25" t="s">
        <v>21</v>
      </c>
      <c r="E332" s="25" t="s">
        <v>22</v>
      </c>
      <c r="F332" s="9">
        <v>2014</v>
      </c>
      <c r="G332" s="9">
        <v>3</v>
      </c>
      <c r="H332" s="11">
        <v>2725</v>
      </c>
      <c r="I332" s="10">
        <v>75.624325546841277</v>
      </c>
      <c r="J332" s="11">
        <f t="shared" si="35"/>
        <v>2060.7628711514249</v>
      </c>
      <c r="K332" s="10">
        <v>24.375674453158723</v>
      </c>
      <c r="L332" s="11">
        <f t="shared" si="36"/>
        <v>664.23712884857525</v>
      </c>
      <c r="M332" s="12">
        <v>3.6923076923076925</v>
      </c>
      <c r="N332" s="12">
        <f t="shared" si="40"/>
        <v>3.6923076923076925</v>
      </c>
      <c r="O332" s="11">
        <v>7.25</v>
      </c>
      <c r="P332" s="11">
        <v>6.5</v>
      </c>
      <c r="Q332" s="11">
        <v>6</v>
      </c>
      <c r="R332" s="11">
        <v>6.5</v>
      </c>
      <c r="S332" s="11">
        <v>6.25</v>
      </c>
      <c r="T332" s="11">
        <f t="shared" si="33"/>
        <v>6.5</v>
      </c>
      <c r="U332" s="11">
        <f t="shared" si="38"/>
        <v>103.38461538461539</v>
      </c>
      <c r="V332" s="11">
        <f t="shared" si="34"/>
        <v>103.38461538461539</v>
      </c>
      <c r="W332" s="60"/>
    </row>
    <row r="333" spans="1:23" s="6" customFormat="1" x14ac:dyDescent="0.25">
      <c r="A333" s="40" t="s">
        <v>20</v>
      </c>
      <c r="B333" s="40">
        <v>8</v>
      </c>
      <c r="C333" s="25">
        <v>41905</v>
      </c>
      <c r="D333" s="25" t="s">
        <v>21</v>
      </c>
      <c r="E333" s="25" t="s">
        <v>22</v>
      </c>
      <c r="F333" s="9">
        <v>2014</v>
      </c>
      <c r="G333" s="9">
        <v>3</v>
      </c>
      <c r="H333" s="11">
        <v>2740</v>
      </c>
      <c r="I333" s="10">
        <v>34.229013064516558</v>
      </c>
      <c r="J333" s="11">
        <f t="shared" si="35"/>
        <v>937.87495796775374</v>
      </c>
      <c r="K333" s="10">
        <v>65.77098693548345</v>
      </c>
      <c r="L333" s="11">
        <f t="shared" si="36"/>
        <v>1802.1250420322465</v>
      </c>
      <c r="M333" s="12">
        <v>19.575961538461542</v>
      </c>
      <c r="N333" s="12">
        <f t="shared" si="40"/>
        <v>19.575961538461542</v>
      </c>
      <c r="O333" s="11">
        <v>8.75</v>
      </c>
      <c r="P333" s="11">
        <v>6.5</v>
      </c>
      <c r="Q333" s="11">
        <v>7</v>
      </c>
      <c r="R333" s="11">
        <v>8.25</v>
      </c>
      <c r="S333" s="11">
        <v>6.5</v>
      </c>
      <c r="T333" s="11">
        <f t="shared" si="33"/>
        <v>7.4</v>
      </c>
      <c r="U333" s="11">
        <f t="shared" si="38"/>
        <v>548.12692307692316</v>
      </c>
      <c r="V333" s="11">
        <f t="shared" si="34"/>
        <v>548.12692307692316</v>
      </c>
      <c r="W333" s="60"/>
    </row>
    <row r="334" spans="1:23" s="6" customFormat="1" x14ac:dyDescent="0.25">
      <c r="A334" s="40" t="s">
        <v>35</v>
      </c>
      <c r="B334" s="40">
        <v>9</v>
      </c>
      <c r="C334" s="25">
        <v>41905</v>
      </c>
      <c r="D334" s="25" t="s">
        <v>21</v>
      </c>
      <c r="E334" s="25" t="s">
        <v>22</v>
      </c>
      <c r="F334" s="9">
        <v>2014</v>
      </c>
      <c r="G334" s="9">
        <v>3</v>
      </c>
      <c r="H334" s="11">
        <v>2901</v>
      </c>
      <c r="I334" s="10">
        <v>60.31113561562907</v>
      </c>
      <c r="J334" s="11">
        <f t="shared" si="35"/>
        <v>1749.6260442093992</v>
      </c>
      <c r="K334" s="10">
        <v>39.68886438437093</v>
      </c>
      <c r="L334" s="11">
        <f t="shared" si="36"/>
        <v>1151.3739557906008</v>
      </c>
      <c r="M334" s="12">
        <v>42.019230769230774</v>
      </c>
      <c r="N334" s="12">
        <f t="shared" si="40"/>
        <v>42.019230769230774</v>
      </c>
      <c r="O334" s="11">
        <v>11.25</v>
      </c>
      <c r="P334" s="11">
        <v>10.25</v>
      </c>
      <c r="Q334" s="11">
        <v>7.25</v>
      </c>
      <c r="R334" s="11">
        <v>7.25</v>
      </c>
      <c r="S334" s="11">
        <v>5</v>
      </c>
      <c r="T334" s="11">
        <f t="shared" si="33"/>
        <v>8.1999999999999993</v>
      </c>
      <c r="U334" s="11">
        <f t="shared" si="38"/>
        <v>1176.5384615384617</v>
      </c>
      <c r="V334" s="11">
        <f t="shared" si="34"/>
        <v>1176.5384615384617</v>
      </c>
      <c r="W334" s="60"/>
    </row>
    <row r="335" spans="1:23" s="6" customFormat="1" x14ac:dyDescent="0.25">
      <c r="A335" s="42" t="s">
        <v>17</v>
      </c>
      <c r="B335" s="42">
        <v>1</v>
      </c>
      <c r="C335" s="24">
        <v>41933</v>
      </c>
      <c r="D335" s="24" t="s">
        <v>23</v>
      </c>
      <c r="E335" s="16" t="s">
        <v>22</v>
      </c>
      <c r="F335" s="16">
        <v>2014</v>
      </c>
      <c r="G335" s="16">
        <v>1</v>
      </c>
      <c r="H335" s="18">
        <v>2478</v>
      </c>
      <c r="I335" s="17">
        <v>78.156117685897343</v>
      </c>
      <c r="J335" s="18">
        <f t="shared" si="35"/>
        <v>1936.7085962565363</v>
      </c>
      <c r="K335" s="17">
        <v>21.84388231410265</v>
      </c>
      <c r="L335" s="18">
        <f t="shared" si="36"/>
        <v>541.29140374346366</v>
      </c>
      <c r="M335" s="19">
        <v>19.134821428571424</v>
      </c>
      <c r="N335" s="19">
        <f>IF(M335&gt;0,M335,0)</f>
        <v>19.134821428571424</v>
      </c>
      <c r="O335" s="18">
        <v>8.75</v>
      </c>
      <c r="P335" s="18">
        <v>9.75</v>
      </c>
      <c r="Q335" s="18">
        <v>9.5</v>
      </c>
      <c r="R335" s="18">
        <v>9.5</v>
      </c>
      <c r="S335" s="18">
        <v>8.5</v>
      </c>
      <c r="T335" s="18">
        <f t="shared" si="33"/>
        <v>9.1999999999999993</v>
      </c>
      <c r="U335" s="11">
        <f t="shared" si="38"/>
        <v>975.87589285714262</v>
      </c>
      <c r="V335" s="18">
        <f>((C344-C335)*N335)</f>
        <v>975.87589285714262</v>
      </c>
      <c r="W335" s="60"/>
    </row>
    <row r="336" spans="1:23" s="6" customFormat="1" x14ac:dyDescent="0.25">
      <c r="A336" s="42" t="s">
        <v>17</v>
      </c>
      <c r="B336" s="42">
        <v>2</v>
      </c>
      <c r="C336" s="24">
        <v>41933</v>
      </c>
      <c r="D336" s="24" t="s">
        <v>23</v>
      </c>
      <c r="E336" s="16" t="s">
        <v>22</v>
      </c>
      <c r="F336" s="16">
        <v>2014</v>
      </c>
      <c r="G336" s="16">
        <v>2</v>
      </c>
      <c r="H336" s="18">
        <v>2737</v>
      </c>
      <c r="I336" s="17">
        <v>87.704250062052438</v>
      </c>
      <c r="J336" s="18">
        <f t="shared" si="35"/>
        <v>2400.4653241983751</v>
      </c>
      <c r="K336" s="17">
        <v>12.295749937947548</v>
      </c>
      <c r="L336" s="18">
        <f t="shared" si="36"/>
        <v>336.53467580162442</v>
      </c>
      <c r="M336" s="19">
        <v>18.664285714285718</v>
      </c>
      <c r="N336" s="19">
        <f t="shared" si="40"/>
        <v>18.664285714285718</v>
      </c>
      <c r="O336" s="18">
        <v>10.25</v>
      </c>
      <c r="P336" s="18">
        <v>8.25</v>
      </c>
      <c r="Q336" s="18">
        <v>8.5</v>
      </c>
      <c r="R336" s="18">
        <v>9</v>
      </c>
      <c r="S336" s="18">
        <v>8.5</v>
      </c>
      <c r="T336" s="18">
        <f t="shared" si="33"/>
        <v>8.9</v>
      </c>
      <c r="U336" s="11">
        <f t="shared" si="38"/>
        <v>951.8785714285716</v>
      </c>
      <c r="V336" s="18">
        <f t="shared" si="34"/>
        <v>951.8785714285716</v>
      </c>
      <c r="W336" s="60"/>
    </row>
    <row r="337" spans="1:23" s="6" customFormat="1" x14ac:dyDescent="0.25">
      <c r="A337" s="42" t="s">
        <v>20</v>
      </c>
      <c r="B337" s="42">
        <v>3</v>
      </c>
      <c r="C337" s="24">
        <v>41933</v>
      </c>
      <c r="D337" s="24" t="s">
        <v>23</v>
      </c>
      <c r="E337" s="16" t="s">
        <v>22</v>
      </c>
      <c r="F337" s="16">
        <v>2014</v>
      </c>
      <c r="G337" s="16">
        <v>1</v>
      </c>
      <c r="H337" s="18">
        <v>2784</v>
      </c>
      <c r="I337" s="17">
        <v>64.052600729285942</v>
      </c>
      <c r="J337" s="18">
        <f t="shared" si="35"/>
        <v>1783.2244043033206</v>
      </c>
      <c r="K337" s="17">
        <v>35.947399270714058</v>
      </c>
      <c r="L337" s="18">
        <f t="shared" si="36"/>
        <v>1000.7755956966794</v>
      </c>
      <c r="M337" s="19">
        <v>10.778571428571428</v>
      </c>
      <c r="N337" s="19">
        <f t="shared" si="40"/>
        <v>10.778571428571428</v>
      </c>
      <c r="O337" s="18">
        <v>8.75</v>
      </c>
      <c r="P337" s="18">
        <v>8</v>
      </c>
      <c r="Q337" s="18">
        <v>8.25</v>
      </c>
      <c r="R337" s="18">
        <v>7</v>
      </c>
      <c r="S337" s="18">
        <v>7.5</v>
      </c>
      <c r="T337" s="18">
        <f t="shared" si="33"/>
        <v>7.9</v>
      </c>
      <c r="U337" s="11">
        <f t="shared" si="38"/>
        <v>549.7071428571428</v>
      </c>
      <c r="V337" s="18">
        <f t="shared" si="34"/>
        <v>549.7071428571428</v>
      </c>
      <c r="W337" s="60"/>
    </row>
    <row r="338" spans="1:23" s="6" customFormat="1" x14ac:dyDescent="0.25">
      <c r="A338" s="42" t="s">
        <v>35</v>
      </c>
      <c r="B338" s="42">
        <v>4</v>
      </c>
      <c r="C338" s="24">
        <v>41933</v>
      </c>
      <c r="D338" s="24" t="s">
        <v>23</v>
      </c>
      <c r="E338" s="16" t="s">
        <v>22</v>
      </c>
      <c r="F338" s="16">
        <v>2014</v>
      </c>
      <c r="G338" s="16">
        <v>1</v>
      </c>
      <c r="H338" s="18">
        <v>3154</v>
      </c>
      <c r="I338" s="17">
        <v>60.538349496074062</v>
      </c>
      <c r="J338" s="18">
        <f t="shared" si="35"/>
        <v>1909.3795431061758</v>
      </c>
      <c r="K338" s="17">
        <v>39.461650503925931</v>
      </c>
      <c r="L338" s="18">
        <f t="shared" si="36"/>
        <v>1244.6204568938238</v>
      </c>
      <c r="M338" s="19">
        <v>35.441071428571433</v>
      </c>
      <c r="N338" s="19">
        <f t="shared" si="40"/>
        <v>35.441071428571433</v>
      </c>
      <c r="O338" s="18">
        <v>10</v>
      </c>
      <c r="P338" s="18">
        <v>10.25</v>
      </c>
      <c r="Q338" s="18">
        <v>10.5</v>
      </c>
      <c r="R338" s="18">
        <v>7.5</v>
      </c>
      <c r="S338" s="18">
        <v>8.5</v>
      </c>
      <c r="T338" s="18">
        <f t="shared" si="33"/>
        <v>9.35</v>
      </c>
      <c r="U338" s="11">
        <f t="shared" si="38"/>
        <v>1807.4946428571432</v>
      </c>
      <c r="V338" s="18">
        <f t="shared" si="34"/>
        <v>1807.4946428571432</v>
      </c>
      <c r="W338" s="60"/>
    </row>
    <row r="339" spans="1:23" s="6" customFormat="1" x14ac:dyDescent="0.25">
      <c r="A339" s="42" t="s">
        <v>35</v>
      </c>
      <c r="B339" s="42">
        <v>5</v>
      </c>
      <c r="C339" s="24">
        <v>41933</v>
      </c>
      <c r="D339" s="24" t="s">
        <v>23</v>
      </c>
      <c r="E339" s="16" t="s">
        <v>22</v>
      </c>
      <c r="F339" s="16">
        <v>2014</v>
      </c>
      <c r="G339" s="16">
        <v>2</v>
      </c>
      <c r="H339" s="18">
        <v>2754</v>
      </c>
      <c r="I339" s="17">
        <v>68.257231598761521</v>
      </c>
      <c r="J339" s="18">
        <f t="shared" si="35"/>
        <v>1879.8041582298922</v>
      </c>
      <c r="K339" s="17">
        <v>31.742768401238479</v>
      </c>
      <c r="L339" s="18">
        <f t="shared" si="36"/>
        <v>874.19584177010768</v>
      </c>
      <c r="M339" s="19">
        <v>6.775000000000003</v>
      </c>
      <c r="N339" s="19">
        <f t="shared" si="40"/>
        <v>6.775000000000003</v>
      </c>
      <c r="O339" s="18">
        <v>11.5</v>
      </c>
      <c r="P339" s="18">
        <v>9.25</v>
      </c>
      <c r="Q339" s="18">
        <v>12.5</v>
      </c>
      <c r="R339" s="18">
        <v>11</v>
      </c>
      <c r="S339" s="18">
        <v>10.75</v>
      </c>
      <c r="T339" s="18">
        <f t="shared" si="33"/>
        <v>11</v>
      </c>
      <c r="U339" s="11">
        <f t="shared" si="38"/>
        <v>345.52500000000015</v>
      </c>
      <c r="V339" s="18">
        <f t="shared" si="34"/>
        <v>345.52500000000015</v>
      </c>
      <c r="W339" s="60"/>
    </row>
    <row r="340" spans="1:23" s="6" customFormat="1" x14ac:dyDescent="0.25">
      <c r="A340" s="42" t="s">
        <v>20</v>
      </c>
      <c r="B340" s="42">
        <v>6</v>
      </c>
      <c r="C340" s="24">
        <v>41933</v>
      </c>
      <c r="D340" s="24" t="s">
        <v>23</v>
      </c>
      <c r="E340" s="16" t="s">
        <v>22</v>
      </c>
      <c r="F340" s="16">
        <v>2014</v>
      </c>
      <c r="G340" s="16">
        <v>2</v>
      </c>
      <c r="H340" s="18">
        <v>2349</v>
      </c>
      <c r="I340" s="17">
        <v>50.320017693535966</v>
      </c>
      <c r="J340" s="18">
        <f t="shared" si="35"/>
        <v>1182.0172156211599</v>
      </c>
      <c r="K340" s="17">
        <v>49.679982306464034</v>
      </c>
      <c r="L340" s="18">
        <f t="shared" si="36"/>
        <v>1166.9827843788401</v>
      </c>
      <c r="M340" s="19">
        <v>-2.37053571428571</v>
      </c>
      <c r="N340" s="19">
        <f t="shared" si="40"/>
        <v>0</v>
      </c>
      <c r="O340" s="18">
        <v>8.5</v>
      </c>
      <c r="P340" s="18">
        <v>9.25</v>
      </c>
      <c r="Q340" s="18">
        <v>8</v>
      </c>
      <c r="R340" s="18">
        <v>6.75</v>
      </c>
      <c r="S340" s="18">
        <v>6.75</v>
      </c>
      <c r="T340" s="18">
        <f t="shared" si="33"/>
        <v>7.85</v>
      </c>
      <c r="U340" s="11">
        <f t="shared" si="38"/>
        <v>-120.8973214285712</v>
      </c>
      <c r="V340" s="18">
        <f t="shared" si="34"/>
        <v>0</v>
      </c>
      <c r="W340" s="60"/>
    </row>
    <row r="341" spans="1:23" s="6" customFormat="1" x14ac:dyDescent="0.25">
      <c r="A341" s="42" t="s">
        <v>17</v>
      </c>
      <c r="B341" s="42">
        <v>7</v>
      </c>
      <c r="C341" s="24">
        <v>41933</v>
      </c>
      <c r="D341" s="24" t="s">
        <v>23</v>
      </c>
      <c r="E341" s="16" t="s">
        <v>22</v>
      </c>
      <c r="F341" s="16">
        <v>2014</v>
      </c>
      <c r="G341" s="16">
        <v>3</v>
      </c>
      <c r="H341" s="18">
        <v>2897</v>
      </c>
      <c r="I341" s="17">
        <v>85.772098626525718</v>
      </c>
      <c r="J341" s="18">
        <f t="shared" si="35"/>
        <v>2484.8176972104502</v>
      </c>
      <c r="K341" s="17">
        <v>14.227901373474285</v>
      </c>
      <c r="L341" s="18">
        <f t="shared" si="36"/>
        <v>412.18230278955002</v>
      </c>
      <c r="M341" s="19">
        <v>26.437500000000004</v>
      </c>
      <c r="N341" s="19">
        <f t="shared" si="40"/>
        <v>26.437500000000004</v>
      </c>
      <c r="O341" s="18">
        <v>5.5</v>
      </c>
      <c r="P341" s="18">
        <v>9.25</v>
      </c>
      <c r="Q341" s="18">
        <v>6.5</v>
      </c>
      <c r="R341" s="18">
        <v>7</v>
      </c>
      <c r="S341" s="18">
        <v>7.5</v>
      </c>
      <c r="T341" s="18">
        <f t="shared" si="33"/>
        <v>7.15</v>
      </c>
      <c r="U341" s="11">
        <f t="shared" si="38"/>
        <v>1348.3125000000002</v>
      </c>
      <c r="V341" s="18">
        <f t="shared" si="34"/>
        <v>1348.3125000000002</v>
      </c>
      <c r="W341" s="60"/>
    </row>
    <row r="342" spans="1:23" s="6" customFormat="1" x14ac:dyDescent="0.25">
      <c r="A342" s="42" t="s">
        <v>20</v>
      </c>
      <c r="B342" s="42">
        <v>8</v>
      </c>
      <c r="C342" s="24">
        <v>41933</v>
      </c>
      <c r="D342" s="24" t="s">
        <v>23</v>
      </c>
      <c r="E342" s="16" t="s">
        <v>22</v>
      </c>
      <c r="F342" s="16">
        <v>2014</v>
      </c>
      <c r="G342" s="16">
        <v>3</v>
      </c>
      <c r="H342" s="18">
        <v>2382</v>
      </c>
      <c r="I342" s="17">
        <v>64.54820349016596</v>
      </c>
      <c r="J342" s="18">
        <f t="shared" si="35"/>
        <v>1537.5382071357533</v>
      </c>
      <c r="K342" s="17">
        <v>35.451796509834033</v>
      </c>
      <c r="L342" s="18">
        <f t="shared" si="36"/>
        <v>844.46179286424672</v>
      </c>
      <c r="M342" s="19">
        <v>4.1955357142857128</v>
      </c>
      <c r="N342" s="19">
        <f t="shared" si="40"/>
        <v>4.1955357142857128</v>
      </c>
      <c r="O342" s="18">
        <v>7.25</v>
      </c>
      <c r="P342" s="18">
        <v>6</v>
      </c>
      <c r="Q342" s="18">
        <v>6.5</v>
      </c>
      <c r="R342" s="18">
        <v>8.25</v>
      </c>
      <c r="S342" s="18">
        <v>6.25</v>
      </c>
      <c r="T342" s="18">
        <f t="shared" si="33"/>
        <v>6.85</v>
      </c>
      <c r="U342" s="11">
        <f t="shared" si="38"/>
        <v>213.97232142857135</v>
      </c>
      <c r="V342" s="18">
        <f t="shared" si="34"/>
        <v>213.97232142857135</v>
      </c>
      <c r="W342" s="60"/>
    </row>
    <row r="343" spans="1:23" s="6" customFormat="1" x14ac:dyDescent="0.25">
      <c r="A343" s="42" t="s">
        <v>35</v>
      </c>
      <c r="B343" s="42">
        <v>9</v>
      </c>
      <c r="C343" s="24">
        <v>41933</v>
      </c>
      <c r="D343" s="24" t="s">
        <v>23</v>
      </c>
      <c r="E343" s="16" t="s">
        <v>22</v>
      </c>
      <c r="F343" s="16">
        <v>2014</v>
      </c>
      <c r="G343" s="16">
        <v>3</v>
      </c>
      <c r="H343" s="18">
        <v>3093</v>
      </c>
      <c r="I343" s="17">
        <v>57.236113460366646</v>
      </c>
      <c r="J343" s="18">
        <f t="shared" si="35"/>
        <v>1770.3129893291405</v>
      </c>
      <c r="K343" s="17">
        <v>42.763886539633347</v>
      </c>
      <c r="L343" s="18">
        <f t="shared" si="36"/>
        <v>1322.6870106708593</v>
      </c>
      <c r="M343" s="19">
        <v>15.469642857142858</v>
      </c>
      <c r="N343" s="19">
        <f t="shared" si="40"/>
        <v>15.469642857142858</v>
      </c>
      <c r="O343" s="18">
        <v>6.75</v>
      </c>
      <c r="P343" s="18">
        <v>5.75</v>
      </c>
      <c r="Q343" s="18">
        <v>6</v>
      </c>
      <c r="R343" s="18">
        <v>5.75</v>
      </c>
      <c r="S343" s="18">
        <v>6.75</v>
      </c>
      <c r="T343" s="18">
        <f t="shared" si="33"/>
        <v>6.2</v>
      </c>
      <c r="U343" s="11">
        <f t="shared" si="38"/>
        <v>788.95178571428573</v>
      </c>
      <c r="V343" s="18">
        <f t="shared" si="34"/>
        <v>788.95178571428573</v>
      </c>
      <c r="W343" s="60"/>
    </row>
    <row r="344" spans="1:23" s="6" customFormat="1" x14ac:dyDescent="0.25">
      <c r="A344" s="40" t="s">
        <v>17</v>
      </c>
      <c r="B344" s="40">
        <v>1</v>
      </c>
      <c r="C344" s="25">
        <v>41984</v>
      </c>
      <c r="D344" s="25" t="s">
        <v>25</v>
      </c>
      <c r="E344" s="25" t="s">
        <v>26</v>
      </c>
      <c r="F344" s="54">
        <v>2014</v>
      </c>
      <c r="G344" s="54">
        <v>1</v>
      </c>
      <c r="H344" s="11">
        <v>2603</v>
      </c>
      <c r="I344" s="10">
        <v>71.949399756896668</v>
      </c>
      <c r="J344" s="11">
        <f t="shared" si="35"/>
        <v>1872.8428756720202</v>
      </c>
      <c r="K344" s="10">
        <v>28.050600243103339</v>
      </c>
      <c r="L344" s="11">
        <f t="shared" si="36"/>
        <v>730.15712432798</v>
      </c>
      <c r="M344" s="12">
        <v>50.706249999999997</v>
      </c>
      <c r="N344" s="12">
        <f>IF(M344&gt;0,M344,0)</f>
        <v>50.706249999999997</v>
      </c>
      <c r="O344" s="11">
        <v>7.5</v>
      </c>
      <c r="P344" s="11">
        <v>9.5</v>
      </c>
      <c r="Q344" s="11">
        <v>8</v>
      </c>
      <c r="R344" s="11">
        <v>7.5</v>
      </c>
      <c r="S344" s="11">
        <v>6.75</v>
      </c>
      <c r="T344" s="11">
        <f t="shared" si="33"/>
        <v>7.85</v>
      </c>
      <c r="U344" s="11">
        <f t="shared" si="38"/>
        <v>1673.3062499999999</v>
      </c>
      <c r="V344" s="11">
        <f t="shared" si="34"/>
        <v>1673.3062499999999</v>
      </c>
      <c r="W344" s="60"/>
    </row>
    <row r="345" spans="1:23" s="6" customFormat="1" x14ac:dyDescent="0.25">
      <c r="A345" s="40" t="s">
        <v>17</v>
      </c>
      <c r="B345" s="40">
        <v>2</v>
      </c>
      <c r="C345" s="25">
        <v>41984</v>
      </c>
      <c r="D345" s="25" t="s">
        <v>25</v>
      </c>
      <c r="E345" s="25" t="s">
        <v>26</v>
      </c>
      <c r="F345" s="54">
        <v>2014</v>
      </c>
      <c r="G345" s="54">
        <v>2</v>
      </c>
      <c r="H345" s="11">
        <v>3118</v>
      </c>
      <c r="I345" s="10">
        <v>69.993344420524593</v>
      </c>
      <c r="J345" s="11">
        <f t="shared" si="35"/>
        <v>2182.3924790319566</v>
      </c>
      <c r="K345" s="10">
        <v>30.006655579475403</v>
      </c>
      <c r="L345" s="11">
        <f t="shared" si="36"/>
        <v>935.6075209680431</v>
      </c>
      <c r="M345" s="12">
        <v>53.898863636363643</v>
      </c>
      <c r="N345" s="12">
        <f t="shared" si="40"/>
        <v>53.898863636363643</v>
      </c>
      <c r="O345" s="11">
        <v>18.75</v>
      </c>
      <c r="P345" s="11">
        <v>19.75</v>
      </c>
      <c r="Q345" s="11">
        <v>17.75</v>
      </c>
      <c r="R345" s="11">
        <v>16.5</v>
      </c>
      <c r="S345" s="11">
        <v>23.75</v>
      </c>
      <c r="T345" s="11">
        <f t="shared" si="33"/>
        <v>19.3</v>
      </c>
      <c r="U345" s="11">
        <f t="shared" si="38"/>
        <v>1778.6625000000001</v>
      </c>
      <c r="V345" s="11">
        <f t="shared" si="34"/>
        <v>1778.6625000000001</v>
      </c>
      <c r="W345" s="60"/>
    </row>
    <row r="346" spans="1:23" s="6" customFormat="1" x14ac:dyDescent="0.25">
      <c r="A346" s="40" t="s">
        <v>20</v>
      </c>
      <c r="B346" s="40">
        <v>3</v>
      </c>
      <c r="C346" s="25">
        <v>41984</v>
      </c>
      <c r="D346" s="25" t="s">
        <v>25</v>
      </c>
      <c r="E346" s="25" t="s">
        <v>26</v>
      </c>
      <c r="F346" s="54">
        <v>2014</v>
      </c>
      <c r="G346" s="54">
        <v>1</v>
      </c>
      <c r="H346" s="11">
        <v>3031</v>
      </c>
      <c r="I346" s="10">
        <v>58.174477290557213</v>
      </c>
      <c r="J346" s="11">
        <f t="shared" si="35"/>
        <v>1763.2684066767893</v>
      </c>
      <c r="K346" s="10">
        <v>41.825522709442787</v>
      </c>
      <c r="L346" s="11">
        <f t="shared" si="36"/>
        <v>1267.7315933232107</v>
      </c>
      <c r="M346" s="12">
        <v>23.890909090909091</v>
      </c>
      <c r="N346" s="12">
        <f t="shared" si="40"/>
        <v>23.890909090909091</v>
      </c>
      <c r="O346" s="11">
        <v>6.25</v>
      </c>
      <c r="P346" s="11">
        <v>6.25</v>
      </c>
      <c r="Q346" s="11">
        <v>4.5</v>
      </c>
      <c r="R346" s="11">
        <v>5.75</v>
      </c>
      <c r="S346" s="11">
        <v>7</v>
      </c>
      <c r="T346" s="11">
        <f t="shared" si="33"/>
        <v>5.95</v>
      </c>
      <c r="U346" s="11">
        <f t="shared" si="38"/>
        <v>788.4</v>
      </c>
      <c r="V346" s="11">
        <f t="shared" si="34"/>
        <v>788.4</v>
      </c>
      <c r="W346" s="60"/>
    </row>
    <row r="347" spans="1:23" s="6" customFormat="1" x14ac:dyDescent="0.25">
      <c r="A347" s="40" t="s">
        <v>35</v>
      </c>
      <c r="B347" s="40">
        <v>4</v>
      </c>
      <c r="C347" s="25">
        <v>41984</v>
      </c>
      <c r="D347" s="25" t="s">
        <v>25</v>
      </c>
      <c r="E347" s="25" t="s">
        <v>26</v>
      </c>
      <c r="F347" s="54">
        <v>2014</v>
      </c>
      <c r="G347" s="54">
        <v>1</v>
      </c>
      <c r="H347" s="11">
        <v>4004</v>
      </c>
      <c r="I347" s="10">
        <v>67.522347186573839</v>
      </c>
      <c r="J347" s="11">
        <f t="shared" si="35"/>
        <v>2703.5947813504167</v>
      </c>
      <c r="K347" s="10">
        <v>32.477652813426161</v>
      </c>
      <c r="L347" s="11">
        <f t="shared" si="36"/>
        <v>1300.4052186495835</v>
      </c>
      <c r="M347" s="12">
        <v>34.600000000000009</v>
      </c>
      <c r="N347" s="12">
        <f t="shared" si="40"/>
        <v>34.600000000000009</v>
      </c>
      <c r="O347" s="11">
        <v>14</v>
      </c>
      <c r="P347" s="11">
        <v>13.5</v>
      </c>
      <c r="Q347" s="11">
        <v>12.25</v>
      </c>
      <c r="R347" s="11">
        <v>11.75</v>
      </c>
      <c r="S347" s="11">
        <v>14.75</v>
      </c>
      <c r="T347" s="11">
        <f t="shared" ref="T347:T410" si="41">AVERAGE(O347:S347)</f>
        <v>13.25</v>
      </c>
      <c r="U347" s="11">
        <f t="shared" si="38"/>
        <v>1141.8000000000002</v>
      </c>
      <c r="V347" s="11">
        <f t="shared" si="34"/>
        <v>1141.8000000000002</v>
      </c>
      <c r="W347" s="60"/>
    </row>
    <row r="348" spans="1:23" s="6" customFormat="1" x14ac:dyDescent="0.25">
      <c r="A348" s="40" t="s">
        <v>35</v>
      </c>
      <c r="B348" s="40">
        <v>5</v>
      </c>
      <c r="C348" s="25">
        <v>41984</v>
      </c>
      <c r="D348" s="25" t="s">
        <v>25</v>
      </c>
      <c r="E348" s="25" t="s">
        <v>26</v>
      </c>
      <c r="F348" s="54">
        <v>2014</v>
      </c>
      <c r="G348" s="54">
        <v>2</v>
      </c>
      <c r="H348" s="11">
        <v>3565</v>
      </c>
      <c r="I348" s="10">
        <v>72.751929777951545</v>
      </c>
      <c r="J348" s="11">
        <f t="shared" si="35"/>
        <v>2593.6062965839724</v>
      </c>
      <c r="K348" s="10">
        <v>27.248070222048455</v>
      </c>
      <c r="L348" s="11">
        <f t="shared" si="36"/>
        <v>971.39370341602739</v>
      </c>
      <c r="M348" s="12">
        <v>-6.9886363636363598</v>
      </c>
      <c r="N348" s="12">
        <f t="shared" si="40"/>
        <v>0</v>
      </c>
      <c r="O348" s="11">
        <v>8.25</v>
      </c>
      <c r="P348" s="11">
        <v>10.5</v>
      </c>
      <c r="Q348" s="11">
        <v>9.75</v>
      </c>
      <c r="R348" s="11">
        <v>7.5</v>
      </c>
      <c r="S348" s="11">
        <v>16.75</v>
      </c>
      <c r="T348" s="11">
        <f t="shared" si="41"/>
        <v>10.55</v>
      </c>
      <c r="U348" s="11">
        <f t="shared" si="38"/>
        <v>-230.62499999999989</v>
      </c>
      <c r="V348" s="11">
        <f t="shared" ref="V348:V411" si="42">((C357-C348)*N348)</f>
        <v>0</v>
      </c>
      <c r="W348" s="60"/>
    </row>
    <row r="349" spans="1:23" s="6" customFormat="1" x14ac:dyDescent="0.25">
      <c r="A349" s="40" t="s">
        <v>20</v>
      </c>
      <c r="B349" s="40">
        <v>6</v>
      </c>
      <c r="C349" s="25">
        <v>41984</v>
      </c>
      <c r="D349" s="25" t="s">
        <v>25</v>
      </c>
      <c r="E349" s="25" t="s">
        <v>26</v>
      </c>
      <c r="F349" s="54">
        <v>2014</v>
      </c>
      <c r="G349" s="54">
        <v>2</v>
      </c>
      <c r="H349" s="11">
        <v>3071</v>
      </c>
      <c r="I349" s="10">
        <v>57.013244651718757</v>
      </c>
      <c r="J349" s="11">
        <f t="shared" si="35"/>
        <v>1750.8767432542829</v>
      </c>
      <c r="K349" s="10">
        <v>42.986755348281235</v>
      </c>
      <c r="L349" s="11">
        <f t="shared" si="36"/>
        <v>1320.1232567457168</v>
      </c>
      <c r="M349" s="12">
        <v>19.543181818181814</v>
      </c>
      <c r="N349" s="12">
        <f t="shared" si="40"/>
        <v>19.543181818181814</v>
      </c>
      <c r="O349" s="11">
        <v>9.25</v>
      </c>
      <c r="P349" s="11">
        <v>9.5</v>
      </c>
      <c r="Q349" s="11">
        <v>14</v>
      </c>
      <c r="R349" s="11">
        <v>12.75</v>
      </c>
      <c r="S349" s="11">
        <v>11</v>
      </c>
      <c r="T349" s="11">
        <f t="shared" si="41"/>
        <v>11.3</v>
      </c>
      <c r="U349" s="11">
        <f t="shared" si="38"/>
        <v>644.92499999999984</v>
      </c>
      <c r="V349" s="11">
        <f t="shared" si="42"/>
        <v>644.92499999999984</v>
      </c>
      <c r="W349" s="60"/>
    </row>
    <row r="350" spans="1:23" s="6" customFormat="1" x14ac:dyDescent="0.25">
      <c r="A350" s="40" t="s">
        <v>17</v>
      </c>
      <c r="B350" s="40">
        <v>7</v>
      </c>
      <c r="C350" s="25">
        <v>41984</v>
      </c>
      <c r="D350" s="25" t="s">
        <v>25</v>
      </c>
      <c r="E350" s="25" t="s">
        <v>26</v>
      </c>
      <c r="F350" s="54">
        <v>2014</v>
      </c>
      <c r="G350" s="54">
        <v>3</v>
      </c>
      <c r="H350" s="11">
        <v>2999</v>
      </c>
      <c r="I350" s="10">
        <v>61.299179411244104</v>
      </c>
      <c r="J350" s="11">
        <f t="shared" si="35"/>
        <v>1838.3623905432107</v>
      </c>
      <c r="K350" s="10">
        <v>38.700820588755903</v>
      </c>
      <c r="L350" s="11">
        <f t="shared" si="36"/>
        <v>1160.6376094567895</v>
      </c>
      <c r="M350" s="12">
        <v>41.74147727272728</v>
      </c>
      <c r="N350" s="12">
        <f t="shared" si="40"/>
        <v>41.74147727272728</v>
      </c>
      <c r="O350" s="11">
        <v>9.75</v>
      </c>
      <c r="P350" s="11">
        <v>11.5</v>
      </c>
      <c r="Q350" s="11">
        <v>8.25</v>
      </c>
      <c r="R350" s="11">
        <v>7.75</v>
      </c>
      <c r="S350" s="11">
        <v>8.5</v>
      </c>
      <c r="T350" s="11">
        <f t="shared" si="41"/>
        <v>9.15</v>
      </c>
      <c r="U350" s="11">
        <f t="shared" si="38"/>
        <v>1377.4687500000002</v>
      </c>
      <c r="V350" s="11">
        <f t="shared" si="42"/>
        <v>1377.4687500000002</v>
      </c>
      <c r="W350" s="60"/>
    </row>
    <row r="351" spans="1:23" s="6" customFormat="1" x14ac:dyDescent="0.25">
      <c r="A351" s="40" t="s">
        <v>20</v>
      </c>
      <c r="B351" s="40">
        <v>8</v>
      </c>
      <c r="C351" s="25">
        <v>41984</v>
      </c>
      <c r="D351" s="25" t="s">
        <v>25</v>
      </c>
      <c r="E351" s="25" t="s">
        <v>26</v>
      </c>
      <c r="F351" s="54">
        <v>2014</v>
      </c>
      <c r="G351" s="54">
        <v>3</v>
      </c>
      <c r="H351" s="11">
        <v>3010</v>
      </c>
      <c r="I351" s="10">
        <v>74.444316648189755</v>
      </c>
      <c r="J351" s="11">
        <f t="shared" si="35"/>
        <v>2240.773931110512</v>
      </c>
      <c r="K351" s="10">
        <v>25.555683351810245</v>
      </c>
      <c r="L351" s="11">
        <f t="shared" si="36"/>
        <v>769.22606888948837</v>
      </c>
      <c r="M351" s="12">
        <v>5.1948863636363658</v>
      </c>
      <c r="N351" s="12">
        <f t="shared" si="40"/>
        <v>5.1948863636363658</v>
      </c>
      <c r="O351" s="11">
        <v>8.25</v>
      </c>
      <c r="P351" s="11">
        <v>7</v>
      </c>
      <c r="Q351" s="11">
        <v>7.75</v>
      </c>
      <c r="R351" s="11">
        <v>7.75</v>
      </c>
      <c r="S351" s="11">
        <v>9.25</v>
      </c>
      <c r="T351" s="11">
        <f t="shared" si="41"/>
        <v>8</v>
      </c>
      <c r="U351" s="11">
        <f t="shared" si="38"/>
        <v>171.43125000000006</v>
      </c>
      <c r="V351" s="11">
        <f t="shared" si="42"/>
        <v>171.43125000000006</v>
      </c>
      <c r="W351" s="60"/>
    </row>
    <row r="352" spans="1:23" s="6" customFormat="1" x14ac:dyDescent="0.25">
      <c r="A352" s="40" t="s">
        <v>35</v>
      </c>
      <c r="B352" s="40">
        <v>9</v>
      </c>
      <c r="C352" s="25">
        <v>41984</v>
      </c>
      <c r="D352" s="25" t="s">
        <v>25</v>
      </c>
      <c r="E352" s="25" t="s">
        <v>26</v>
      </c>
      <c r="F352" s="54">
        <v>2014</v>
      </c>
      <c r="G352" s="54">
        <v>3</v>
      </c>
      <c r="H352" s="11">
        <v>3012</v>
      </c>
      <c r="I352" s="10">
        <v>69.631912196110761</v>
      </c>
      <c r="J352" s="11">
        <f t="shared" si="35"/>
        <v>2097.313195346856</v>
      </c>
      <c r="K352" s="10">
        <v>30.368087803889228</v>
      </c>
      <c r="L352" s="11">
        <f t="shared" si="36"/>
        <v>914.68680465314344</v>
      </c>
      <c r="M352" s="12">
        <v>4.857954545454545</v>
      </c>
      <c r="N352" s="12">
        <f t="shared" si="40"/>
        <v>4.857954545454545</v>
      </c>
      <c r="O352" s="11">
        <v>8.75</v>
      </c>
      <c r="P352" s="11">
        <v>10</v>
      </c>
      <c r="Q352" s="11">
        <v>9</v>
      </c>
      <c r="R352" s="11">
        <v>8</v>
      </c>
      <c r="S352" s="11">
        <v>8.75</v>
      </c>
      <c r="T352" s="11">
        <f t="shared" si="41"/>
        <v>8.9</v>
      </c>
      <c r="U352" s="11">
        <f t="shared" si="38"/>
        <v>160.31249999999997</v>
      </c>
      <c r="V352" s="11">
        <f t="shared" si="42"/>
        <v>160.31249999999997</v>
      </c>
      <c r="W352" s="60"/>
    </row>
    <row r="353" spans="1:24" s="6" customFormat="1" x14ac:dyDescent="0.25">
      <c r="A353" s="42" t="s">
        <v>17</v>
      </c>
      <c r="B353" s="42">
        <v>1</v>
      </c>
      <c r="C353" s="24">
        <v>42017</v>
      </c>
      <c r="D353" s="24" t="s">
        <v>27</v>
      </c>
      <c r="E353" s="14" t="s">
        <v>26</v>
      </c>
      <c r="F353" s="14">
        <v>2015</v>
      </c>
      <c r="G353" s="16">
        <v>1</v>
      </c>
      <c r="H353" s="18">
        <v>4282</v>
      </c>
      <c r="I353" s="17">
        <v>92.241081822016085</v>
      </c>
      <c r="J353" s="18">
        <f t="shared" si="35"/>
        <v>3949.7631236187285</v>
      </c>
      <c r="K353" s="17">
        <v>7.7589181779839107</v>
      </c>
      <c r="L353" s="18">
        <f t="shared" si="36"/>
        <v>332.23687638127109</v>
      </c>
      <c r="M353" s="19">
        <v>68.821875000000006</v>
      </c>
      <c r="N353" s="19">
        <f>IF(M353&gt;0,M353,0)</f>
        <v>68.821875000000006</v>
      </c>
      <c r="O353" s="18">
        <v>8.75</v>
      </c>
      <c r="P353" s="18">
        <v>7</v>
      </c>
      <c r="Q353" s="18">
        <v>10.75</v>
      </c>
      <c r="R353" s="18">
        <v>8.75</v>
      </c>
      <c r="S353" s="18">
        <v>7.75</v>
      </c>
      <c r="T353" s="18">
        <f t="shared" si="41"/>
        <v>8.6</v>
      </c>
      <c r="U353" s="11">
        <f t="shared" si="38"/>
        <v>1445.2593750000001</v>
      </c>
      <c r="V353" s="18">
        <f>((C362-C353)*N353)</f>
        <v>1445.2593750000001</v>
      </c>
      <c r="W353" s="60"/>
    </row>
    <row r="354" spans="1:24" s="6" customFormat="1" x14ac:dyDescent="0.25">
      <c r="A354" s="42" t="s">
        <v>17</v>
      </c>
      <c r="B354" s="42">
        <v>2</v>
      </c>
      <c r="C354" s="24">
        <v>42017</v>
      </c>
      <c r="D354" s="24" t="s">
        <v>27</v>
      </c>
      <c r="E354" s="14" t="s">
        <v>26</v>
      </c>
      <c r="F354" s="14">
        <v>2015</v>
      </c>
      <c r="G354" s="16">
        <v>2</v>
      </c>
      <c r="H354" s="18">
        <v>3685</v>
      </c>
      <c r="I354" s="17">
        <v>85.826879151677787</v>
      </c>
      <c r="J354" s="18">
        <f t="shared" si="35"/>
        <v>3162.7204967393268</v>
      </c>
      <c r="K354" s="17">
        <v>14.17312084832222</v>
      </c>
      <c r="L354" s="18">
        <f t="shared" si="36"/>
        <v>522.27950326067378</v>
      </c>
      <c r="M354" s="19">
        <v>94.901250000000005</v>
      </c>
      <c r="N354" s="19">
        <f t="shared" si="40"/>
        <v>94.901250000000005</v>
      </c>
      <c r="O354" s="18">
        <v>7</v>
      </c>
      <c r="P354" s="18">
        <v>6.75</v>
      </c>
      <c r="Q354" s="18">
        <v>7.75</v>
      </c>
      <c r="R354" s="18">
        <v>6.5</v>
      </c>
      <c r="S354" s="18">
        <v>5.5</v>
      </c>
      <c r="T354" s="18">
        <f t="shared" si="41"/>
        <v>6.7</v>
      </c>
      <c r="U354" s="11">
        <f t="shared" si="38"/>
        <v>1992.92625</v>
      </c>
      <c r="V354" s="18">
        <f t="shared" si="42"/>
        <v>1992.92625</v>
      </c>
      <c r="W354" s="60"/>
    </row>
    <row r="355" spans="1:24" s="6" customFormat="1" x14ac:dyDescent="0.25">
      <c r="A355" s="42" t="s">
        <v>20</v>
      </c>
      <c r="B355" s="42">
        <v>3</v>
      </c>
      <c r="C355" s="24">
        <v>42017</v>
      </c>
      <c r="D355" s="24" t="s">
        <v>27</v>
      </c>
      <c r="E355" s="14" t="s">
        <v>26</v>
      </c>
      <c r="F355" s="14">
        <v>2015</v>
      </c>
      <c r="G355" s="16">
        <v>1</v>
      </c>
      <c r="H355" s="18">
        <v>2829</v>
      </c>
      <c r="I355" s="17">
        <v>83.019626935751049</v>
      </c>
      <c r="J355" s="18">
        <f t="shared" si="35"/>
        <v>2348.6252460123969</v>
      </c>
      <c r="K355" s="17">
        <v>16.980373064248951</v>
      </c>
      <c r="L355" s="18">
        <f t="shared" si="36"/>
        <v>480.37475398760284</v>
      </c>
      <c r="M355" s="19">
        <v>36.479374999999997</v>
      </c>
      <c r="N355" s="19">
        <f t="shared" si="40"/>
        <v>36.479374999999997</v>
      </c>
      <c r="O355" s="18">
        <v>8.25</v>
      </c>
      <c r="P355" s="18">
        <v>8</v>
      </c>
      <c r="Q355" s="18">
        <v>7.25</v>
      </c>
      <c r="R355" s="18">
        <v>8.75</v>
      </c>
      <c r="S355" s="18">
        <v>7.5</v>
      </c>
      <c r="T355" s="18">
        <f t="shared" si="41"/>
        <v>7.95</v>
      </c>
      <c r="U355" s="11">
        <f t="shared" si="38"/>
        <v>766.06687499999998</v>
      </c>
      <c r="V355" s="18">
        <f t="shared" si="42"/>
        <v>766.06687499999998</v>
      </c>
      <c r="W355" s="60"/>
    </row>
    <row r="356" spans="1:24" s="6" customFormat="1" x14ac:dyDescent="0.25">
      <c r="A356" s="42" t="s">
        <v>35</v>
      </c>
      <c r="B356" s="42">
        <v>4</v>
      </c>
      <c r="C356" s="24">
        <v>42017</v>
      </c>
      <c r="D356" s="24" t="s">
        <v>27</v>
      </c>
      <c r="E356" s="14" t="s">
        <v>26</v>
      </c>
      <c r="F356" s="14">
        <v>2015</v>
      </c>
      <c r="G356" s="16">
        <v>1</v>
      </c>
      <c r="H356" s="18">
        <v>3745</v>
      </c>
      <c r="I356" s="17">
        <v>69.351034256161768</v>
      </c>
      <c r="J356" s="18">
        <f t="shared" si="35"/>
        <v>2597.1962328932582</v>
      </c>
      <c r="K356" s="17">
        <v>30.648965743838239</v>
      </c>
      <c r="L356" s="18">
        <f t="shared" si="36"/>
        <v>1147.803767106742</v>
      </c>
      <c r="M356" s="19">
        <v>123.01375</v>
      </c>
      <c r="N356" s="19">
        <f t="shared" si="40"/>
        <v>123.01375</v>
      </c>
      <c r="O356" s="18">
        <v>13.75</v>
      </c>
      <c r="P356" s="18">
        <v>14</v>
      </c>
      <c r="Q356" s="18">
        <v>14</v>
      </c>
      <c r="R356" s="18">
        <v>13.75</v>
      </c>
      <c r="S356" s="18">
        <v>12.5</v>
      </c>
      <c r="T356" s="18">
        <f t="shared" si="41"/>
        <v>13.6</v>
      </c>
      <c r="U356" s="11">
        <f t="shared" si="38"/>
        <v>2583.2887500000002</v>
      </c>
      <c r="V356" s="18">
        <f t="shared" si="42"/>
        <v>2583.2887500000002</v>
      </c>
      <c r="W356" s="60"/>
    </row>
    <row r="357" spans="1:24" s="6" customFormat="1" x14ac:dyDescent="0.25">
      <c r="A357" s="42" t="s">
        <v>35</v>
      </c>
      <c r="B357" s="42">
        <v>5</v>
      </c>
      <c r="C357" s="24">
        <v>42017</v>
      </c>
      <c r="D357" s="24" t="s">
        <v>27</v>
      </c>
      <c r="E357" s="14" t="s">
        <v>26</v>
      </c>
      <c r="F357" s="14">
        <v>2015</v>
      </c>
      <c r="G357" s="16">
        <v>2</v>
      </c>
      <c r="H357" s="18">
        <v>4933</v>
      </c>
      <c r="I357" s="17">
        <v>73.738844644157595</v>
      </c>
      <c r="J357" s="18">
        <f t="shared" si="35"/>
        <v>3637.5372062962938</v>
      </c>
      <c r="K357" s="17">
        <v>26.261155355842405</v>
      </c>
      <c r="L357" s="18">
        <f t="shared" si="36"/>
        <v>1295.4627937037058</v>
      </c>
      <c r="M357" s="19">
        <v>110.28812500000001</v>
      </c>
      <c r="N357" s="19">
        <f t="shared" si="40"/>
        <v>110.28812500000001</v>
      </c>
      <c r="O357" s="18">
        <v>10.75</v>
      </c>
      <c r="P357" s="18">
        <v>11</v>
      </c>
      <c r="Q357" s="18">
        <v>9.25</v>
      </c>
      <c r="R357" s="18">
        <v>13</v>
      </c>
      <c r="S357" s="18">
        <v>10.5</v>
      </c>
      <c r="T357" s="18">
        <f t="shared" si="41"/>
        <v>10.9</v>
      </c>
      <c r="U357" s="11">
        <f t="shared" si="38"/>
        <v>2316.0506250000003</v>
      </c>
      <c r="V357" s="18">
        <f t="shared" si="42"/>
        <v>2316.0506250000003</v>
      </c>
      <c r="W357" s="60"/>
    </row>
    <row r="358" spans="1:24" s="6" customFormat="1" x14ac:dyDescent="0.25">
      <c r="A358" s="42" t="s">
        <v>20</v>
      </c>
      <c r="B358" s="42">
        <v>6</v>
      </c>
      <c r="C358" s="24">
        <v>42017</v>
      </c>
      <c r="D358" s="24" t="s">
        <v>27</v>
      </c>
      <c r="E358" s="14" t="s">
        <v>26</v>
      </c>
      <c r="F358" s="14">
        <v>2015</v>
      </c>
      <c r="G358" s="16">
        <v>2</v>
      </c>
      <c r="H358" s="18">
        <v>4208</v>
      </c>
      <c r="I358" s="17">
        <v>58.392603350603167</v>
      </c>
      <c r="J358" s="18">
        <f t="shared" si="35"/>
        <v>2457.1607489933813</v>
      </c>
      <c r="K358" s="17">
        <v>41.60739664939684</v>
      </c>
      <c r="L358" s="18">
        <f t="shared" si="36"/>
        <v>1750.839251006619</v>
      </c>
      <c r="M358" s="19">
        <v>73.742499999999993</v>
      </c>
      <c r="N358" s="19">
        <f t="shared" si="40"/>
        <v>73.742499999999993</v>
      </c>
      <c r="O358" s="18">
        <v>9.5</v>
      </c>
      <c r="P358" s="18">
        <v>7.75</v>
      </c>
      <c r="Q358" s="18">
        <v>7.75</v>
      </c>
      <c r="R358" s="18">
        <v>9</v>
      </c>
      <c r="S358" s="18">
        <v>7</v>
      </c>
      <c r="T358" s="18">
        <f t="shared" si="41"/>
        <v>8.1999999999999993</v>
      </c>
      <c r="U358" s="11">
        <f t="shared" si="38"/>
        <v>1548.5924999999997</v>
      </c>
      <c r="V358" s="18">
        <f t="shared" si="42"/>
        <v>1548.5924999999997</v>
      </c>
      <c r="W358" s="13"/>
      <c r="X358" s="13"/>
    </row>
    <row r="359" spans="1:24" s="6" customFormat="1" x14ac:dyDescent="0.25">
      <c r="A359" s="42" t="s">
        <v>17</v>
      </c>
      <c r="B359" s="42">
        <v>7</v>
      </c>
      <c r="C359" s="24">
        <v>42017</v>
      </c>
      <c r="D359" s="24" t="s">
        <v>27</v>
      </c>
      <c r="E359" s="14" t="s">
        <v>26</v>
      </c>
      <c r="F359" s="14">
        <v>2015</v>
      </c>
      <c r="G359" s="16">
        <v>3</v>
      </c>
      <c r="H359" s="18">
        <v>3602</v>
      </c>
      <c r="I359" s="17">
        <v>81.081619238666093</v>
      </c>
      <c r="J359" s="18">
        <f t="shared" si="35"/>
        <v>2920.5599249767529</v>
      </c>
      <c r="K359" s="17">
        <v>18.9183807613339</v>
      </c>
      <c r="L359" s="18">
        <f t="shared" si="36"/>
        <v>681.440075023247</v>
      </c>
      <c r="M359" s="19">
        <v>94.528750000000002</v>
      </c>
      <c r="N359" s="19">
        <f t="shared" si="40"/>
        <v>94.528750000000002</v>
      </c>
      <c r="O359" s="18">
        <v>7</v>
      </c>
      <c r="P359" s="18">
        <v>9.25</v>
      </c>
      <c r="Q359" s="18">
        <v>6.75</v>
      </c>
      <c r="R359" s="18">
        <v>6.25</v>
      </c>
      <c r="S359" s="18">
        <v>8.25</v>
      </c>
      <c r="T359" s="18">
        <f t="shared" si="41"/>
        <v>7.5</v>
      </c>
      <c r="U359" s="11">
        <f t="shared" si="38"/>
        <v>1985.10375</v>
      </c>
      <c r="V359" s="18">
        <f t="shared" si="42"/>
        <v>1985.10375</v>
      </c>
      <c r="W359" s="60"/>
    </row>
    <row r="360" spans="1:24" s="6" customFormat="1" x14ac:dyDescent="0.25">
      <c r="A360" s="42" t="s">
        <v>20</v>
      </c>
      <c r="B360" s="42">
        <v>8</v>
      </c>
      <c r="C360" s="24">
        <v>42017</v>
      </c>
      <c r="D360" s="24" t="s">
        <v>27</v>
      </c>
      <c r="E360" s="14" t="s">
        <v>26</v>
      </c>
      <c r="F360" s="14">
        <v>2015</v>
      </c>
      <c r="G360" s="16">
        <v>3</v>
      </c>
      <c r="H360" s="18">
        <v>3888</v>
      </c>
      <c r="I360" s="17">
        <v>68.269796677726831</v>
      </c>
      <c r="J360" s="18">
        <f t="shared" si="35"/>
        <v>2654.329694830019</v>
      </c>
      <c r="K360" s="17">
        <v>31.730203322273173</v>
      </c>
      <c r="L360" s="18">
        <f t="shared" si="36"/>
        <v>1233.670305169981</v>
      </c>
      <c r="M360" s="19">
        <v>88.456874999999997</v>
      </c>
      <c r="N360" s="19">
        <f t="shared" si="40"/>
        <v>88.456874999999997</v>
      </c>
      <c r="O360" s="18">
        <v>13</v>
      </c>
      <c r="P360" s="18">
        <v>10.25</v>
      </c>
      <c r="Q360" s="18">
        <v>11.75</v>
      </c>
      <c r="R360" s="18">
        <v>9.25</v>
      </c>
      <c r="S360" s="18">
        <v>10.75</v>
      </c>
      <c r="T360" s="18">
        <f t="shared" si="41"/>
        <v>11</v>
      </c>
      <c r="U360" s="11">
        <f t="shared" si="38"/>
        <v>1857.5943749999999</v>
      </c>
      <c r="V360" s="18">
        <f t="shared" si="42"/>
        <v>1857.5943749999999</v>
      </c>
      <c r="W360" s="60"/>
    </row>
    <row r="361" spans="1:24" s="6" customFormat="1" x14ac:dyDescent="0.25">
      <c r="A361" s="42" t="s">
        <v>35</v>
      </c>
      <c r="B361" s="42">
        <v>9</v>
      </c>
      <c r="C361" s="24">
        <v>42017</v>
      </c>
      <c r="D361" s="24" t="s">
        <v>27</v>
      </c>
      <c r="E361" s="14" t="s">
        <v>26</v>
      </c>
      <c r="F361" s="14">
        <v>2015</v>
      </c>
      <c r="G361" s="16">
        <v>3</v>
      </c>
      <c r="H361" s="18">
        <v>5263</v>
      </c>
      <c r="I361" s="17">
        <v>81.455222298105369</v>
      </c>
      <c r="J361" s="18">
        <f t="shared" si="35"/>
        <v>4286.9883495492859</v>
      </c>
      <c r="K361" s="17">
        <v>18.544777701894638</v>
      </c>
      <c r="L361" s="18">
        <f t="shared" si="36"/>
        <v>976.0116504507148</v>
      </c>
      <c r="M361" s="19">
        <v>31.493750000000002</v>
      </c>
      <c r="N361" s="19">
        <f t="shared" si="40"/>
        <v>31.493750000000002</v>
      </c>
      <c r="O361" s="18">
        <v>9.25</v>
      </c>
      <c r="P361" s="18">
        <v>8</v>
      </c>
      <c r="Q361" s="18">
        <v>6.5</v>
      </c>
      <c r="R361" s="18">
        <v>7.25</v>
      </c>
      <c r="S361" s="18">
        <v>5.75</v>
      </c>
      <c r="T361" s="18">
        <f t="shared" si="41"/>
        <v>7.35</v>
      </c>
      <c r="U361" s="11">
        <f t="shared" ref="U361:U424" si="43">(M361*(C370-C361))</f>
        <v>661.36875000000009</v>
      </c>
      <c r="V361" s="18">
        <f t="shared" si="42"/>
        <v>661.36875000000009</v>
      </c>
      <c r="W361" s="13"/>
      <c r="X361" s="13"/>
    </row>
    <row r="362" spans="1:24" s="6" customFormat="1" x14ac:dyDescent="0.25">
      <c r="A362" s="40" t="s">
        <v>17</v>
      </c>
      <c r="B362" s="40">
        <v>1</v>
      </c>
      <c r="C362" s="25">
        <v>42038</v>
      </c>
      <c r="D362" s="25" t="s">
        <v>28</v>
      </c>
      <c r="E362" s="25" t="s">
        <v>26</v>
      </c>
      <c r="F362" s="7">
        <v>2015</v>
      </c>
      <c r="G362" s="54">
        <v>1</v>
      </c>
      <c r="H362" s="11">
        <v>2718</v>
      </c>
      <c r="I362" s="10">
        <v>81.541294126623598</v>
      </c>
      <c r="J362" s="11">
        <f t="shared" si="35"/>
        <v>2216.2923743616293</v>
      </c>
      <c r="K362" s="10">
        <v>18.458705873376413</v>
      </c>
      <c r="L362" s="11">
        <f t="shared" si="36"/>
        <v>501.70762563837087</v>
      </c>
      <c r="M362" s="12">
        <v>68.063095238095229</v>
      </c>
      <c r="N362" s="12">
        <f>IF(M362&gt;0,M362,0)</f>
        <v>68.063095238095229</v>
      </c>
      <c r="O362" s="11">
        <v>7.25</v>
      </c>
      <c r="P362" s="11">
        <v>6.5</v>
      </c>
      <c r="Q362" s="11">
        <v>8.5</v>
      </c>
      <c r="R362" s="11">
        <v>8.25</v>
      </c>
      <c r="S362" s="11">
        <v>8</v>
      </c>
      <c r="T362" s="11">
        <f t="shared" si="41"/>
        <v>7.7</v>
      </c>
      <c r="U362" s="11">
        <f t="shared" si="43"/>
        <v>2382.208333333333</v>
      </c>
      <c r="V362" s="11">
        <f t="shared" si="42"/>
        <v>2382.208333333333</v>
      </c>
      <c r="W362" s="60"/>
    </row>
    <row r="363" spans="1:24" s="6" customFormat="1" x14ac:dyDescent="0.25">
      <c r="A363" s="40" t="s">
        <v>17</v>
      </c>
      <c r="B363" s="40">
        <v>2</v>
      </c>
      <c r="C363" s="25">
        <v>42038</v>
      </c>
      <c r="D363" s="25" t="s">
        <v>28</v>
      </c>
      <c r="E363" s="25" t="s">
        <v>26</v>
      </c>
      <c r="F363" s="7">
        <v>2015</v>
      </c>
      <c r="G363" s="54">
        <v>2</v>
      </c>
      <c r="H363" s="11">
        <v>2770</v>
      </c>
      <c r="I363" s="10">
        <v>82.828942159133135</v>
      </c>
      <c r="J363" s="11">
        <f t="shared" si="35"/>
        <v>2294.3616978079876</v>
      </c>
      <c r="K363" s="10">
        <v>17.171057840866862</v>
      </c>
      <c r="L363" s="11">
        <f t="shared" si="36"/>
        <v>475.63830219201208</v>
      </c>
      <c r="M363" s="12">
        <v>65.134523809523813</v>
      </c>
      <c r="N363" s="12">
        <f t="shared" si="40"/>
        <v>65.134523809523813</v>
      </c>
      <c r="O363" s="11">
        <v>5.666666666666667</v>
      </c>
      <c r="P363" s="11">
        <v>9</v>
      </c>
      <c r="Q363" s="11">
        <v>7</v>
      </c>
      <c r="R363" s="11">
        <v>7.333333333333333</v>
      </c>
      <c r="S363" s="11">
        <v>6</v>
      </c>
      <c r="T363" s="11">
        <f t="shared" si="41"/>
        <v>7</v>
      </c>
      <c r="U363" s="11">
        <f t="shared" si="43"/>
        <v>2279.7083333333335</v>
      </c>
      <c r="V363" s="11">
        <f t="shared" si="42"/>
        <v>2279.7083333333335</v>
      </c>
      <c r="W363" s="60"/>
    </row>
    <row r="364" spans="1:24" s="6" customFormat="1" x14ac:dyDescent="0.25">
      <c r="A364" s="40" t="s">
        <v>20</v>
      </c>
      <c r="B364" s="40">
        <v>3</v>
      </c>
      <c r="C364" s="25">
        <v>42038</v>
      </c>
      <c r="D364" s="25" t="s">
        <v>28</v>
      </c>
      <c r="E364" s="25" t="s">
        <v>26</v>
      </c>
      <c r="F364" s="7">
        <v>2015</v>
      </c>
      <c r="G364" s="54">
        <v>1</v>
      </c>
      <c r="H364" s="11">
        <v>2765</v>
      </c>
      <c r="I364" s="10">
        <v>82.281247890243264</v>
      </c>
      <c r="J364" s="11">
        <f t="shared" si="35"/>
        <v>2275.0765041652262</v>
      </c>
      <c r="K364" s="10">
        <v>17.718752109756728</v>
      </c>
      <c r="L364" s="11">
        <f t="shared" si="36"/>
        <v>489.92349583477358</v>
      </c>
      <c r="M364" s="12">
        <v>29.92619047619047</v>
      </c>
      <c r="N364" s="12">
        <f t="shared" si="40"/>
        <v>29.92619047619047</v>
      </c>
      <c r="O364" s="11">
        <v>8</v>
      </c>
      <c r="P364" s="11">
        <v>5.75</v>
      </c>
      <c r="Q364" s="11">
        <v>7</v>
      </c>
      <c r="R364" s="11">
        <v>7.25</v>
      </c>
      <c r="S364" s="11">
        <v>5.5</v>
      </c>
      <c r="T364" s="11">
        <f t="shared" si="41"/>
        <v>6.7</v>
      </c>
      <c r="U364" s="11">
        <f t="shared" si="43"/>
        <v>1047.4166666666665</v>
      </c>
      <c r="V364" s="11">
        <f t="shared" si="42"/>
        <v>1047.4166666666665</v>
      </c>
      <c r="W364" s="13"/>
      <c r="X364" s="13"/>
    </row>
    <row r="365" spans="1:24" s="6" customFormat="1" x14ac:dyDescent="0.25">
      <c r="A365" s="40" t="s">
        <v>35</v>
      </c>
      <c r="B365" s="40">
        <v>4</v>
      </c>
      <c r="C365" s="25">
        <v>42038</v>
      </c>
      <c r="D365" s="25" t="s">
        <v>28</v>
      </c>
      <c r="E365" s="25" t="s">
        <v>26</v>
      </c>
      <c r="F365" s="7">
        <v>2015</v>
      </c>
      <c r="G365" s="54">
        <v>1</v>
      </c>
      <c r="H365" s="11">
        <v>3508</v>
      </c>
      <c r="I365" s="10">
        <v>78.061852893258475</v>
      </c>
      <c r="J365" s="11">
        <f t="shared" si="35"/>
        <v>2738.4097994955068</v>
      </c>
      <c r="K365" s="10">
        <v>21.938147106741532</v>
      </c>
      <c r="L365" s="11">
        <f t="shared" si="36"/>
        <v>769.59020050449294</v>
      </c>
      <c r="M365" s="12">
        <v>76.80119047619047</v>
      </c>
      <c r="N365" s="12">
        <f t="shared" si="40"/>
        <v>76.80119047619047</v>
      </c>
      <c r="O365" s="11">
        <v>6.75</v>
      </c>
      <c r="P365" s="11">
        <v>8.5</v>
      </c>
      <c r="Q365" s="11">
        <v>7.5</v>
      </c>
      <c r="R365" s="11">
        <v>7.25</v>
      </c>
      <c r="S365" s="11">
        <v>7</v>
      </c>
      <c r="T365" s="11">
        <f t="shared" si="41"/>
        <v>7.4</v>
      </c>
      <c r="U365" s="11">
        <f t="shared" si="43"/>
        <v>2688.0416666666665</v>
      </c>
      <c r="V365" s="11">
        <f t="shared" si="42"/>
        <v>2688.0416666666665</v>
      </c>
      <c r="W365" s="60"/>
    </row>
    <row r="366" spans="1:24" s="6" customFormat="1" x14ac:dyDescent="0.25">
      <c r="A366" s="40" t="s">
        <v>35</v>
      </c>
      <c r="B366" s="40">
        <v>5</v>
      </c>
      <c r="C366" s="25">
        <v>42038</v>
      </c>
      <c r="D366" s="25" t="s">
        <v>28</v>
      </c>
      <c r="E366" s="25" t="s">
        <v>26</v>
      </c>
      <c r="F366" s="7">
        <v>2015</v>
      </c>
      <c r="G366" s="54">
        <v>2</v>
      </c>
      <c r="H366" s="11">
        <v>3171</v>
      </c>
      <c r="I366" s="10">
        <v>77.964685796631272</v>
      </c>
      <c r="J366" s="11">
        <f t="shared" si="35"/>
        <v>2472.2601866111777</v>
      </c>
      <c r="K366" s="10">
        <v>22.035314203368731</v>
      </c>
      <c r="L366" s="11">
        <f t="shared" si="36"/>
        <v>698.73981338882254</v>
      </c>
      <c r="M366" s="12">
        <v>15.765476190476189</v>
      </c>
      <c r="N366" s="12">
        <f t="shared" si="40"/>
        <v>15.765476190476189</v>
      </c>
      <c r="O366" s="11">
        <v>7.25</v>
      </c>
      <c r="P366" s="11">
        <v>7.5</v>
      </c>
      <c r="Q366" s="11">
        <v>8.5</v>
      </c>
      <c r="R366" s="11">
        <v>7.25</v>
      </c>
      <c r="S366" s="11">
        <v>7.5</v>
      </c>
      <c r="T366" s="11">
        <f t="shared" si="41"/>
        <v>7.6</v>
      </c>
      <c r="U366" s="11">
        <f t="shared" si="43"/>
        <v>551.79166666666663</v>
      </c>
      <c r="V366" s="11">
        <f t="shared" si="42"/>
        <v>551.79166666666663</v>
      </c>
      <c r="W366" s="60"/>
    </row>
    <row r="367" spans="1:24" s="6" customFormat="1" x14ac:dyDescent="0.25">
      <c r="A367" s="40" t="s">
        <v>20</v>
      </c>
      <c r="B367" s="40">
        <v>6</v>
      </c>
      <c r="C367" s="25">
        <v>42038</v>
      </c>
      <c r="D367" s="25" t="s">
        <v>28</v>
      </c>
      <c r="E367" s="25" t="s">
        <v>26</v>
      </c>
      <c r="F367" s="7">
        <v>2015</v>
      </c>
      <c r="G367" s="54">
        <v>2</v>
      </c>
      <c r="H367" s="11">
        <v>3498</v>
      </c>
      <c r="I367" s="10">
        <v>65.024192349513598</v>
      </c>
      <c r="J367" s="11">
        <f t="shared" si="35"/>
        <v>2274.5462483859856</v>
      </c>
      <c r="K367" s="10">
        <v>34.975807650486402</v>
      </c>
      <c r="L367" s="11">
        <f t="shared" si="36"/>
        <v>1223.4537516140144</v>
      </c>
      <c r="M367" s="12">
        <v>-21.729761904761908</v>
      </c>
      <c r="N367" s="12">
        <f t="shared" si="40"/>
        <v>0</v>
      </c>
      <c r="O367" s="11">
        <v>9.75</v>
      </c>
      <c r="P367" s="11">
        <v>10</v>
      </c>
      <c r="Q367" s="11">
        <v>8</v>
      </c>
      <c r="R367" s="11">
        <v>7.25</v>
      </c>
      <c r="S367" s="11">
        <v>8.75</v>
      </c>
      <c r="T367" s="11">
        <f t="shared" si="41"/>
        <v>8.75</v>
      </c>
      <c r="U367" s="11">
        <f t="shared" si="43"/>
        <v>-760.54166666666674</v>
      </c>
      <c r="V367" s="11">
        <f t="shared" si="42"/>
        <v>0</v>
      </c>
      <c r="W367" s="60"/>
    </row>
    <row r="368" spans="1:24" s="6" customFormat="1" x14ac:dyDescent="0.25">
      <c r="A368" s="40" t="s">
        <v>17</v>
      </c>
      <c r="B368" s="40">
        <v>7</v>
      </c>
      <c r="C368" s="25">
        <v>42038</v>
      </c>
      <c r="D368" s="25" t="s">
        <v>28</v>
      </c>
      <c r="E368" s="25" t="s">
        <v>26</v>
      </c>
      <c r="F368" s="7">
        <v>2015</v>
      </c>
      <c r="G368" s="54">
        <v>3</v>
      </c>
      <c r="H368" s="11">
        <v>3614</v>
      </c>
      <c r="I368" s="10">
        <v>73.839295739213341</v>
      </c>
      <c r="J368" s="11">
        <f t="shared" ref="J368:J388" si="44">(H368*I368)/100</f>
        <v>2668.5521480151701</v>
      </c>
      <c r="K368" s="10">
        <v>17.111560762871981</v>
      </c>
      <c r="L368" s="11">
        <f t="shared" ref="L368:L388" si="45">(H368*K368)/100</f>
        <v>618.41180597019343</v>
      </c>
      <c r="M368" s="12">
        <v>57.665476190476198</v>
      </c>
      <c r="N368" s="12">
        <f t="shared" si="40"/>
        <v>57.665476190476198</v>
      </c>
      <c r="O368" s="11">
        <v>8</v>
      </c>
      <c r="P368" s="11">
        <v>9.25</v>
      </c>
      <c r="Q368" s="11">
        <v>7.5</v>
      </c>
      <c r="R368" s="11">
        <v>10</v>
      </c>
      <c r="S368" s="11">
        <v>7.25</v>
      </c>
      <c r="T368" s="11">
        <f t="shared" si="41"/>
        <v>8.4</v>
      </c>
      <c r="U368" s="11">
        <f t="shared" si="43"/>
        <v>2018.291666666667</v>
      </c>
      <c r="V368" s="11">
        <f t="shared" si="42"/>
        <v>2018.291666666667</v>
      </c>
      <c r="W368" s="60"/>
    </row>
    <row r="369" spans="1:23" s="6" customFormat="1" x14ac:dyDescent="0.25">
      <c r="A369" s="40" t="s">
        <v>20</v>
      </c>
      <c r="B369" s="40">
        <v>8</v>
      </c>
      <c r="C369" s="25">
        <v>42038</v>
      </c>
      <c r="D369" s="25" t="s">
        <v>28</v>
      </c>
      <c r="E369" s="25" t="s">
        <v>26</v>
      </c>
      <c r="F369" s="7">
        <v>2015</v>
      </c>
      <c r="G369" s="54">
        <v>3</v>
      </c>
      <c r="H369" s="11">
        <v>2751</v>
      </c>
      <c r="I369" s="10">
        <v>78.690888172810489</v>
      </c>
      <c r="J369" s="11">
        <f t="shared" si="44"/>
        <v>2164.7863336340165</v>
      </c>
      <c r="K369" s="10">
        <v>21.309111827189518</v>
      </c>
      <c r="L369" s="11">
        <f t="shared" si="45"/>
        <v>586.21366636598361</v>
      </c>
      <c r="M369" s="12">
        <v>9.4357142857142833</v>
      </c>
      <c r="N369" s="12">
        <f t="shared" si="40"/>
        <v>9.4357142857142833</v>
      </c>
      <c r="O369" s="11">
        <v>6</v>
      </c>
      <c r="P369" s="11">
        <v>7.25</v>
      </c>
      <c r="Q369" s="11">
        <v>6.5</v>
      </c>
      <c r="R369" s="11">
        <v>8</v>
      </c>
      <c r="S369" s="11">
        <v>7.75</v>
      </c>
      <c r="T369" s="11">
        <f t="shared" si="41"/>
        <v>7.1</v>
      </c>
      <c r="U369" s="11">
        <f t="shared" si="43"/>
        <v>330.24999999999989</v>
      </c>
      <c r="V369" s="11">
        <f t="shared" si="42"/>
        <v>330.24999999999989</v>
      </c>
      <c r="W369" s="60"/>
    </row>
    <row r="370" spans="1:23" s="6" customFormat="1" x14ac:dyDescent="0.25">
      <c r="A370" s="40" t="s">
        <v>35</v>
      </c>
      <c r="B370" s="40">
        <v>9</v>
      </c>
      <c r="C370" s="25">
        <v>42038</v>
      </c>
      <c r="D370" s="25" t="s">
        <v>28</v>
      </c>
      <c r="E370" s="25" t="s">
        <v>26</v>
      </c>
      <c r="F370" s="7">
        <v>2015</v>
      </c>
      <c r="G370" s="54">
        <v>3</v>
      </c>
      <c r="H370" s="11">
        <v>2754</v>
      </c>
      <c r="I370" s="10">
        <v>80.868238252487401</v>
      </c>
      <c r="J370" s="11">
        <f t="shared" si="44"/>
        <v>2227.1112814735029</v>
      </c>
      <c r="K370" s="10">
        <v>19.131761747512591</v>
      </c>
      <c r="L370" s="11">
        <f t="shared" si="45"/>
        <v>526.88871852649675</v>
      </c>
      <c r="M370" s="12">
        <v>58.488095238095227</v>
      </c>
      <c r="N370" s="12">
        <f t="shared" si="40"/>
        <v>58.488095238095227</v>
      </c>
      <c r="O370" s="11">
        <v>6</v>
      </c>
      <c r="P370" s="11">
        <v>6</v>
      </c>
      <c r="Q370" s="11">
        <v>7.25</v>
      </c>
      <c r="R370" s="11">
        <v>9.25</v>
      </c>
      <c r="S370" s="11">
        <v>8.75</v>
      </c>
      <c r="T370" s="11">
        <f t="shared" si="41"/>
        <v>7.45</v>
      </c>
      <c r="U370" s="11">
        <f t="shared" si="43"/>
        <v>2047.083333333333</v>
      </c>
      <c r="V370" s="11">
        <f t="shared" si="42"/>
        <v>2047.083333333333</v>
      </c>
      <c r="W370" s="60"/>
    </row>
    <row r="371" spans="1:23" s="6" customFormat="1" x14ac:dyDescent="0.25">
      <c r="A371" s="42" t="s">
        <v>17</v>
      </c>
      <c r="B371" s="42">
        <v>1</v>
      </c>
      <c r="C371" s="24">
        <v>42073</v>
      </c>
      <c r="D371" s="24" t="s">
        <v>29</v>
      </c>
      <c r="E371" s="24" t="s">
        <v>30</v>
      </c>
      <c r="F371" s="14">
        <v>2015</v>
      </c>
      <c r="G371" s="16">
        <v>1</v>
      </c>
      <c r="H371" s="18">
        <v>4058</v>
      </c>
      <c r="I371" s="17">
        <v>0</v>
      </c>
      <c r="J371" s="18">
        <f t="shared" si="44"/>
        <v>0</v>
      </c>
      <c r="K371" s="17">
        <v>0</v>
      </c>
      <c r="L371" s="18">
        <f t="shared" si="45"/>
        <v>0</v>
      </c>
      <c r="M371" s="19">
        <v>38.177205882352943</v>
      </c>
      <c r="N371" s="19">
        <f>IF(M371&gt;0,M371,0)</f>
        <v>38.177205882352943</v>
      </c>
      <c r="O371" s="18">
        <v>12.5</v>
      </c>
      <c r="P371" s="18">
        <v>11.75</v>
      </c>
      <c r="Q371" s="18">
        <v>13</v>
      </c>
      <c r="R371" s="18">
        <v>15.25</v>
      </c>
      <c r="S371" s="18">
        <v>12.25</v>
      </c>
      <c r="T371" s="18">
        <f t="shared" si="41"/>
        <v>12.95</v>
      </c>
      <c r="U371" s="11">
        <f t="shared" si="43"/>
        <v>1107.1389705882355</v>
      </c>
      <c r="V371" s="18">
        <f>((C380-C371)*N371)</f>
        <v>1107.1389705882355</v>
      </c>
      <c r="W371" s="60"/>
    </row>
    <row r="372" spans="1:23" s="6" customFormat="1" x14ac:dyDescent="0.25">
      <c r="A372" s="42" t="s">
        <v>17</v>
      </c>
      <c r="B372" s="42">
        <v>2</v>
      </c>
      <c r="C372" s="24">
        <v>42073</v>
      </c>
      <c r="D372" s="24" t="s">
        <v>29</v>
      </c>
      <c r="E372" s="24" t="s">
        <v>30</v>
      </c>
      <c r="F372" s="14">
        <v>2015</v>
      </c>
      <c r="G372" s="16">
        <v>2</v>
      </c>
      <c r="H372" s="18">
        <v>3825</v>
      </c>
      <c r="I372" s="17">
        <v>0</v>
      </c>
      <c r="J372" s="18">
        <f t="shared" si="44"/>
        <v>0</v>
      </c>
      <c r="K372" s="17">
        <v>0</v>
      </c>
      <c r="L372" s="18">
        <f t="shared" si="45"/>
        <v>0</v>
      </c>
      <c r="M372" s="19">
        <v>38.581617647058827</v>
      </c>
      <c r="N372" s="19">
        <f t="shared" si="40"/>
        <v>38.581617647058827</v>
      </c>
      <c r="O372" s="18">
        <v>10</v>
      </c>
      <c r="P372" s="18">
        <v>11.25</v>
      </c>
      <c r="Q372" s="18">
        <v>8.5</v>
      </c>
      <c r="R372" s="18">
        <v>8.5</v>
      </c>
      <c r="S372" s="18">
        <v>9.25</v>
      </c>
      <c r="T372" s="18">
        <f t="shared" si="41"/>
        <v>9.5</v>
      </c>
      <c r="U372" s="11">
        <f t="shared" si="43"/>
        <v>1118.8669117647059</v>
      </c>
      <c r="V372" s="18">
        <f t="shared" si="42"/>
        <v>1118.8669117647059</v>
      </c>
      <c r="W372" s="60"/>
    </row>
    <row r="373" spans="1:23" s="6" customFormat="1" x14ac:dyDescent="0.25">
      <c r="A373" s="42" t="s">
        <v>20</v>
      </c>
      <c r="B373" s="42">
        <v>3</v>
      </c>
      <c r="C373" s="24">
        <v>42073</v>
      </c>
      <c r="D373" s="24" t="s">
        <v>29</v>
      </c>
      <c r="E373" s="24" t="s">
        <v>30</v>
      </c>
      <c r="F373" s="14">
        <v>2015</v>
      </c>
      <c r="G373" s="16">
        <v>1</v>
      </c>
      <c r="H373" s="18">
        <v>4690</v>
      </c>
      <c r="I373" s="17">
        <v>0</v>
      </c>
      <c r="J373" s="18">
        <f t="shared" si="44"/>
        <v>0</v>
      </c>
      <c r="K373" s="17">
        <v>0</v>
      </c>
      <c r="L373" s="18">
        <f t="shared" si="45"/>
        <v>0</v>
      </c>
      <c r="M373" s="19">
        <v>23.54264705882353</v>
      </c>
      <c r="N373" s="19">
        <f t="shared" si="40"/>
        <v>23.54264705882353</v>
      </c>
      <c r="O373" s="18">
        <v>7.5</v>
      </c>
      <c r="P373" s="18">
        <v>7.75</v>
      </c>
      <c r="Q373" s="18">
        <v>8.25</v>
      </c>
      <c r="R373" s="18">
        <v>8.75</v>
      </c>
      <c r="S373" s="18">
        <v>8.75</v>
      </c>
      <c r="T373" s="18">
        <f t="shared" si="41"/>
        <v>8.1999999999999993</v>
      </c>
      <c r="U373" s="11">
        <f t="shared" si="43"/>
        <v>682.73676470588236</v>
      </c>
      <c r="V373" s="18">
        <f t="shared" si="42"/>
        <v>682.73676470588236</v>
      </c>
      <c r="W373" s="60"/>
    </row>
    <row r="374" spans="1:23" s="6" customFormat="1" x14ac:dyDescent="0.25">
      <c r="A374" s="42" t="s">
        <v>35</v>
      </c>
      <c r="B374" s="42">
        <v>4</v>
      </c>
      <c r="C374" s="24">
        <v>42073</v>
      </c>
      <c r="D374" s="24" t="s">
        <v>29</v>
      </c>
      <c r="E374" s="24" t="s">
        <v>30</v>
      </c>
      <c r="F374" s="14">
        <v>2015</v>
      </c>
      <c r="G374" s="16">
        <v>1</v>
      </c>
      <c r="H374" s="18">
        <v>2886</v>
      </c>
      <c r="I374" s="17">
        <v>0</v>
      </c>
      <c r="J374" s="18">
        <f t="shared" si="44"/>
        <v>0</v>
      </c>
      <c r="K374" s="17">
        <v>0</v>
      </c>
      <c r="L374" s="18">
        <f t="shared" si="45"/>
        <v>0</v>
      </c>
      <c r="M374" s="19">
        <v>42.511029411764703</v>
      </c>
      <c r="N374" s="19">
        <f t="shared" si="40"/>
        <v>42.511029411764703</v>
      </c>
      <c r="O374" s="18">
        <v>13.5</v>
      </c>
      <c r="P374" s="18">
        <v>12.25</v>
      </c>
      <c r="Q374" s="18">
        <v>12.75</v>
      </c>
      <c r="R374" s="18">
        <v>8.75</v>
      </c>
      <c r="S374" s="18">
        <v>9.5</v>
      </c>
      <c r="T374" s="18">
        <f t="shared" si="41"/>
        <v>11.35</v>
      </c>
      <c r="U374" s="11">
        <f t="shared" si="43"/>
        <v>1232.8198529411764</v>
      </c>
      <c r="V374" s="18">
        <f t="shared" si="42"/>
        <v>1232.8198529411764</v>
      </c>
      <c r="W374" s="60"/>
    </row>
    <row r="375" spans="1:23" s="6" customFormat="1" x14ac:dyDescent="0.25">
      <c r="A375" s="42" t="s">
        <v>35</v>
      </c>
      <c r="B375" s="42">
        <v>5</v>
      </c>
      <c r="C375" s="24">
        <v>42073</v>
      </c>
      <c r="D375" s="24" t="s">
        <v>29</v>
      </c>
      <c r="E375" s="24" t="s">
        <v>30</v>
      </c>
      <c r="F375" s="14">
        <v>2015</v>
      </c>
      <c r="G375" s="16">
        <v>2</v>
      </c>
      <c r="H375" s="18">
        <v>2774</v>
      </c>
      <c r="I375" s="17">
        <v>0</v>
      </c>
      <c r="J375" s="18">
        <f t="shared" si="44"/>
        <v>0</v>
      </c>
      <c r="K375" s="17">
        <v>0</v>
      </c>
      <c r="L375" s="18">
        <f t="shared" si="45"/>
        <v>0</v>
      </c>
      <c r="M375" s="19">
        <v>43.878676470588239</v>
      </c>
      <c r="N375" s="19">
        <f t="shared" si="40"/>
        <v>43.878676470588239</v>
      </c>
      <c r="O375" s="18">
        <v>10.5</v>
      </c>
      <c r="P375" s="18">
        <v>10.5</v>
      </c>
      <c r="Q375" s="18">
        <v>8.5</v>
      </c>
      <c r="R375" s="18">
        <v>7.75</v>
      </c>
      <c r="S375" s="18">
        <v>9</v>
      </c>
      <c r="T375" s="18">
        <f t="shared" si="41"/>
        <v>9.25</v>
      </c>
      <c r="U375" s="11">
        <f t="shared" si="43"/>
        <v>1272.481617647059</v>
      </c>
      <c r="V375" s="18">
        <f t="shared" si="42"/>
        <v>1272.481617647059</v>
      </c>
      <c r="W375" s="60"/>
    </row>
    <row r="376" spans="1:23" s="6" customFormat="1" x14ac:dyDescent="0.25">
      <c r="A376" s="42" t="s">
        <v>20</v>
      </c>
      <c r="B376" s="42">
        <v>6</v>
      </c>
      <c r="C376" s="24">
        <v>42073</v>
      </c>
      <c r="D376" s="24" t="s">
        <v>29</v>
      </c>
      <c r="E376" s="24" t="s">
        <v>30</v>
      </c>
      <c r="F376" s="14">
        <v>2015</v>
      </c>
      <c r="G376" s="16">
        <v>2</v>
      </c>
      <c r="H376" s="18">
        <v>4020</v>
      </c>
      <c r="I376" s="17">
        <v>0</v>
      </c>
      <c r="J376" s="18">
        <f t="shared" si="44"/>
        <v>0</v>
      </c>
      <c r="K376" s="17">
        <v>0</v>
      </c>
      <c r="L376" s="18">
        <f t="shared" si="45"/>
        <v>0</v>
      </c>
      <c r="M376" s="19">
        <v>37.236029411764704</v>
      </c>
      <c r="N376" s="19">
        <f t="shared" si="40"/>
        <v>37.236029411764704</v>
      </c>
      <c r="O376" s="18">
        <v>10</v>
      </c>
      <c r="P376" s="18">
        <v>10.5</v>
      </c>
      <c r="Q376" s="18">
        <v>9.75</v>
      </c>
      <c r="R376" s="18">
        <v>10.25</v>
      </c>
      <c r="S376" s="18">
        <v>11</v>
      </c>
      <c r="T376" s="18">
        <f t="shared" si="41"/>
        <v>10.3</v>
      </c>
      <c r="U376" s="11">
        <f t="shared" si="43"/>
        <v>1079.8448529411764</v>
      </c>
      <c r="V376" s="18">
        <f t="shared" si="42"/>
        <v>1079.8448529411764</v>
      </c>
      <c r="W376" s="60"/>
    </row>
    <row r="377" spans="1:23" s="6" customFormat="1" x14ac:dyDescent="0.25">
      <c r="A377" s="42" t="s">
        <v>17</v>
      </c>
      <c r="B377" s="42">
        <v>7</v>
      </c>
      <c r="C377" s="24">
        <v>42073</v>
      </c>
      <c r="D377" s="24" t="s">
        <v>29</v>
      </c>
      <c r="E377" s="24" t="s">
        <v>30</v>
      </c>
      <c r="F377" s="14">
        <v>2015</v>
      </c>
      <c r="G377" s="16">
        <v>3</v>
      </c>
      <c r="H377" s="18">
        <v>3667</v>
      </c>
      <c r="I377" s="17">
        <v>0</v>
      </c>
      <c r="J377" s="18">
        <f t="shared" si="44"/>
        <v>0</v>
      </c>
      <c r="K377" s="17">
        <v>0</v>
      </c>
      <c r="L377" s="18">
        <f t="shared" si="45"/>
        <v>0</v>
      </c>
      <c r="M377" s="19">
        <v>20.755882352941178</v>
      </c>
      <c r="N377" s="19">
        <f t="shared" si="40"/>
        <v>20.755882352941178</v>
      </c>
      <c r="O377" s="18">
        <v>12.5</v>
      </c>
      <c r="P377" s="18">
        <v>12.25</v>
      </c>
      <c r="Q377" s="18">
        <v>12.5</v>
      </c>
      <c r="R377" s="18">
        <v>12.5</v>
      </c>
      <c r="S377" s="18">
        <v>9.5</v>
      </c>
      <c r="T377" s="18">
        <f t="shared" si="41"/>
        <v>11.85</v>
      </c>
      <c r="U377" s="11">
        <f t="shared" si="43"/>
        <v>601.92058823529419</v>
      </c>
      <c r="V377" s="18">
        <f t="shared" si="42"/>
        <v>601.92058823529419</v>
      </c>
      <c r="W377" s="60"/>
    </row>
    <row r="378" spans="1:23" s="6" customFormat="1" x14ac:dyDescent="0.25">
      <c r="A378" s="42" t="s">
        <v>20</v>
      </c>
      <c r="B378" s="42">
        <v>8</v>
      </c>
      <c r="C378" s="24">
        <v>42073</v>
      </c>
      <c r="D378" s="24" t="s">
        <v>29</v>
      </c>
      <c r="E378" s="24" t="s">
        <v>30</v>
      </c>
      <c r="F378" s="14">
        <v>2015</v>
      </c>
      <c r="G378" s="16">
        <v>3</v>
      </c>
      <c r="H378" s="18">
        <v>4375</v>
      </c>
      <c r="I378" s="17">
        <v>0</v>
      </c>
      <c r="J378" s="18">
        <f t="shared" si="44"/>
        <v>0</v>
      </c>
      <c r="K378" s="17">
        <v>0</v>
      </c>
      <c r="L378" s="18">
        <f t="shared" si="45"/>
        <v>0</v>
      </c>
      <c r="M378" s="19">
        <v>8.1308823529411782</v>
      </c>
      <c r="N378" s="19">
        <f t="shared" si="40"/>
        <v>8.1308823529411782</v>
      </c>
      <c r="O378" s="18">
        <v>10.75</v>
      </c>
      <c r="P378" s="18">
        <v>10.25</v>
      </c>
      <c r="Q378" s="18">
        <v>9</v>
      </c>
      <c r="R378" s="18">
        <v>8</v>
      </c>
      <c r="S378" s="18">
        <v>9</v>
      </c>
      <c r="T378" s="18">
        <f t="shared" si="41"/>
        <v>9.4</v>
      </c>
      <c r="U378" s="11">
        <f t="shared" si="43"/>
        <v>235.79558823529416</v>
      </c>
      <c r="V378" s="18">
        <f t="shared" si="42"/>
        <v>235.79558823529416</v>
      </c>
      <c r="W378" s="60"/>
    </row>
    <row r="379" spans="1:23" s="6" customFormat="1" x14ac:dyDescent="0.25">
      <c r="A379" s="42" t="s">
        <v>35</v>
      </c>
      <c r="B379" s="42">
        <v>9</v>
      </c>
      <c r="C379" s="24">
        <v>42073</v>
      </c>
      <c r="D379" s="24" t="s">
        <v>29</v>
      </c>
      <c r="E379" s="24" t="s">
        <v>30</v>
      </c>
      <c r="F379" s="14">
        <v>2015</v>
      </c>
      <c r="G379" s="16">
        <v>3</v>
      </c>
      <c r="H379" s="18">
        <v>2771</v>
      </c>
      <c r="I379" s="17">
        <v>0</v>
      </c>
      <c r="J379" s="18">
        <f t="shared" si="44"/>
        <v>0</v>
      </c>
      <c r="K379" s="17">
        <v>0</v>
      </c>
      <c r="L379" s="18">
        <f t="shared" si="45"/>
        <v>0</v>
      </c>
      <c r="M379" s="19">
        <v>6.3176470588235301</v>
      </c>
      <c r="N379" s="19">
        <f t="shared" si="40"/>
        <v>6.3176470588235301</v>
      </c>
      <c r="O379" s="18">
        <v>11</v>
      </c>
      <c r="P379" s="18">
        <v>12.75</v>
      </c>
      <c r="Q379" s="18">
        <v>11</v>
      </c>
      <c r="R379" s="18">
        <v>10.25</v>
      </c>
      <c r="S379" s="18">
        <v>9</v>
      </c>
      <c r="T379" s="18">
        <f t="shared" si="41"/>
        <v>10.8</v>
      </c>
      <c r="U379" s="11">
        <f t="shared" si="43"/>
        <v>183.21176470588236</v>
      </c>
      <c r="V379" s="18">
        <f t="shared" si="42"/>
        <v>183.21176470588236</v>
      </c>
      <c r="W379" s="60"/>
    </row>
    <row r="380" spans="1:23" s="6" customFormat="1" x14ac:dyDescent="0.25">
      <c r="A380" s="40" t="s">
        <v>17</v>
      </c>
      <c r="B380" s="40">
        <v>1</v>
      </c>
      <c r="C380" s="25">
        <v>42102</v>
      </c>
      <c r="D380" s="25" t="s">
        <v>31</v>
      </c>
      <c r="E380" s="25" t="s">
        <v>30</v>
      </c>
      <c r="F380" s="7">
        <v>2015</v>
      </c>
      <c r="G380" s="54">
        <v>1</v>
      </c>
      <c r="H380" s="11">
        <v>3931</v>
      </c>
      <c r="I380" s="10">
        <v>0</v>
      </c>
      <c r="J380" s="11">
        <f t="shared" si="44"/>
        <v>0</v>
      </c>
      <c r="K380" s="10">
        <v>0</v>
      </c>
      <c r="L380" s="11">
        <f t="shared" si="45"/>
        <v>0</v>
      </c>
      <c r="M380" s="12">
        <v>-14.495000000000003</v>
      </c>
      <c r="N380" s="12">
        <f>IF(M380&gt;0,M380,0)</f>
        <v>0</v>
      </c>
      <c r="O380" s="11">
        <v>16</v>
      </c>
      <c r="P380" s="11">
        <v>16</v>
      </c>
      <c r="Q380" s="11">
        <v>17</v>
      </c>
      <c r="R380" s="11">
        <v>13.75</v>
      </c>
      <c r="S380" s="11">
        <v>15</v>
      </c>
      <c r="T380" s="11">
        <f t="shared" si="41"/>
        <v>15.55</v>
      </c>
      <c r="U380" s="11">
        <f t="shared" si="43"/>
        <v>-420.35500000000008</v>
      </c>
      <c r="V380" s="11">
        <f t="shared" si="42"/>
        <v>0</v>
      </c>
      <c r="W380" s="60"/>
    </row>
    <row r="381" spans="1:23" s="6" customFormat="1" x14ac:dyDescent="0.25">
      <c r="A381" s="40" t="s">
        <v>17</v>
      </c>
      <c r="B381" s="40">
        <v>2</v>
      </c>
      <c r="C381" s="25">
        <v>42102</v>
      </c>
      <c r="D381" s="25" t="s">
        <v>31</v>
      </c>
      <c r="E381" s="25" t="s">
        <v>30</v>
      </c>
      <c r="F381" s="7">
        <v>2015</v>
      </c>
      <c r="G381" s="54">
        <v>2</v>
      </c>
      <c r="H381" s="11">
        <v>3856</v>
      </c>
      <c r="I381" s="10">
        <v>0</v>
      </c>
      <c r="J381" s="11">
        <f t="shared" si="44"/>
        <v>0</v>
      </c>
      <c r="K381" s="10">
        <v>0</v>
      </c>
      <c r="L381" s="11">
        <f t="shared" si="45"/>
        <v>0</v>
      </c>
      <c r="M381" s="12">
        <v>-5.7316666666666602</v>
      </c>
      <c r="N381" s="12">
        <f t="shared" si="40"/>
        <v>0</v>
      </c>
      <c r="O381" s="11">
        <v>13.25</v>
      </c>
      <c r="P381" s="11">
        <v>14.25</v>
      </c>
      <c r="Q381" s="11">
        <v>13.75</v>
      </c>
      <c r="R381" s="11">
        <v>11.5</v>
      </c>
      <c r="S381" s="11">
        <v>12.25</v>
      </c>
      <c r="T381" s="11">
        <f t="shared" si="41"/>
        <v>13</v>
      </c>
      <c r="U381" s="11">
        <f t="shared" si="43"/>
        <v>-166.21833333333313</v>
      </c>
      <c r="V381" s="11">
        <f t="shared" si="42"/>
        <v>0</v>
      </c>
      <c r="W381" s="60"/>
    </row>
    <row r="382" spans="1:23" s="6" customFormat="1" x14ac:dyDescent="0.25">
      <c r="A382" s="40" t="s">
        <v>20</v>
      </c>
      <c r="B382" s="40">
        <v>3</v>
      </c>
      <c r="C382" s="25">
        <v>42102</v>
      </c>
      <c r="D382" s="25" t="s">
        <v>31</v>
      </c>
      <c r="E382" s="25" t="s">
        <v>30</v>
      </c>
      <c r="F382" s="7">
        <v>2015</v>
      </c>
      <c r="G382" s="54">
        <v>1</v>
      </c>
      <c r="H382" s="11">
        <v>2924</v>
      </c>
      <c r="I382" s="10">
        <v>0</v>
      </c>
      <c r="J382" s="11">
        <f t="shared" si="44"/>
        <v>0</v>
      </c>
      <c r="K382" s="10">
        <v>0</v>
      </c>
      <c r="L382" s="11">
        <f t="shared" si="45"/>
        <v>0</v>
      </c>
      <c r="M382" s="12">
        <v>-6.5400000000000018</v>
      </c>
      <c r="N382" s="12">
        <f t="shared" si="40"/>
        <v>0</v>
      </c>
      <c r="O382" s="11">
        <v>7</v>
      </c>
      <c r="P382" s="11">
        <v>7.5</v>
      </c>
      <c r="Q382" s="11">
        <v>8.75</v>
      </c>
      <c r="R382" s="11">
        <v>8.5</v>
      </c>
      <c r="S382" s="11">
        <v>6.75</v>
      </c>
      <c r="T382" s="11">
        <f t="shared" si="41"/>
        <v>7.7</v>
      </c>
      <c r="U382" s="11">
        <f t="shared" si="43"/>
        <v>-189.66000000000005</v>
      </c>
      <c r="V382" s="11">
        <f t="shared" si="42"/>
        <v>0</v>
      </c>
      <c r="W382" s="60"/>
    </row>
    <row r="383" spans="1:23" s="6" customFormat="1" x14ac:dyDescent="0.25">
      <c r="A383" s="40" t="s">
        <v>35</v>
      </c>
      <c r="B383" s="40">
        <v>4</v>
      </c>
      <c r="C383" s="25">
        <v>42102</v>
      </c>
      <c r="D383" s="25" t="s">
        <v>31</v>
      </c>
      <c r="E383" s="25" t="s">
        <v>30</v>
      </c>
      <c r="F383" s="7">
        <v>2015</v>
      </c>
      <c r="G383" s="54">
        <v>1</v>
      </c>
      <c r="H383" s="11">
        <v>3921</v>
      </c>
      <c r="I383" s="10">
        <v>0</v>
      </c>
      <c r="J383" s="11">
        <f t="shared" si="44"/>
        <v>0</v>
      </c>
      <c r="K383" s="10">
        <v>0</v>
      </c>
      <c r="L383" s="11">
        <f t="shared" si="45"/>
        <v>0</v>
      </c>
      <c r="M383" s="12">
        <v>-9.581666666666667</v>
      </c>
      <c r="N383" s="12">
        <f t="shared" si="40"/>
        <v>0</v>
      </c>
      <c r="O383" s="11">
        <v>10.25</v>
      </c>
      <c r="P383" s="11">
        <v>10.25</v>
      </c>
      <c r="Q383" s="11">
        <v>10.25</v>
      </c>
      <c r="R383" s="11">
        <v>11.25</v>
      </c>
      <c r="S383" s="11">
        <v>12.5</v>
      </c>
      <c r="T383" s="11">
        <f t="shared" si="41"/>
        <v>10.9</v>
      </c>
      <c r="U383" s="11">
        <f t="shared" si="43"/>
        <v>-277.86833333333334</v>
      </c>
      <c r="V383" s="11">
        <f t="shared" si="42"/>
        <v>0</v>
      </c>
      <c r="W383" s="60"/>
    </row>
    <row r="384" spans="1:23" s="6" customFormat="1" x14ac:dyDescent="0.25">
      <c r="A384" s="40" t="s">
        <v>35</v>
      </c>
      <c r="B384" s="40">
        <v>5</v>
      </c>
      <c r="C384" s="25">
        <v>42102</v>
      </c>
      <c r="D384" s="25" t="s">
        <v>31</v>
      </c>
      <c r="E384" s="25" t="s">
        <v>30</v>
      </c>
      <c r="F384" s="7">
        <v>2015</v>
      </c>
      <c r="G384" s="54">
        <v>2</v>
      </c>
      <c r="H384" s="11">
        <v>4900</v>
      </c>
      <c r="I384" s="10">
        <v>0</v>
      </c>
      <c r="J384" s="11">
        <f t="shared" si="44"/>
        <v>0</v>
      </c>
      <c r="K384" s="10">
        <v>0</v>
      </c>
      <c r="L384" s="11">
        <f t="shared" si="45"/>
        <v>0</v>
      </c>
      <c r="M384" s="12">
        <v>-37.228333333333339</v>
      </c>
      <c r="N384" s="12">
        <f t="shared" si="40"/>
        <v>0</v>
      </c>
      <c r="O384" s="11">
        <v>18.666666666666668</v>
      </c>
      <c r="P384" s="11">
        <v>17.666666666666668</v>
      </c>
      <c r="Q384" s="11">
        <v>17.666666666666668</v>
      </c>
      <c r="R384" s="11">
        <v>18</v>
      </c>
      <c r="S384" s="11">
        <v>15.666666666666666</v>
      </c>
      <c r="T384" s="11">
        <f t="shared" si="41"/>
        <v>17.533333333333335</v>
      </c>
      <c r="U384" s="11">
        <f t="shared" si="43"/>
        <v>-1079.6216666666669</v>
      </c>
      <c r="V384" s="11">
        <f t="shared" si="42"/>
        <v>0</v>
      </c>
      <c r="W384" s="60"/>
    </row>
    <row r="385" spans="1:23" s="6" customFormat="1" x14ac:dyDescent="0.25">
      <c r="A385" s="40" t="s">
        <v>20</v>
      </c>
      <c r="B385" s="40">
        <v>6</v>
      </c>
      <c r="C385" s="25">
        <v>42102</v>
      </c>
      <c r="D385" s="25" t="s">
        <v>31</v>
      </c>
      <c r="E385" s="25" t="s">
        <v>30</v>
      </c>
      <c r="F385" s="7">
        <v>2015</v>
      </c>
      <c r="G385" s="54">
        <v>2</v>
      </c>
      <c r="H385" s="11">
        <v>3136</v>
      </c>
      <c r="I385" s="10">
        <v>0</v>
      </c>
      <c r="J385" s="11">
        <f t="shared" si="44"/>
        <v>0</v>
      </c>
      <c r="K385" s="10">
        <v>0</v>
      </c>
      <c r="L385" s="11">
        <f t="shared" si="45"/>
        <v>0</v>
      </c>
      <c r="M385" s="12">
        <v>-29.283333333333331</v>
      </c>
      <c r="N385" s="12">
        <f t="shared" si="40"/>
        <v>0</v>
      </c>
      <c r="O385" s="11">
        <v>7.5</v>
      </c>
      <c r="P385" s="11">
        <v>11</v>
      </c>
      <c r="Q385" s="11">
        <v>11.5</v>
      </c>
      <c r="R385" s="11">
        <v>9.5</v>
      </c>
      <c r="S385" s="11">
        <v>11</v>
      </c>
      <c r="T385" s="11">
        <f t="shared" si="41"/>
        <v>10.1</v>
      </c>
      <c r="U385" s="11">
        <f t="shared" si="43"/>
        <v>-849.21666666666658</v>
      </c>
      <c r="V385" s="11">
        <f t="shared" si="42"/>
        <v>0</v>
      </c>
      <c r="W385" s="60"/>
    </row>
    <row r="386" spans="1:23" s="6" customFormat="1" x14ac:dyDescent="0.25">
      <c r="A386" s="40" t="s">
        <v>17</v>
      </c>
      <c r="B386" s="40">
        <v>7</v>
      </c>
      <c r="C386" s="25">
        <v>42102</v>
      </c>
      <c r="D386" s="25" t="s">
        <v>31</v>
      </c>
      <c r="E386" s="25" t="s">
        <v>30</v>
      </c>
      <c r="F386" s="7">
        <v>2015</v>
      </c>
      <c r="G386" s="54">
        <v>3</v>
      </c>
      <c r="H386" s="11">
        <v>3837</v>
      </c>
      <c r="I386" s="10">
        <v>0</v>
      </c>
      <c r="J386" s="11">
        <f t="shared" si="44"/>
        <v>0</v>
      </c>
      <c r="K386" s="10">
        <v>0</v>
      </c>
      <c r="L386" s="11">
        <f t="shared" si="45"/>
        <v>0</v>
      </c>
      <c r="M386" s="12">
        <v>-13.065833333333334</v>
      </c>
      <c r="N386" s="12">
        <f t="shared" si="40"/>
        <v>0</v>
      </c>
      <c r="O386" s="11">
        <v>13.25</v>
      </c>
      <c r="P386" s="11">
        <v>13</v>
      </c>
      <c r="Q386" s="11">
        <v>12.75</v>
      </c>
      <c r="R386" s="11">
        <v>13.75</v>
      </c>
      <c r="S386" s="11">
        <v>12.25</v>
      </c>
      <c r="T386" s="11">
        <f t="shared" si="41"/>
        <v>13</v>
      </c>
      <c r="U386" s="11">
        <f t="shared" si="43"/>
        <v>-378.90916666666669</v>
      </c>
      <c r="V386" s="11">
        <f t="shared" si="42"/>
        <v>0</v>
      </c>
      <c r="W386" s="60"/>
    </row>
    <row r="387" spans="1:23" s="6" customFormat="1" x14ac:dyDescent="0.25">
      <c r="A387" s="40" t="s">
        <v>20</v>
      </c>
      <c r="B387" s="40">
        <v>8</v>
      </c>
      <c r="C387" s="25">
        <v>42102</v>
      </c>
      <c r="D387" s="25" t="s">
        <v>31</v>
      </c>
      <c r="E387" s="25" t="s">
        <v>30</v>
      </c>
      <c r="F387" s="7">
        <v>2015</v>
      </c>
      <c r="G387" s="54">
        <v>3</v>
      </c>
      <c r="H387" s="11">
        <v>3076</v>
      </c>
      <c r="I387" s="10">
        <v>0</v>
      </c>
      <c r="J387" s="11">
        <f t="shared" si="44"/>
        <v>0</v>
      </c>
      <c r="K387" s="10">
        <v>0</v>
      </c>
      <c r="L387" s="11">
        <f t="shared" si="45"/>
        <v>0</v>
      </c>
      <c r="M387" s="12">
        <v>-0.9383333333333328</v>
      </c>
      <c r="N387" s="12">
        <f t="shared" si="40"/>
        <v>0</v>
      </c>
      <c r="O387" s="11">
        <v>12.25</v>
      </c>
      <c r="P387" s="11">
        <v>13</v>
      </c>
      <c r="Q387" s="11">
        <v>8.25</v>
      </c>
      <c r="R387" s="11">
        <v>11.25</v>
      </c>
      <c r="S387" s="11">
        <v>9.25</v>
      </c>
      <c r="T387" s="11">
        <f t="shared" si="41"/>
        <v>10.8</v>
      </c>
      <c r="U387" s="11">
        <f t="shared" si="43"/>
        <v>-27.211666666666652</v>
      </c>
      <c r="V387" s="11">
        <f t="shared" si="42"/>
        <v>0</v>
      </c>
      <c r="W387" s="60"/>
    </row>
    <row r="388" spans="1:23" s="6" customFormat="1" x14ac:dyDescent="0.25">
      <c r="A388" s="40" t="s">
        <v>35</v>
      </c>
      <c r="B388" s="40">
        <v>9</v>
      </c>
      <c r="C388" s="25">
        <v>42102</v>
      </c>
      <c r="D388" s="25" t="s">
        <v>31</v>
      </c>
      <c r="E388" s="25" t="s">
        <v>30</v>
      </c>
      <c r="F388" s="7">
        <v>2015</v>
      </c>
      <c r="G388" s="54">
        <v>3</v>
      </c>
      <c r="H388" s="11">
        <v>2682</v>
      </c>
      <c r="I388" s="10">
        <v>0</v>
      </c>
      <c r="J388" s="11">
        <f t="shared" si="44"/>
        <v>0</v>
      </c>
      <c r="K388" s="10">
        <v>0</v>
      </c>
      <c r="L388" s="11">
        <f t="shared" si="45"/>
        <v>0</v>
      </c>
      <c r="M388" s="12">
        <v>12.370833333333334</v>
      </c>
      <c r="N388" s="12">
        <f t="shared" si="40"/>
        <v>12.370833333333334</v>
      </c>
      <c r="O388" s="11">
        <v>11</v>
      </c>
      <c r="P388" s="11">
        <v>10.5</v>
      </c>
      <c r="Q388" s="11">
        <v>9.75</v>
      </c>
      <c r="R388" s="11">
        <v>9.25</v>
      </c>
      <c r="S388" s="11">
        <v>11.25</v>
      </c>
      <c r="T388" s="11">
        <f t="shared" si="41"/>
        <v>10.35</v>
      </c>
      <c r="U388" s="11">
        <f t="shared" si="43"/>
        <v>358.75416666666666</v>
      </c>
      <c r="V388" s="11">
        <f t="shared" si="42"/>
        <v>358.75416666666666</v>
      </c>
      <c r="W388" s="60"/>
    </row>
    <row r="389" spans="1:23" s="6" customFormat="1" x14ac:dyDescent="0.25">
      <c r="A389" s="42" t="s">
        <v>17</v>
      </c>
      <c r="B389" s="42">
        <v>1</v>
      </c>
      <c r="C389" s="24">
        <v>42131</v>
      </c>
      <c r="D389" s="24" t="s">
        <v>32</v>
      </c>
      <c r="E389" s="24" t="s">
        <v>30</v>
      </c>
      <c r="F389" s="14">
        <v>2015</v>
      </c>
      <c r="G389" s="16">
        <v>1</v>
      </c>
      <c r="H389" s="18">
        <v>4364</v>
      </c>
      <c r="I389" s="17">
        <v>54.756071611146091</v>
      </c>
      <c r="J389" s="18">
        <f t="shared" ref="J389:J415" si="46">(H389*I389)/100</f>
        <v>2389.5549651104152</v>
      </c>
      <c r="K389" s="17">
        <v>45.243928388853902</v>
      </c>
      <c r="L389" s="18">
        <f t="shared" ref="L389:L415" si="47">(H389*K389)/100</f>
        <v>1974.4450348895843</v>
      </c>
      <c r="M389" s="19">
        <v>-10.4603448275862</v>
      </c>
      <c r="N389" s="19">
        <f>IF(M389&gt;0,M389,0)</f>
        <v>0</v>
      </c>
      <c r="O389" s="18">
        <v>11</v>
      </c>
      <c r="P389" s="18">
        <v>11.25</v>
      </c>
      <c r="Q389" s="18">
        <v>12</v>
      </c>
      <c r="R389" s="18">
        <v>12</v>
      </c>
      <c r="S389" s="18">
        <v>12</v>
      </c>
      <c r="T389" s="18">
        <f t="shared" si="41"/>
        <v>11.65</v>
      </c>
      <c r="U389" s="11">
        <f t="shared" si="43"/>
        <v>-271.9689655172412</v>
      </c>
      <c r="V389" s="18">
        <f>((C398-C389)*N389)</f>
        <v>0</v>
      </c>
      <c r="W389" s="60"/>
    </row>
    <row r="390" spans="1:23" s="6" customFormat="1" x14ac:dyDescent="0.25">
      <c r="A390" s="42" t="s">
        <v>17</v>
      </c>
      <c r="B390" s="42">
        <v>2</v>
      </c>
      <c r="C390" s="24">
        <v>42131</v>
      </c>
      <c r="D390" s="24" t="s">
        <v>32</v>
      </c>
      <c r="E390" s="24" t="s">
        <v>30</v>
      </c>
      <c r="F390" s="14">
        <v>2015</v>
      </c>
      <c r="G390" s="16">
        <v>2</v>
      </c>
      <c r="H390" s="18">
        <v>4495</v>
      </c>
      <c r="I390" s="17">
        <v>55.28445383826363</v>
      </c>
      <c r="J390" s="18">
        <f t="shared" si="46"/>
        <v>2485.0362000299501</v>
      </c>
      <c r="K390" s="17">
        <v>44.715546161736356</v>
      </c>
      <c r="L390" s="18">
        <f t="shared" si="47"/>
        <v>2009.9637999700492</v>
      </c>
      <c r="M390" s="19">
        <v>-19.243965517241378</v>
      </c>
      <c r="N390" s="19">
        <f t="shared" si="40"/>
        <v>0</v>
      </c>
      <c r="O390" s="18">
        <v>12.5</v>
      </c>
      <c r="P390" s="18">
        <v>11.25</v>
      </c>
      <c r="Q390" s="18">
        <v>9.5</v>
      </c>
      <c r="R390" s="18">
        <v>9.5</v>
      </c>
      <c r="S390" s="18">
        <v>9.5</v>
      </c>
      <c r="T390" s="18">
        <f t="shared" si="41"/>
        <v>10.45</v>
      </c>
      <c r="U390" s="11">
        <f t="shared" si="43"/>
        <v>-500.34310344827583</v>
      </c>
      <c r="V390" s="18">
        <f t="shared" si="42"/>
        <v>0</v>
      </c>
      <c r="W390" s="60"/>
    </row>
    <row r="391" spans="1:23" s="6" customFormat="1" x14ac:dyDescent="0.25">
      <c r="A391" s="42" t="s">
        <v>20</v>
      </c>
      <c r="B391" s="42">
        <v>3</v>
      </c>
      <c r="C391" s="24">
        <v>42131</v>
      </c>
      <c r="D391" s="24" t="s">
        <v>32</v>
      </c>
      <c r="E391" s="24" t="s">
        <v>30</v>
      </c>
      <c r="F391" s="14">
        <v>2015</v>
      </c>
      <c r="G391" s="16">
        <v>1</v>
      </c>
      <c r="H391" s="18">
        <v>2378</v>
      </c>
      <c r="I391" s="17">
        <v>44.760623724488894</v>
      </c>
      <c r="J391" s="18">
        <f t="shared" si="46"/>
        <v>1064.4076321683458</v>
      </c>
      <c r="K391" s="17">
        <v>55.23937627551112</v>
      </c>
      <c r="L391" s="18">
        <f t="shared" si="47"/>
        <v>1313.5923678316547</v>
      </c>
      <c r="M391" s="19">
        <v>-3.7456896551724199</v>
      </c>
      <c r="N391" s="19">
        <f t="shared" ref="N391:N397" si="48">IF(M391&gt;0,M391,0)</f>
        <v>0</v>
      </c>
      <c r="O391" s="18">
        <v>7.5</v>
      </c>
      <c r="P391" s="18">
        <v>7.25</v>
      </c>
      <c r="Q391" s="18">
        <v>7.25</v>
      </c>
      <c r="R391" s="18">
        <v>6.75</v>
      </c>
      <c r="S391" s="18">
        <v>5.75</v>
      </c>
      <c r="T391" s="18">
        <f t="shared" si="41"/>
        <v>6.9</v>
      </c>
      <c r="U391" s="11">
        <f t="shared" si="43"/>
        <v>-97.387931034482918</v>
      </c>
      <c r="V391" s="18">
        <f t="shared" si="42"/>
        <v>0</v>
      </c>
      <c r="W391" s="60"/>
    </row>
    <row r="392" spans="1:23" s="6" customFormat="1" x14ac:dyDescent="0.25">
      <c r="A392" s="42" t="s">
        <v>35</v>
      </c>
      <c r="B392" s="42">
        <v>4</v>
      </c>
      <c r="C392" s="24">
        <v>42131</v>
      </c>
      <c r="D392" s="24" t="s">
        <v>32</v>
      </c>
      <c r="E392" s="24" t="s">
        <v>30</v>
      </c>
      <c r="F392" s="14">
        <v>2015</v>
      </c>
      <c r="G392" s="16">
        <v>1</v>
      </c>
      <c r="H392" s="18">
        <v>3352</v>
      </c>
      <c r="I392" s="17">
        <v>44.934301051679896</v>
      </c>
      <c r="J392" s="18">
        <f t="shared" si="46"/>
        <v>1506.1977712523103</v>
      </c>
      <c r="K392" s="17">
        <v>55.065698948320097</v>
      </c>
      <c r="L392" s="18">
        <f t="shared" si="47"/>
        <v>1845.8022287476897</v>
      </c>
      <c r="M392" s="19">
        <v>13.210344827586205</v>
      </c>
      <c r="N392" s="19">
        <f t="shared" si="48"/>
        <v>13.210344827586205</v>
      </c>
      <c r="O392" s="18">
        <v>14.5</v>
      </c>
      <c r="P392" s="18">
        <v>10.5</v>
      </c>
      <c r="Q392" s="18">
        <v>11</v>
      </c>
      <c r="R392" s="18">
        <v>9</v>
      </c>
      <c r="S392" s="18">
        <v>10.5</v>
      </c>
      <c r="T392" s="18">
        <f t="shared" si="41"/>
        <v>11.1</v>
      </c>
      <c r="U392" s="11">
        <f t="shared" si="43"/>
        <v>343.46896551724132</v>
      </c>
      <c r="V392" s="18">
        <f t="shared" si="42"/>
        <v>343.46896551724132</v>
      </c>
      <c r="W392" s="60"/>
    </row>
    <row r="393" spans="1:23" s="6" customFormat="1" x14ac:dyDescent="0.25">
      <c r="A393" s="42" t="s">
        <v>35</v>
      </c>
      <c r="B393" s="42">
        <v>5</v>
      </c>
      <c r="C393" s="24">
        <v>42131</v>
      </c>
      <c r="D393" s="24" t="s">
        <v>32</v>
      </c>
      <c r="E393" s="24" t="s">
        <v>30</v>
      </c>
      <c r="F393" s="14">
        <v>2015</v>
      </c>
      <c r="G393" s="16">
        <v>2</v>
      </c>
      <c r="H393" s="18">
        <v>3265</v>
      </c>
      <c r="I393" s="17">
        <v>48.405181213258714</v>
      </c>
      <c r="J393" s="18">
        <f t="shared" si="46"/>
        <v>1580.429166612897</v>
      </c>
      <c r="K393" s="17">
        <v>51.594818786741293</v>
      </c>
      <c r="L393" s="18">
        <f t="shared" si="47"/>
        <v>1684.5708333871034</v>
      </c>
      <c r="M393" s="19">
        <v>-12.149137931034486</v>
      </c>
      <c r="N393" s="19">
        <f t="shared" si="48"/>
        <v>0</v>
      </c>
      <c r="O393" s="18">
        <v>12.5</v>
      </c>
      <c r="P393" s="18">
        <v>10.5</v>
      </c>
      <c r="Q393" s="18">
        <v>10.75</v>
      </c>
      <c r="R393" s="18">
        <v>9.25</v>
      </c>
      <c r="S393" s="18">
        <v>11.25</v>
      </c>
      <c r="T393" s="18">
        <f t="shared" si="41"/>
        <v>10.85</v>
      </c>
      <c r="U393" s="11">
        <f t="shared" si="43"/>
        <v>-315.87758620689664</v>
      </c>
      <c r="V393" s="18">
        <f t="shared" si="42"/>
        <v>0</v>
      </c>
      <c r="W393" s="60"/>
    </row>
    <row r="394" spans="1:23" s="6" customFormat="1" x14ac:dyDescent="0.25">
      <c r="A394" s="42" t="s">
        <v>20</v>
      </c>
      <c r="B394" s="42">
        <v>6</v>
      </c>
      <c r="C394" s="24">
        <v>42131</v>
      </c>
      <c r="D394" s="24" t="s">
        <v>32</v>
      </c>
      <c r="E394" s="24" t="s">
        <v>30</v>
      </c>
      <c r="F394" s="14">
        <v>2015</v>
      </c>
      <c r="G394" s="16">
        <v>2</v>
      </c>
      <c r="H394" s="18">
        <v>2075</v>
      </c>
      <c r="I394" s="17">
        <v>35.254518240884188</v>
      </c>
      <c r="J394" s="18">
        <f t="shared" si="46"/>
        <v>731.53125349834693</v>
      </c>
      <c r="K394" s="17">
        <v>64.745481759115805</v>
      </c>
      <c r="L394" s="18">
        <f t="shared" si="47"/>
        <v>1343.468746501653</v>
      </c>
      <c r="M394" s="19">
        <v>-4.0646551724137954</v>
      </c>
      <c r="N394" s="19">
        <f t="shared" si="48"/>
        <v>0</v>
      </c>
      <c r="O394" s="18">
        <v>10.5</v>
      </c>
      <c r="P394" s="18">
        <v>10.25</v>
      </c>
      <c r="Q394" s="18">
        <v>10</v>
      </c>
      <c r="R394" s="18">
        <v>9</v>
      </c>
      <c r="S394" s="18">
        <v>10</v>
      </c>
      <c r="T394" s="18">
        <f t="shared" si="41"/>
        <v>9.9499999999999993</v>
      </c>
      <c r="U394" s="11">
        <f t="shared" si="43"/>
        <v>-105.68103448275868</v>
      </c>
      <c r="V394" s="18">
        <f t="shared" si="42"/>
        <v>0</v>
      </c>
      <c r="W394" s="60"/>
    </row>
    <row r="395" spans="1:23" s="6" customFormat="1" x14ac:dyDescent="0.25">
      <c r="A395" s="42" t="s">
        <v>17</v>
      </c>
      <c r="B395" s="42">
        <v>7</v>
      </c>
      <c r="C395" s="24">
        <v>42131</v>
      </c>
      <c r="D395" s="24" t="s">
        <v>32</v>
      </c>
      <c r="E395" s="24" t="s">
        <v>30</v>
      </c>
      <c r="F395" s="14">
        <v>2015</v>
      </c>
      <c r="G395" s="16">
        <v>3</v>
      </c>
      <c r="H395" s="18">
        <v>4048</v>
      </c>
      <c r="I395" s="17">
        <v>50.922378836126839</v>
      </c>
      <c r="J395" s="18">
        <f t="shared" si="46"/>
        <v>2061.3378952864146</v>
      </c>
      <c r="K395" s="17">
        <v>49.077621163873161</v>
      </c>
      <c r="L395" s="18">
        <f t="shared" si="47"/>
        <v>1986.6621047135857</v>
      </c>
      <c r="M395" s="19">
        <v>-11.961206896551719</v>
      </c>
      <c r="N395" s="19">
        <f t="shared" si="48"/>
        <v>0</v>
      </c>
      <c r="O395" s="18">
        <v>9.5</v>
      </c>
      <c r="P395" s="18">
        <v>9</v>
      </c>
      <c r="Q395" s="18">
        <v>9.75</v>
      </c>
      <c r="R395" s="18">
        <v>10</v>
      </c>
      <c r="S395" s="18">
        <v>9</v>
      </c>
      <c r="T395" s="18">
        <f t="shared" si="41"/>
        <v>9.4499999999999993</v>
      </c>
      <c r="U395" s="11">
        <f t="shared" si="43"/>
        <v>-310.99137931034471</v>
      </c>
      <c r="V395" s="18">
        <f t="shared" si="42"/>
        <v>0</v>
      </c>
      <c r="W395" s="60"/>
    </row>
    <row r="396" spans="1:23" s="6" customFormat="1" x14ac:dyDescent="0.25">
      <c r="A396" s="42" t="s">
        <v>20</v>
      </c>
      <c r="B396" s="42">
        <v>8</v>
      </c>
      <c r="C396" s="24">
        <v>42131</v>
      </c>
      <c r="D396" s="24" t="s">
        <v>32</v>
      </c>
      <c r="E396" s="24" t="s">
        <v>30</v>
      </c>
      <c r="F396" s="14">
        <v>2015</v>
      </c>
      <c r="G396" s="16">
        <v>3</v>
      </c>
      <c r="H396" s="18">
        <v>2384</v>
      </c>
      <c r="I396" s="17">
        <v>50.584457785129779</v>
      </c>
      <c r="J396" s="18">
        <f t="shared" si="46"/>
        <v>1205.933473597494</v>
      </c>
      <c r="K396" s="17">
        <v>49.415542214870229</v>
      </c>
      <c r="L396" s="18">
        <f t="shared" si="47"/>
        <v>1178.0665264025063</v>
      </c>
      <c r="M396" s="19">
        <v>-8.6715517241379345</v>
      </c>
      <c r="N396" s="19">
        <f t="shared" si="48"/>
        <v>0</v>
      </c>
      <c r="O396" s="18">
        <v>6.75</v>
      </c>
      <c r="P396" s="18">
        <v>6.75</v>
      </c>
      <c r="Q396" s="18">
        <v>5.25</v>
      </c>
      <c r="R396" s="18">
        <v>5.5</v>
      </c>
      <c r="S396" s="18">
        <v>7</v>
      </c>
      <c r="T396" s="18">
        <f t="shared" si="41"/>
        <v>6.25</v>
      </c>
      <c r="U396" s="11">
        <f t="shared" si="43"/>
        <v>-225.46034482758631</v>
      </c>
      <c r="V396" s="18">
        <f t="shared" si="42"/>
        <v>0</v>
      </c>
      <c r="W396" s="60"/>
    </row>
    <row r="397" spans="1:23" s="6" customFormat="1" x14ac:dyDescent="0.25">
      <c r="A397" s="42" t="s">
        <v>35</v>
      </c>
      <c r="B397" s="42">
        <v>9</v>
      </c>
      <c r="C397" s="24">
        <v>42131</v>
      </c>
      <c r="D397" s="24" t="s">
        <v>32</v>
      </c>
      <c r="E397" s="24" t="s">
        <v>30</v>
      </c>
      <c r="F397" s="14">
        <v>2015</v>
      </c>
      <c r="G397" s="16">
        <v>3</v>
      </c>
      <c r="H397" s="18">
        <v>3300</v>
      </c>
      <c r="I397" s="17">
        <v>48.490751830933995</v>
      </c>
      <c r="J397" s="18">
        <f t="shared" si="46"/>
        <v>1600.1948104208218</v>
      </c>
      <c r="K397" s="17">
        <v>51.509248169066012</v>
      </c>
      <c r="L397" s="18">
        <f t="shared" si="47"/>
        <v>1699.8051895791784</v>
      </c>
      <c r="M397" s="19">
        <v>-8.5568965517241349</v>
      </c>
      <c r="N397" s="19">
        <f t="shared" si="48"/>
        <v>0</v>
      </c>
      <c r="O397" s="18">
        <v>8.25</v>
      </c>
      <c r="P397" s="18">
        <v>7</v>
      </c>
      <c r="Q397" s="18">
        <v>6.5</v>
      </c>
      <c r="R397" s="18">
        <v>7.5</v>
      </c>
      <c r="S397" s="18">
        <v>7</v>
      </c>
      <c r="T397" s="18">
        <f t="shared" si="41"/>
        <v>7.25</v>
      </c>
      <c r="U397" s="11">
        <f t="shared" si="43"/>
        <v>-222.4793103448275</v>
      </c>
      <c r="V397" s="18">
        <f t="shared" si="42"/>
        <v>0</v>
      </c>
      <c r="W397" s="60"/>
    </row>
    <row r="398" spans="1:23" s="6" customFormat="1" x14ac:dyDescent="0.25">
      <c r="A398" s="40" t="s">
        <v>17</v>
      </c>
      <c r="B398" s="40">
        <v>1</v>
      </c>
      <c r="C398" s="25">
        <v>42157</v>
      </c>
      <c r="D398" s="25" t="s">
        <v>33</v>
      </c>
      <c r="E398" s="25" t="s">
        <v>19</v>
      </c>
      <c r="F398" s="7">
        <v>2015</v>
      </c>
      <c r="G398" s="54">
        <v>1</v>
      </c>
      <c r="H398" s="11">
        <v>3339</v>
      </c>
      <c r="I398" s="10">
        <v>0</v>
      </c>
      <c r="J398" s="11">
        <f t="shared" si="46"/>
        <v>0</v>
      </c>
      <c r="K398" s="10">
        <v>0</v>
      </c>
      <c r="L398" s="11">
        <f t="shared" si="47"/>
        <v>0</v>
      </c>
      <c r="M398" s="12">
        <v>28.115384615384624</v>
      </c>
      <c r="N398" s="12">
        <f>IF(M398&gt;0,M398,0)</f>
        <v>28.115384615384624</v>
      </c>
      <c r="O398" s="11">
        <v>9.25</v>
      </c>
      <c r="P398" s="11">
        <v>9.75</v>
      </c>
      <c r="Q398" s="11">
        <v>10.25</v>
      </c>
      <c r="R398" s="11">
        <v>9.5</v>
      </c>
      <c r="S398" s="11">
        <v>9.5</v>
      </c>
      <c r="T398" s="11">
        <f t="shared" si="41"/>
        <v>9.65</v>
      </c>
      <c r="U398" s="11">
        <f t="shared" si="43"/>
        <v>815.34615384615404</v>
      </c>
      <c r="V398" s="11">
        <f t="shared" si="42"/>
        <v>815.34615384615404</v>
      </c>
      <c r="W398" s="60"/>
    </row>
    <row r="399" spans="1:23" s="6" customFormat="1" x14ac:dyDescent="0.25">
      <c r="A399" s="40" t="s">
        <v>17</v>
      </c>
      <c r="B399" s="40">
        <v>2</v>
      </c>
      <c r="C399" s="25">
        <v>42157</v>
      </c>
      <c r="D399" s="25" t="s">
        <v>33</v>
      </c>
      <c r="E399" s="25" t="s">
        <v>19</v>
      </c>
      <c r="F399" s="7">
        <v>2015</v>
      </c>
      <c r="G399" s="54">
        <v>2</v>
      </c>
      <c r="H399" s="11">
        <v>3333</v>
      </c>
      <c r="I399" s="10">
        <v>0</v>
      </c>
      <c r="J399" s="11">
        <f t="shared" si="46"/>
        <v>0</v>
      </c>
      <c r="K399" s="10">
        <v>0</v>
      </c>
      <c r="L399" s="11">
        <f t="shared" si="47"/>
        <v>0</v>
      </c>
      <c r="M399" s="12">
        <v>-23.560576923076923</v>
      </c>
      <c r="N399" s="12">
        <f t="shared" ref="N399:N415" si="49">IF(M399&gt;0,M399,0)</f>
        <v>0</v>
      </c>
      <c r="O399" s="11">
        <v>9.25</v>
      </c>
      <c r="P399" s="11">
        <v>10.5</v>
      </c>
      <c r="Q399" s="11">
        <v>13.5</v>
      </c>
      <c r="R399" s="11">
        <v>11</v>
      </c>
      <c r="S399" s="11">
        <v>10.75</v>
      </c>
      <c r="T399" s="11">
        <f t="shared" si="41"/>
        <v>11</v>
      </c>
      <c r="U399" s="11">
        <f t="shared" si="43"/>
        <v>-683.25673076923078</v>
      </c>
      <c r="V399" s="11">
        <f t="shared" si="42"/>
        <v>0</v>
      </c>
      <c r="W399" s="60"/>
    </row>
    <row r="400" spans="1:23" s="6" customFormat="1" x14ac:dyDescent="0.25">
      <c r="A400" s="40" t="s">
        <v>20</v>
      </c>
      <c r="B400" s="40">
        <v>3</v>
      </c>
      <c r="C400" s="25">
        <v>42157</v>
      </c>
      <c r="D400" s="25" t="s">
        <v>33</v>
      </c>
      <c r="E400" s="25" t="s">
        <v>19</v>
      </c>
      <c r="F400" s="7">
        <v>2015</v>
      </c>
      <c r="G400" s="54">
        <v>1</v>
      </c>
      <c r="H400" s="11">
        <v>2101</v>
      </c>
      <c r="I400" s="10">
        <v>0</v>
      </c>
      <c r="J400" s="11">
        <f t="shared" si="46"/>
        <v>0</v>
      </c>
      <c r="K400" s="10">
        <v>0</v>
      </c>
      <c r="L400" s="11">
        <f t="shared" si="47"/>
        <v>0</v>
      </c>
      <c r="M400" s="12">
        <v>-1.7355769230769225</v>
      </c>
      <c r="N400" s="12">
        <f t="shared" si="49"/>
        <v>0</v>
      </c>
      <c r="O400" s="11">
        <v>5.25</v>
      </c>
      <c r="P400" s="11">
        <v>4.5</v>
      </c>
      <c r="Q400" s="11">
        <v>4.25</v>
      </c>
      <c r="R400" s="11">
        <v>5.5</v>
      </c>
      <c r="S400" s="11">
        <v>5</v>
      </c>
      <c r="T400" s="11">
        <f t="shared" si="41"/>
        <v>4.9000000000000004</v>
      </c>
      <c r="U400" s="11">
        <f t="shared" si="43"/>
        <v>-50.331730769230752</v>
      </c>
      <c r="V400" s="11">
        <f t="shared" si="42"/>
        <v>0</v>
      </c>
      <c r="W400" s="60"/>
    </row>
    <row r="401" spans="1:23" s="6" customFormat="1" x14ac:dyDescent="0.25">
      <c r="A401" s="40" t="s">
        <v>35</v>
      </c>
      <c r="B401" s="40">
        <v>4</v>
      </c>
      <c r="C401" s="25">
        <v>42157</v>
      </c>
      <c r="D401" s="25" t="s">
        <v>33</v>
      </c>
      <c r="E401" s="25" t="s">
        <v>19</v>
      </c>
      <c r="F401" s="7">
        <v>2015</v>
      </c>
      <c r="G401" s="54">
        <v>1</v>
      </c>
      <c r="H401" s="11">
        <v>2643</v>
      </c>
      <c r="I401" s="10">
        <v>0</v>
      </c>
      <c r="J401" s="11">
        <f t="shared" si="46"/>
        <v>0</v>
      </c>
      <c r="K401" s="10">
        <v>0</v>
      </c>
      <c r="L401" s="11">
        <f t="shared" si="47"/>
        <v>0</v>
      </c>
      <c r="M401" s="12">
        <v>-9.8721153846153857</v>
      </c>
      <c r="N401" s="12">
        <f t="shared" si="49"/>
        <v>0</v>
      </c>
      <c r="O401" s="11">
        <v>7.5</v>
      </c>
      <c r="P401" s="11">
        <v>9.5</v>
      </c>
      <c r="Q401" s="11">
        <v>8.75</v>
      </c>
      <c r="R401" s="11">
        <v>8.5</v>
      </c>
      <c r="S401" s="11">
        <v>10.25</v>
      </c>
      <c r="T401" s="11">
        <f t="shared" si="41"/>
        <v>8.9</v>
      </c>
      <c r="U401" s="11">
        <f t="shared" si="43"/>
        <v>-286.29134615384618</v>
      </c>
      <c r="V401" s="11">
        <f t="shared" si="42"/>
        <v>0</v>
      </c>
      <c r="W401" s="60"/>
    </row>
    <row r="402" spans="1:23" s="6" customFormat="1" x14ac:dyDescent="0.25">
      <c r="A402" s="40" t="s">
        <v>35</v>
      </c>
      <c r="B402" s="40">
        <v>5</v>
      </c>
      <c r="C402" s="25">
        <v>42157</v>
      </c>
      <c r="D402" s="25" t="s">
        <v>33</v>
      </c>
      <c r="E402" s="25" t="s">
        <v>19</v>
      </c>
      <c r="F402" s="7">
        <v>2015</v>
      </c>
      <c r="G402" s="54">
        <v>2</v>
      </c>
      <c r="H402" s="11">
        <v>3574</v>
      </c>
      <c r="I402" s="10">
        <v>0</v>
      </c>
      <c r="J402" s="11">
        <f t="shared" si="46"/>
        <v>0</v>
      </c>
      <c r="K402" s="10">
        <v>0</v>
      </c>
      <c r="L402" s="11">
        <f t="shared" si="47"/>
        <v>0</v>
      </c>
      <c r="M402" s="12">
        <v>29.770192307692312</v>
      </c>
      <c r="N402" s="12">
        <f t="shared" si="49"/>
        <v>29.770192307692312</v>
      </c>
      <c r="O402" s="11">
        <v>9.25</v>
      </c>
      <c r="P402" s="11">
        <v>8.5</v>
      </c>
      <c r="Q402" s="11">
        <v>8.5</v>
      </c>
      <c r="R402" s="11">
        <v>6</v>
      </c>
      <c r="S402" s="11">
        <v>7.5</v>
      </c>
      <c r="T402" s="11">
        <f t="shared" si="41"/>
        <v>7.95</v>
      </c>
      <c r="U402" s="11">
        <f t="shared" si="43"/>
        <v>863.33557692307704</v>
      </c>
      <c r="V402" s="11">
        <f t="shared" si="42"/>
        <v>863.33557692307704</v>
      </c>
      <c r="W402" s="60"/>
    </row>
    <row r="403" spans="1:23" s="6" customFormat="1" x14ac:dyDescent="0.25">
      <c r="A403" s="40" t="s">
        <v>20</v>
      </c>
      <c r="B403" s="40">
        <v>6</v>
      </c>
      <c r="C403" s="25">
        <v>42157</v>
      </c>
      <c r="D403" s="25" t="s">
        <v>33</v>
      </c>
      <c r="E403" s="25" t="s">
        <v>19</v>
      </c>
      <c r="F403" s="7">
        <v>2015</v>
      </c>
      <c r="G403" s="54">
        <v>2</v>
      </c>
      <c r="H403" s="11">
        <v>2686</v>
      </c>
      <c r="I403" s="10">
        <v>0</v>
      </c>
      <c r="J403" s="11">
        <f t="shared" si="46"/>
        <v>0</v>
      </c>
      <c r="K403" s="10">
        <v>0</v>
      </c>
      <c r="L403" s="11">
        <f t="shared" si="47"/>
        <v>0</v>
      </c>
      <c r="M403" s="12">
        <v>37.595192307692308</v>
      </c>
      <c r="N403" s="12">
        <f t="shared" si="49"/>
        <v>37.595192307692308</v>
      </c>
      <c r="O403" s="11">
        <v>6.5</v>
      </c>
      <c r="P403" s="11">
        <v>5</v>
      </c>
      <c r="Q403" s="11">
        <v>5.5</v>
      </c>
      <c r="R403" s="11">
        <v>5</v>
      </c>
      <c r="S403" s="11">
        <v>5.5</v>
      </c>
      <c r="T403" s="11">
        <f t="shared" si="41"/>
        <v>5.5</v>
      </c>
      <c r="U403" s="11">
        <f t="shared" si="43"/>
        <v>1090.260576923077</v>
      </c>
      <c r="V403" s="11">
        <f t="shared" si="42"/>
        <v>1090.260576923077</v>
      </c>
      <c r="W403" s="60"/>
    </row>
    <row r="404" spans="1:23" s="6" customFormat="1" x14ac:dyDescent="0.25">
      <c r="A404" s="40" t="s">
        <v>17</v>
      </c>
      <c r="B404" s="40">
        <v>7</v>
      </c>
      <c r="C404" s="25">
        <v>42157</v>
      </c>
      <c r="D404" s="25" t="s">
        <v>33</v>
      </c>
      <c r="E404" s="25" t="s">
        <v>19</v>
      </c>
      <c r="F404" s="7">
        <v>2015</v>
      </c>
      <c r="G404" s="54">
        <v>3</v>
      </c>
      <c r="H404" s="11">
        <v>3354</v>
      </c>
      <c r="I404" s="10">
        <v>0</v>
      </c>
      <c r="J404" s="11">
        <f t="shared" si="46"/>
        <v>0</v>
      </c>
      <c r="K404" s="10">
        <v>0</v>
      </c>
      <c r="L404" s="11">
        <f t="shared" si="47"/>
        <v>0</v>
      </c>
      <c r="M404" s="12">
        <v>13.690384615384614</v>
      </c>
      <c r="N404" s="12">
        <f t="shared" si="49"/>
        <v>13.690384615384614</v>
      </c>
      <c r="O404" s="11">
        <v>10.25</v>
      </c>
      <c r="P404" s="11">
        <v>7.25</v>
      </c>
      <c r="Q404" s="11">
        <v>8.75</v>
      </c>
      <c r="R404" s="11">
        <v>8.75</v>
      </c>
      <c r="S404" s="11">
        <v>7.5</v>
      </c>
      <c r="T404" s="11">
        <f t="shared" si="41"/>
        <v>8.5</v>
      </c>
      <c r="U404" s="11">
        <f t="shared" si="43"/>
        <v>397.02115384615382</v>
      </c>
      <c r="V404" s="11">
        <f t="shared" si="42"/>
        <v>397.02115384615382</v>
      </c>
      <c r="W404" s="60"/>
    </row>
    <row r="405" spans="1:23" s="6" customFormat="1" x14ac:dyDescent="0.25">
      <c r="A405" s="40" t="s">
        <v>20</v>
      </c>
      <c r="B405" s="40">
        <v>8</v>
      </c>
      <c r="C405" s="25">
        <v>42157</v>
      </c>
      <c r="D405" s="25" t="s">
        <v>33</v>
      </c>
      <c r="E405" s="25" t="s">
        <v>19</v>
      </c>
      <c r="F405" s="7">
        <v>2015</v>
      </c>
      <c r="G405" s="54">
        <v>3</v>
      </c>
      <c r="H405" s="11">
        <v>2476</v>
      </c>
      <c r="I405" s="10">
        <v>0</v>
      </c>
      <c r="J405" s="11">
        <f t="shared" si="46"/>
        <v>0</v>
      </c>
      <c r="K405" s="10">
        <v>0</v>
      </c>
      <c r="L405" s="11">
        <f t="shared" si="47"/>
        <v>0</v>
      </c>
      <c r="M405" s="12">
        <v>-6.9692307692307676</v>
      </c>
      <c r="N405" s="12">
        <f t="shared" si="49"/>
        <v>0</v>
      </c>
      <c r="O405" s="11">
        <v>6.25</v>
      </c>
      <c r="P405" s="11">
        <v>6.25</v>
      </c>
      <c r="Q405" s="11">
        <v>5.5</v>
      </c>
      <c r="R405" s="11">
        <v>5.25</v>
      </c>
      <c r="S405" s="11">
        <v>5.5</v>
      </c>
      <c r="T405" s="11">
        <f t="shared" si="41"/>
        <v>5.75</v>
      </c>
      <c r="U405" s="11">
        <f t="shared" si="43"/>
        <v>-202.10769230769225</v>
      </c>
      <c r="V405" s="11">
        <f t="shared" si="42"/>
        <v>0</v>
      </c>
      <c r="W405" s="60"/>
    </row>
    <row r="406" spans="1:23" s="6" customFormat="1" x14ac:dyDescent="0.25">
      <c r="A406" s="40" t="s">
        <v>35</v>
      </c>
      <c r="B406" s="40">
        <v>9</v>
      </c>
      <c r="C406" s="25">
        <v>42157</v>
      </c>
      <c r="D406" s="25" t="s">
        <v>33</v>
      </c>
      <c r="E406" s="25" t="s">
        <v>19</v>
      </c>
      <c r="F406" s="7">
        <v>2015</v>
      </c>
      <c r="G406" s="54">
        <v>3</v>
      </c>
      <c r="H406" s="11">
        <v>2086</v>
      </c>
      <c r="I406" s="10">
        <v>0</v>
      </c>
      <c r="J406" s="11">
        <f t="shared" si="46"/>
        <v>0</v>
      </c>
      <c r="K406" s="10">
        <v>0</v>
      </c>
      <c r="L406" s="11">
        <f t="shared" si="47"/>
        <v>0</v>
      </c>
      <c r="M406" s="12">
        <v>-7.7894230769230788</v>
      </c>
      <c r="N406" s="12">
        <f t="shared" si="49"/>
        <v>0</v>
      </c>
      <c r="O406" s="11">
        <v>9.25</v>
      </c>
      <c r="P406" s="11">
        <v>7.25</v>
      </c>
      <c r="Q406" s="11">
        <v>5.25</v>
      </c>
      <c r="R406" s="11">
        <v>5.25</v>
      </c>
      <c r="S406" s="11">
        <v>6.25</v>
      </c>
      <c r="T406" s="11">
        <f t="shared" si="41"/>
        <v>6.65</v>
      </c>
      <c r="U406" s="11">
        <f t="shared" si="43"/>
        <v>-225.89326923076928</v>
      </c>
      <c r="V406" s="11">
        <f t="shared" si="42"/>
        <v>0</v>
      </c>
      <c r="W406" s="60"/>
    </row>
    <row r="407" spans="1:23" s="6" customFormat="1" x14ac:dyDescent="0.25">
      <c r="A407" s="42" t="s">
        <v>17</v>
      </c>
      <c r="B407" s="42">
        <v>1</v>
      </c>
      <c r="C407" s="24">
        <v>42186</v>
      </c>
      <c r="D407" s="24" t="s">
        <v>34</v>
      </c>
      <c r="E407" s="14" t="s">
        <v>19</v>
      </c>
      <c r="F407" s="14">
        <v>2015</v>
      </c>
      <c r="G407" s="16">
        <v>1</v>
      </c>
      <c r="H407" s="18">
        <v>3596</v>
      </c>
      <c r="I407" s="17">
        <v>0</v>
      </c>
      <c r="J407" s="18">
        <f t="shared" si="46"/>
        <v>0</v>
      </c>
      <c r="K407" s="17">
        <v>0</v>
      </c>
      <c r="L407" s="18">
        <f t="shared" si="47"/>
        <v>0</v>
      </c>
      <c r="M407" s="19">
        <v>34.407758620689656</v>
      </c>
      <c r="N407" s="19">
        <f>IF(M407&gt;0,M407,0)</f>
        <v>34.407758620689656</v>
      </c>
      <c r="O407" s="18">
        <v>9</v>
      </c>
      <c r="P407" s="18">
        <v>9.25</v>
      </c>
      <c r="Q407" s="18">
        <v>8</v>
      </c>
      <c r="R407" s="18">
        <v>7.75</v>
      </c>
      <c r="S407" s="18">
        <v>7.25</v>
      </c>
      <c r="T407" s="18">
        <f t="shared" si="41"/>
        <v>8.25</v>
      </c>
      <c r="U407" s="11">
        <f t="shared" si="43"/>
        <v>1238.6793103448276</v>
      </c>
      <c r="V407" s="18">
        <f>((C416-C407)*N407)</f>
        <v>1238.6793103448276</v>
      </c>
      <c r="W407" s="60"/>
    </row>
    <row r="408" spans="1:23" s="6" customFormat="1" x14ac:dyDescent="0.25">
      <c r="A408" s="42" t="s">
        <v>17</v>
      </c>
      <c r="B408" s="42">
        <v>2</v>
      </c>
      <c r="C408" s="24">
        <v>42186</v>
      </c>
      <c r="D408" s="24" t="s">
        <v>34</v>
      </c>
      <c r="E408" s="14" t="s">
        <v>19</v>
      </c>
      <c r="F408" s="14">
        <v>2015</v>
      </c>
      <c r="G408" s="16">
        <v>2</v>
      </c>
      <c r="H408" s="18">
        <v>3267</v>
      </c>
      <c r="I408" s="17">
        <v>0</v>
      </c>
      <c r="J408" s="18">
        <f t="shared" si="46"/>
        <v>0</v>
      </c>
      <c r="K408" s="17">
        <v>0</v>
      </c>
      <c r="L408" s="18">
        <f t="shared" si="47"/>
        <v>0</v>
      </c>
      <c r="M408" s="19">
        <v>69.42413793103448</v>
      </c>
      <c r="N408" s="19">
        <f t="shared" si="49"/>
        <v>69.42413793103448</v>
      </c>
      <c r="O408" s="18">
        <v>8.75</v>
      </c>
      <c r="P408" s="18">
        <v>8.5</v>
      </c>
      <c r="Q408" s="18">
        <v>8.75</v>
      </c>
      <c r="R408" s="18">
        <v>8.25</v>
      </c>
      <c r="S408" s="18">
        <v>8.25</v>
      </c>
      <c r="T408" s="18">
        <f t="shared" si="41"/>
        <v>8.5</v>
      </c>
      <c r="U408" s="11">
        <f t="shared" si="43"/>
        <v>2499.2689655172412</v>
      </c>
      <c r="V408" s="18">
        <f t="shared" si="42"/>
        <v>2499.2689655172412</v>
      </c>
      <c r="W408" s="60"/>
    </row>
    <row r="409" spans="1:23" s="6" customFormat="1" x14ac:dyDescent="0.25">
      <c r="A409" s="42" t="s">
        <v>20</v>
      </c>
      <c r="B409" s="42">
        <v>3</v>
      </c>
      <c r="C409" s="24">
        <v>42186</v>
      </c>
      <c r="D409" s="24" t="s">
        <v>34</v>
      </c>
      <c r="E409" s="14" t="s">
        <v>19</v>
      </c>
      <c r="F409" s="14">
        <v>2015</v>
      </c>
      <c r="G409" s="16">
        <v>1</v>
      </c>
      <c r="H409" s="18">
        <v>3284</v>
      </c>
      <c r="I409" s="17">
        <v>0</v>
      </c>
      <c r="J409" s="18">
        <f t="shared" si="46"/>
        <v>0</v>
      </c>
      <c r="K409" s="17">
        <v>0</v>
      </c>
      <c r="L409" s="18">
        <f t="shared" si="47"/>
        <v>0</v>
      </c>
      <c r="M409" s="19">
        <v>21.327586206896548</v>
      </c>
      <c r="N409" s="19">
        <f t="shared" si="49"/>
        <v>21.327586206896548</v>
      </c>
      <c r="O409" s="18">
        <v>7</v>
      </c>
      <c r="P409" s="18">
        <v>9</v>
      </c>
      <c r="Q409" s="18">
        <v>7.5</v>
      </c>
      <c r="R409" s="18">
        <v>6.5</v>
      </c>
      <c r="S409" s="18">
        <v>8.25</v>
      </c>
      <c r="T409" s="18">
        <f t="shared" si="41"/>
        <v>7.65</v>
      </c>
      <c r="U409" s="11">
        <f t="shared" si="43"/>
        <v>767.7931034482757</v>
      </c>
      <c r="V409" s="18">
        <f t="shared" si="42"/>
        <v>767.7931034482757</v>
      </c>
      <c r="W409" s="60"/>
    </row>
    <row r="410" spans="1:23" s="6" customFormat="1" x14ac:dyDescent="0.25">
      <c r="A410" s="42" t="s">
        <v>35</v>
      </c>
      <c r="B410" s="42">
        <v>4</v>
      </c>
      <c r="C410" s="24">
        <v>42186</v>
      </c>
      <c r="D410" s="24" t="s">
        <v>34</v>
      </c>
      <c r="E410" s="14" t="s">
        <v>19</v>
      </c>
      <c r="F410" s="14">
        <v>2015</v>
      </c>
      <c r="G410" s="16">
        <v>1</v>
      </c>
      <c r="H410" s="18">
        <v>2522</v>
      </c>
      <c r="I410" s="17">
        <v>0</v>
      </c>
      <c r="J410" s="18">
        <f t="shared" si="46"/>
        <v>0</v>
      </c>
      <c r="K410" s="17">
        <v>0</v>
      </c>
      <c r="L410" s="18">
        <f t="shared" si="47"/>
        <v>0</v>
      </c>
      <c r="M410" s="19">
        <v>1.1232758620689651</v>
      </c>
      <c r="N410" s="19">
        <f t="shared" si="49"/>
        <v>1.1232758620689651</v>
      </c>
      <c r="O410" s="18">
        <v>5</v>
      </c>
      <c r="P410" s="18">
        <v>5.25</v>
      </c>
      <c r="Q410" s="18">
        <v>6.25</v>
      </c>
      <c r="R410" s="18">
        <v>4.25</v>
      </c>
      <c r="S410" s="18">
        <v>3.75</v>
      </c>
      <c r="T410" s="18">
        <f t="shared" si="41"/>
        <v>4.9000000000000004</v>
      </c>
      <c r="U410" s="11">
        <f t="shared" si="43"/>
        <v>40.437931034482745</v>
      </c>
      <c r="V410" s="18">
        <f t="shared" si="42"/>
        <v>40.437931034482745</v>
      </c>
      <c r="W410" s="60"/>
    </row>
    <row r="411" spans="1:23" s="6" customFormat="1" x14ac:dyDescent="0.25">
      <c r="A411" s="42" t="s">
        <v>35</v>
      </c>
      <c r="B411" s="42">
        <v>5</v>
      </c>
      <c r="C411" s="24">
        <v>42186</v>
      </c>
      <c r="D411" s="24" t="s">
        <v>34</v>
      </c>
      <c r="E411" s="14" t="s">
        <v>19</v>
      </c>
      <c r="F411" s="14">
        <v>2015</v>
      </c>
      <c r="G411" s="16">
        <v>2</v>
      </c>
      <c r="H411" s="18">
        <v>2807</v>
      </c>
      <c r="I411" s="17">
        <v>0</v>
      </c>
      <c r="J411" s="18">
        <f t="shared" si="46"/>
        <v>0</v>
      </c>
      <c r="K411" s="17">
        <v>0</v>
      </c>
      <c r="L411" s="18">
        <f t="shared" si="47"/>
        <v>0</v>
      </c>
      <c r="M411" s="19">
        <v>15.387931034482758</v>
      </c>
      <c r="N411" s="19">
        <f t="shared" si="49"/>
        <v>15.387931034482758</v>
      </c>
      <c r="O411" s="18">
        <v>6.25</v>
      </c>
      <c r="P411" s="18">
        <v>8</v>
      </c>
      <c r="Q411" s="18">
        <v>7.5</v>
      </c>
      <c r="R411" s="18">
        <v>8</v>
      </c>
      <c r="S411" s="18">
        <v>7.25</v>
      </c>
      <c r="T411" s="18">
        <f t="shared" ref="T411:T474" si="50">AVERAGE(O411:S411)</f>
        <v>7.4</v>
      </c>
      <c r="U411" s="11">
        <f t="shared" si="43"/>
        <v>553.9655172413793</v>
      </c>
      <c r="V411" s="18">
        <f t="shared" si="42"/>
        <v>553.9655172413793</v>
      </c>
      <c r="W411" s="60"/>
    </row>
    <row r="412" spans="1:23" s="6" customFormat="1" x14ac:dyDescent="0.25">
      <c r="A412" s="42" t="s">
        <v>20</v>
      </c>
      <c r="B412" s="42">
        <v>6</v>
      </c>
      <c r="C412" s="24">
        <v>42186</v>
      </c>
      <c r="D412" s="24" t="s">
        <v>34</v>
      </c>
      <c r="E412" s="14" t="s">
        <v>19</v>
      </c>
      <c r="F412" s="14">
        <v>2015</v>
      </c>
      <c r="G412" s="16">
        <v>2</v>
      </c>
      <c r="H412" s="18">
        <v>3225</v>
      </c>
      <c r="I412" s="17">
        <v>0</v>
      </c>
      <c r="J412" s="18">
        <f t="shared" si="46"/>
        <v>0</v>
      </c>
      <c r="K412" s="17">
        <v>0</v>
      </c>
      <c r="L412" s="18">
        <f t="shared" si="47"/>
        <v>0</v>
      </c>
      <c r="M412" s="19">
        <v>-2.4594827586206849</v>
      </c>
      <c r="N412" s="19">
        <f t="shared" si="49"/>
        <v>0</v>
      </c>
      <c r="O412" s="18">
        <v>6.5</v>
      </c>
      <c r="P412" s="18">
        <v>6.5</v>
      </c>
      <c r="Q412" s="18">
        <v>4.75</v>
      </c>
      <c r="R412" s="18">
        <v>5.75</v>
      </c>
      <c r="S412" s="18">
        <v>5</v>
      </c>
      <c r="T412" s="18">
        <f t="shared" si="50"/>
        <v>5.7</v>
      </c>
      <c r="U412" s="11">
        <f t="shared" si="43"/>
        <v>-88.541379310344652</v>
      </c>
      <c r="V412" s="18">
        <f t="shared" ref="V412:V469" si="51">((C421-C412)*N412)</f>
        <v>0</v>
      </c>
      <c r="W412" s="60"/>
    </row>
    <row r="413" spans="1:23" s="6" customFormat="1" x14ac:dyDescent="0.25">
      <c r="A413" s="42" t="s">
        <v>17</v>
      </c>
      <c r="B413" s="42">
        <v>7</v>
      </c>
      <c r="C413" s="24">
        <v>42186</v>
      </c>
      <c r="D413" s="24" t="s">
        <v>34</v>
      </c>
      <c r="E413" s="14" t="s">
        <v>19</v>
      </c>
      <c r="F413" s="14">
        <v>2015</v>
      </c>
      <c r="G413" s="16">
        <v>3</v>
      </c>
      <c r="H413" s="18">
        <v>2092</v>
      </c>
      <c r="I413" s="17">
        <v>0</v>
      </c>
      <c r="J413" s="18">
        <f t="shared" si="46"/>
        <v>0</v>
      </c>
      <c r="K413" s="17">
        <v>0</v>
      </c>
      <c r="L413" s="18">
        <f t="shared" si="47"/>
        <v>0</v>
      </c>
      <c r="M413" s="19">
        <v>28.004310344827587</v>
      </c>
      <c r="N413" s="19">
        <f t="shared" si="49"/>
        <v>28.004310344827587</v>
      </c>
      <c r="O413" s="18">
        <v>10</v>
      </c>
      <c r="P413" s="18">
        <v>9.5</v>
      </c>
      <c r="Q413" s="18">
        <v>9.5</v>
      </c>
      <c r="R413" s="18">
        <v>9</v>
      </c>
      <c r="S413" s="18">
        <v>8.75</v>
      </c>
      <c r="T413" s="18">
        <f t="shared" si="50"/>
        <v>9.35</v>
      </c>
      <c r="U413" s="11">
        <f t="shared" si="43"/>
        <v>1008.1551724137931</v>
      </c>
      <c r="V413" s="18">
        <f t="shared" si="51"/>
        <v>1008.1551724137931</v>
      </c>
      <c r="W413" s="60"/>
    </row>
    <row r="414" spans="1:23" s="6" customFormat="1" x14ac:dyDescent="0.25">
      <c r="A414" s="42" t="s">
        <v>20</v>
      </c>
      <c r="B414" s="42">
        <v>8</v>
      </c>
      <c r="C414" s="24">
        <v>42186</v>
      </c>
      <c r="D414" s="24" t="s">
        <v>34</v>
      </c>
      <c r="E414" s="14" t="s">
        <v>19</v>
      </c>
      <c r="F414" s="14">
        <v>2015</v>
      </c>
      <c r="G414" s="16">
        <v>3</v>
      </c>
      <c r="H414" s="18">
        <v>3234</v>
      </c>
      <c r="I414" s="17">
        <v>0</v>
      </c>
      <c r="J414" s="18">
        <f t="shared" si="46"/>
        <v>0</v>
      </c>
      <c r="K414" s="17">
        <v>0</v>
      </c>
      <c r="L414" s="18">
        <f t="shared" si="47"/>
        <v>0</v>
      </c>
      <c r="M414" s="19">
        <v>2.5844827586206893</v>
      </c>
      <c r="N414" s="19">
        <f t="shared" si="49"/>
        <v>2.5844827586206893</v>
      </c>
      <c r="O414" s="18">
        <v>7</v>
      </c>
      <c r="P414" s="18">
        <v>7</v>
      </c>
      <c r="Q414" s="18">
        <v>6.5</v>
      </c>
      <c r="R414" s="18">
        <v>6.5</v>
      </c>
      <c r="S414" s="18">
        <v>5.5</v>
      </c>
      <c r="T414" s="18">
        <f t="shared" si="50"/>
        <v>6.5</v>
      </c>
      <c r="U414" s="11">
        <f t="shared" si="43"/>
        <v>93.041379310344809</v>
      </c>
      <c r="V414" s="18">
        <f t="shared" si="51"/>
        <v>93.041379310344809</v>
      </c>
      <c r="W414" s="60"/>
    </row>
    <row r="415" spans="1:23" s="6" customFormat="1" x14ac:dyDescent="0.25">
      <c r="A415" s="42" t="s">
        <v>35</v>
      </c>
      <c r="B415" s="42">
        <v>9</v>
      </c>
      <c r="C415" s="24">
        <v>42186</v>
      </c>
      <c r="D415" s="24" t="s">
        <v>34</v>
      </c>
      <c r="E415" s="14" t="s">
        <v>19</v>
      </c>
      <c r="F415" s="14">
        <v>2015</v>
      </c>
      <c r="G415" s="16">
        <v>3</v>
      </c>
      <c r="H415" s="18">
        <v>2127</v>
      </c>
      <c r="I415" s="17">
        <v>0</v>
      </c>
      <c r="J415" s="18">
        <f t="shared" si="46"/>
        <v>0</v>
      </c>
      <c r="K415" s="17">
        <v>0</v>
      </c>
      <c r="L415" s="18">
        <f t="shared" si="47"/>
        <v>0</v>
      </c>
      <c r="M415" s="19">
        <v>7.227586206896552</v>
      </c>
      <c r="N415" s="19">
        <f t="shared" si="49"/>
        <v>7.227586206896552</v>
      </c>
      <c r="O415" s="18">
        <v>6.75</v>
      </c>
      <c r="P415" s="18">
        <v>7</v>
      </c>
      <c r="Q415" s="18">
        <v>7.75</v>
      </c>
      <c r="R415" s="18">
        <v>7.5</v>
      </c>
      <c r="S415" s="18">
        <v>5.75</v>
      </c>
      <c r="T415" s="18">
        <f t="shared" si="50"/>
        <v>6.95</v>
      </c>
      <c r="U415" s="11">
        <f t="shared" si="43"/>
        <v>260.19310344827585</v>
      </c>
      <c r="V415" s="18">
        <f t="shared" si="51"/>
        <v>260.19310344827585</v>
      </c>
      <c r="W415" s="60"/>
    </row>
    <row r="416" spans="1:23" s="6" customFormat="1" x14ac:dyDescent="0.25">
      <c r="A416" s="40" t="s">
        <v>17</v>
      </c>
      <c r="B416" s="40">
        <v>1</v>
      </c>
      <c r="C416" s="25">
        <v>42222</v>
      </c>
      <c r="D416" s="25" t="s">
        <v>18</v>
      </c>
      <c r="E416" s="25" t="s">
        <v>19</v>
      </c>
      <c r="F416" s="7">
        <v>2015</v>
      </c>
      <c r="G416" s="54">
        <v>1</v>
      </c>
      <c r="H416" s="11">
        <v>2708</v>
      </c>
      <c r="I416" s="10">
        <v>43.482650339647648</v>
      </c>
      <c r="J416" s="11">
        <f t="shared" ref="J416:J442" si="52">(H416*I416)/100</f>
        <v>1177.5101711976583</v>
      </c>
      <c r="K416" s="10">
        <v>56.517349660352352</v>
      </c>
      <c r="L416" s="11">
        <f t="shared" ref="L416:L442" si="53">(H416*K416)/100</f>
        <v>1530.4898288023417</v>
      </c>
      <c r="M416" s="12">
        <v>-2.8256944444444438</v>
      </c>
      <c r="N416" s="12">
        <f>IF(M416&gt;0,M416,0)</f>
        <v>0</v>
      </c>
      <c r="O416" s="11">
        <v>8.5</v>
      </c>
      <c r="P416" s="11">
        <v>6.5</v>
      </c>
      <c r="Q416" s="11">
        <v>7.25</v>
      </c>
      <c r="R416" s="11">
        <v>6.25</v>
      </c>
      <c r="S416" s="11">
        <v>6.25</v>
      </c>
      <c r="T416" s="11">
        <f t="shared" si="50"/>
        <v>6.95</v>
      </c>
      <c r="U416" s="11">
        <f t="shared" si="43"/>
        <v>-76.293749999999989</v>
      </c>
      <c r="V416" s="11">
        <f t="shared" si="51"/>
        <v>0</v>
      </c>
      <c r="W416" s="60"/>
    </row>
    <row r="417" spans="1:28" s="6" customFormat="1" x14ac:dyDescent="0.25">
      <c r="A417" s="40" t="s">
        <v>17</v>
      </c>
      <c r="B417" s="40">
        <v>2</v>
      </c>
      <c r="C417" s="25">
        <v>42222</v>
      </c>
      <c r="D417" s="25" t="s">
        <v>18</v>
      </c>
      <c r="E417" s="25" t="s">
        <v>19</v>
      </c>
      <c r="F417" s="7">
        <v>2015</v>
      </c>
      <c r="G417" s="54">
        <v>2</v>
      </c>
      <c r="H417" s="11">
        <v>2794</v>
      </c>
      <c r="I417" s="10">
        <v>44.182458961645892</v>
      </c>
      <c r="J417" s="11">
        <f t="shared" si="52"/>
        <v>1234.4579033883863</v>
      </c>
      <c r="K417" s="10">
        <v>55.817541038354115</v>
      </c>
      <c r="L417" s="11">
        <f t="shared" si="53"/>
        <v>1559.5420966116142</v>
      </c>
      <c r="M417" s="12">
        <v>-12.559722222222218</v>
      </c>
      <c r="N417" s="12">
        <f t="shared" ref="N417:N433" si="54">IF(M417&gt;0,M417,0)</f>
        <v>0</v>
      </c>
      <c r="O417" s="11">
        <v>7.25</v>
      </c>
      <c r="P417" s="11">
        <v>8.75</v>
      </c>
      <c r="Q417" s="11">
        <v>8.75</v>
      </c>
      <c r="R417" s="11">
        <v>9.75</v>
      </c>
      <c r="S417" s="11">
        <v>9</v>
      </c>
      <c r="T417" s="11">
        <f t="shared" si="50"/>
        <v>8.6999999999999993</v>
      </c>
      <c r="U417" s="11">
        <f t="shared" si="43"/>
        <v>-339.1124999999999</v>
      </c>
      <c r="V417" s="11">
        <f t="shared" si="51"/>
        <v>0</v>
      </c>
      <c r="W417" s="60"/>
    </row>
    <row r="418" spans="1:28" s="6" customFormat="1" x14ac:dyDescent="0.25">
      <c r="A418" s="40" t="s">
        <v>20</v>
      </c>
      <c r="B418" s="40">
        <v>3</v>
      </c>
      <c r="C418" s="25">
        <v>42222</v>
      </c>
      <c r="D418" s="25" t="s">
        <v>18</v>
      </c>
      <c r="E418" s="25" t="s">
        <v>19</v>
      </c>
      <c r="F418" s="7">
        <v>2015</v>
      </c>
      <c r="G418" s="54">
        <v>1</v>
      </c>
      <c r="H418" s="11">
        <v>2624</v>
      </c>
      <c r="I418" s="10">
        <v>44.578643071000855</v>
      </c>
      <c r="J418" s="11">
        <f t="shared" si="52"/>
        <v>1169.7435941830624</v>
      </c>
      <c r="K418" s="10">
        <v>55.421356928999138</v>
      </c>
      <c r="L418" s="11">
        <f t="shared" si="53"/>
        <v>1454.2564058169373</v>
      </c>
      <c r="M418" s="12">
        <v>-1.5104166666666687</v>
      </c>
      <c r="N418" s="12">
        <f t="shared" si="54"/>
        <v>0</v>
      </c>
      <c r="O418" s="11">
        <v>6</v>
      </c>
      <c r="P418" s="11">
        <v>5</v>
      </c>
      <c r="Q418" s="11">
        <v>5.25</v>
      </c>
      <c r="R418" s="11">
        <v>4.5</v>
      </c>
      <c r="S418" s="11">
        <v>6.5</v>
      </c>
      <c r="T418" s="11">
        <f t="shared" si="50"/>
        <v>5.45</v>
      </c>
      <c r="U418" s="11">
        <f t="shared" si="43"/>
        <v>-40.781250000000057</v>
      </c>
      <c r="V418" s="11">
        <f t="shared" si="51"/>
        <v>0</v>
      </c>
      <c r="W418" s="60"/>
    </row>
    <row r="419" spans="1:28" s="6" customFormat="1" x14ac:dyDescent="0.25">
      <c r="A419" s="40" t="s">
        <v>35</v>
      </c>
      <c r="B419" s="40">
        <v>4</v>
      </c>
      <c r="C419" s="25">
        <v>42222</v>
      </c>
      <c r="D419" s="25" t="s">
        <v>18</v>
      </c>
      <c r="E419" s="25" t="s">
        <v>19</v>
      </c>
      <c r="F419" s="7">
        <v>2015</v>
      </c>
      <c r="G419" s="54">
        <v>1</v>
      </c>
      <c r="H419" s="11">
        <v>2588</v>
      </c>
      <c r="I419" s="10">
        <v>41.336548613001526</v>
      </c>
      <c r="J419" s="11">
        <f t="shared" si="52"/>
        <v>1069.7898781044794</v>
      </c>
      <c r="K419" s="10">
        <v>58.663451386998474</v>
      </c>
      <c r="L419" s="11">
        <f t="shared" si="53"/>
        <v>1518.2101218955204</v>
      </c>
      <c r="M419" s="12">
        <v>11.992361111111109</v>
      </c>
      <c r="N419" s="12">
        <f t="shared" si="54"/>
        <v>11.992361111111109</v>
      </c>
      <c r="O419" s="11">
        <v>8</v>
      </c>
      <c r="P419" s="11">
        <v>6.25</v>
      </c>
      <c r="Q419" s="11">
        <v>5.25</v>
      </c>
      <c r="R419" s="11">
        <v>6.25</v>
      </c>
      <c r="S419" s="11">
        <v>7</v>
      </c>
      <c r="T419" s="11">
        <f t="shared" si="50"/>
        <v>6.55</v>
      </c>
      <c r="U419" s="11">
        <f t="shared" si="43"/>
        <v>323.79374999999993</v>
      </c>
      <c r="V419" s="11">
        <f t="shared" si="51"/>
        <v>323.79374999999993</v>
      </c>
      <c r="W419" s="60"/>
    </row>
    <row r="420" spans="1:28" s="6" customFormat="1" x14ac:dyDescent="0.25">
      <c r="A420" s="40" t="s">
        <v>35</v>
      </c>
      <c r="B420" s="40">
        <v>5</v>
      </c>
      <c r="C420" s="25">
        <v>42222</v>
      </c>
      <c r="D420" s="25" t="s">
        <v>18</v>
      </c>
      <c r="E420" s="25" t="s">
        <v>19</v>
      </c>
      <c r="F420" s="7">
        <v>2015</v>
      </c>
      <c r="G420" s="54">
        <v>2</v>
      </c>
      <c r="H420" s="11">
        <v>2531</v>
      </c>
      <c r="I420" s="10">
        <v>60.485051736194194</v>
      </c>
      <c r="J420" s="11">
        <f t="shared" si="52"/>
        <v>1530.8766594430751</v>
      </c>
      <c r="K420" s="10">
        <v>39.514948263805806</v>
      </c>
      <c r="L420" s="11">
        <f t="shared" si="53"/>
        <v>1000.123340556925</v>
      </c>
      <c r="M420" s="12">
        <v>14.610416666666666</v>
      </c>
      <c r="N420" s="12">
        <f t="shared" si="54"/>
        <v>14.610416666666666</v>
      </c>
      <c r="O420" s="11">
        <v>8.75</v>
      </c>
      <c r="P420" s="11">
        <v>7</v>
      </c>
      <c r="Q420" s="11">
        <v>7.25</v>
      </c>
      <c r="R420" s="11">
        <v>6.5</v>
      </c>
      <c r="S420" s="11">
        <v>6.75</v>
      </c>
      <c r="T420" s="11">
        <f t="shared" si="50"/>
        <v>7.25</v>
      </c>
      <c r="U420" s="11">
        <f t="shared" si="43"/>
        <v>394.48124999999999</v>
      </c>
      <c r="V420" s="11">
        <f t="shared" si="51"/>
        <v>394.48124999999999</v>
      </c>
      <c r="W420" s="60"/>
    </row>
    <row r="421" spans="1:28" s="6" customFormat="1" x14ac:dyDescent="0.25">
      <c r="A421" s="40" t="s">
        <v>20</v>
      </c>
      <c r="B421" s="40">
        <v>6</v>
      </c>
      <c r="C421" s="25">
        <v>42222</v>
      </c>
      <c r="D421" s="25" t="s">
        <v>18</v>
      </c>
      <c r="E421" s="25" t="s">
        <v>19</v>
      </c>
      <c r="F421" s="7">
        <v>2015</v>
      </c>
      <c r="G421" s="54">
        <v>2</v>
      </c>
      <c r="H421" s="11">
        <v>1410</v>
      </c>
      <c r="I421" s="10">
        <v>42.860181497695251</v>
      </c>
      <c r="J421" s="11">
        <f t="shared" si="52"/>
        <v>604.328559117503</v>
      </c>
      <c r="K421" s="10">
        <v>57.139818502304756</v>
      </c>
      <c r="L421" s="11">
        <f t="shared" si="53"/>
        <v>805.67144088249711</v>
      </c>
      <c r="M421" s="12">
        <v>-14.113888888888891</v>
      </c>
      <c r="N421" s="12">
        <f t="shared" si="54"/>
        <v>0</v>
      </c>
      <c r="O421" s="11">
        <v>6</v>
      </c>
      <c r="P421" s="11">
        <v>4.75</v>
      </c>
      <c r="Q421" s="11">
        <v>6.75</v>
      </c>
      <c r="R421" s="11">
        <v>5.5</v>
      </c>
      <c r="S421" s="11">
        <v>5</v>
      </c>
      <c r="T421" s="11">
        <f t="shared" si="50"/>
        <v>5.6</v>
      </c>
      <c r="U421" s="11">
        <f t="shared" si="43"/>
        <v>-381.07500000000005</v>
      </c>
      <c r="V421" s="11">
        <f t="shared" si="51"/>
        <v>0</v>
      </c>
      <c r="W421" s="60"/>
      <c r="X421" s="52"/>
    </row>
    <row r="422" spans="1:28" s="6" customFormat="1" x14ac:dyDescent="0.25">
      <c r="A422" s="40" t="s">
        <v>17</v>
      </c>
      <c r="B422" s="40">
        <v>7</v>
      </c>
      <c r="C422" s="25">
        <v>42222</v>
      </c>
      <c r="D422" s="25" t="s">
        <v>18</v>
      </c>
      <c r="E422" s="25" t="s">
        <v>19</v>
      </c>
      <c r="F422" s="7">
        <v>2015</v>
      </c>
      <c r="G422" s="54">
        <v>3</v>
      </c>
      <c r="H422" s="11">
        <v>2780</v>
      </c>
      <c r="I422" s="10">
        <v>53.008791703693461</v>
      </c>
      <c r="J422" s="11">
        <f t="shared" si="52"/>
        <v>1473.6444093626781</v>
      </c>
      <c r="K422" s="10">
        <v>46.991208296306532</v>
      </c>
      <c r="L422" s="11">
        <f t="shared" si="53"/>
        <v>1306.3555906373215</v>
      </c>
      <c r="M422" s="12">
        <v>-19.806250000000006</v>
      </c>
      <c r="N422" s="12">
        <f t="shared" si="54"/>
        <v>0</v>
      </c>
      <c r="O422" s="11">
        <v>8</v>
      </c>
      <c r="P422" s="11">
        <v>8.75</v>
      </c>
      <c r="Q422" s="11">
        <v>7.75</v>
      </c>
      <c r="R422" s="11">
        <v>7.75</v>
      </c>
      <c r="S422" s="11">
        <v>7.5</v>
      </c>
      <c r="T422" s="11">
        <f t="shared" si="50"/>
        <v>7.95</v>
      </c>
      <c r="U422" s="11">
        <f t="shared" si="43"/>
        <v>-534.76875000000018</v>
      </c>
      <c r="V422" s="11">
        <f t="shared" si="51"/>
        <v>0</v>
      </c>
      <c r="W422" s="60"/>
      <c r="X422" s="52"/>
    </row>
    <row r="423" spans="1:28" s="6" customFormat="1" x14ac:dyDescent="0.25">
      <c r="A423" s="40" t="s">
        <v>20</v>
      </c>
      <c r="B423" s="40">
        <v>8</v>
      </c>
      <c r="C423" s="25">
        <v>42222</v>
      </c>
      <c r="D423" s="25" t="s">
        <v>18</v>
      </c>
      <c r="E423" s="25" t="s">
        <v>19</v>
      </c>
      <c r="F423" s="7">
        <v>2015</v>
      </c>
      <c r="G423" s="54">
        <v>3</v>
      </c>
      <c r="H423" s="11">
        <v>2612</v>
      </c>
      <c r="I423" s="10">
        <v>53.891203363268602</v>
      </c>
      <c r="J423" s="11">
        <f t="shared" si="52"/>
        <v>1407.6382318485757</v>
      </c>
      <c r="K423" s="10">
        <v>46.108796636731398</v>
      </c>
      <c r="L423" s="11">
        <f t="shared" si="53"/>
        <v>1204.3617681514243</v>
      </c>
      <c r="M423" s="12">
        <v>-9.7583333333333346</v>
      </c>
      <c r="N423" s="12">
        <f t="shared" si="54"/>
        <v>0</v>
      </c>
      <c r="O423" s="11">
        <v>4.5</v>
      </c>
      <c r="P423" s="11">
        <v>4.75</v>
      </c>
      <c r="Q423" s="11">
        <v>4.25</v>
      </c>
      <c r="R423" s="11">
        <v>6.5</v>
      </c>
      <c r="S423" s="11">
        <v>4.75</v>
      </c>
      <c r="T423" s="11">
        <f t="shared" si="50"/>
        <v>4.95</v>
      </c>
      <c r="U423" s="11">
        <f t="shared" si="43"/>
        <v>-263.47500000000002</v>
      </c>
      <c r="V423" s="11">
        <f t="shared" si="51"/>
        <v>0</v>
      </c>
      <c r="W423" s="60"/>
      <c r="X423" s="52"/>
    </row>
    <row r="424" spans="1:28" s="6" customFormat="1" x14ac:dyDescent="0.25">
      <c r="A424" s="40" t="s">
        <v>35</v>
      </c>
      <c r="B424" s="40">
        <v>9</v>
      </c>
      <c r="C424" s="25">
        <v>42222</v>
      </c>
      <c r="D424" s="25" t="s">
        <v>18</v>
      </c>
      <c r="E424" s="25" t="s">
        <v>19</v>
      </c>
      <c r="F424" s="7">
        <v>2015</v>
      </c>
      <c r="G424" s="54">
        <v>3</v>
      </c>
      <c r="H424" s="11">
        <v>1815</v>
      </c>
      <c r="I424" s="10">
        <v>66.449050039428116</v>
      </c>
      <c r="J424" s="11">
        <f t="shared" si="52"/>
        <v>1206.0502582156203</v>
      </c>
      <c r="K424" s="10">
        <v>33.550949960571884</v>
      </c>
      <c r="L424" s="11">
        <f t="shared" si="53"/>
        <v>608.94974178437974</v>
      </c>
      <c r="M424" s="12">
        <v>-17.004166666666666</v>
      </c>
      <c r="N424" s="12">
        <f t="shared" si="54"/>
        <v>0</v>
      </c>
      <c r="O424" s="11">
        <v>4.75</v>
      </c>
      <c r="P424" s="11">
        <v>5</v>
      </c>
      <c r="Q424" s="11">
        <v>4.25</v>
      </c>
      <c r="R424" s="11">
        <v>5</v>
      </c>
      <c r="S424" s="11">
        <v>3</v>
      </c>
      <c r="T424" s="11">
        <f t="shared" si="50"/>
        <v>4.4000000000000004</v>
      </c>
      <c r="U424" s="11">
        <f t="shared" si="43"/>
        <v>-459.11250000000001</v>
      </c>
      <c r="V424" s="11">
        <f t="shared" si="51"/>
        <v>0</v>
      </c>
      <c r="W424" s="60"/>
      <c r="X424" s="52"/>
    </row>
    <row r="425" spans="1:28" s="6" customFormat="1" x14ac:dyDescent="0.25">
      <c r="A425" s="42" t="s">
        <v>17</v>
      </c>
      <c r="B425" s="42">
        <v>1</v>
      </c>
      <c r="C425" s="24">
        <v>42249</v>
      </c>
      <c r="D425" s="24" t="s">
        <v>21</v>
      </c>
      <c r="E425" s="24" t="s">
        <v>22</v>
      </c>
      <c r="F425" s="14">
        <v>2015</v>
      </c>
      <c r="G425" s="16">
        <v>1</v>
      </c>
      <c r="H425" s="18">
        <v>2811</v>
      </c>
      <c r="I425" s="17">
        <v>0</v>
      </c>
      <c r="J425" s="16">
        <f t="shared" si="52"/>
        <v>0</v>
      </c>
      <c r="K425" s="17">
        <v>0</v>
      </c>
      <c r="L425" s="16">
        <f t="shared" si="53"/>
        <v>0</v>
      </c>
      <c r="M425" s="19">
        <v>-12.980555555555558</v>
      </c>
      <c r="N425" s="19">
        <f>IF(M425&gt;0,M425,0)</f>
        <v>0</v>
      </c>
      <c r="O425" s="18">
        <v>8</v>
      </c>
      <c r="P425" s="18">
        <v>9</v>
      </c>
      <c r="Q425" s="18">
        <v>7.25</v>
      </c>
      <c r="R425" s="18">
        <v>7.25</v>
      </c>
      <c r="S425" s="18">
        <v>6.5</v>
      </c>
      <c r="T425" s="18">
        <f t="shared" si="50"/>
        <v>7.6</v>
      </c>
      <c r="U425" s="11">
        <f t="shared" ref="U425:U469" si="55">(M425*(C434-C425))</f>
        <v>-376.43611111111119</v>
      </c>
      <c r="V425" s="18">
        <f>((C434-C425)*N425)</f>
        <v>0</v>
      </c>
      <c r="W425" s="60"/>
      <c r="X425" s="52"/>
    </row>
    <row r="426" spans="1:28" s="6" customFormat="1" x14ac:dyDescent="0.25">
      <c r="A426" s="42" t="s">
        <v>17</v>
      </c>
      <c r="B426" s="42">
        <v>2</v>
      </c>
      <c r="C426" s="24">
        <v>42249</v>
      </c>
      <c r="D426" s="24" t="s">
        <v>21</v>
      </c>
      <c r="E426" s="24" t="s">
        <v>22</v>
      </c>
      <c r="F426" s="14">
        <v>2015</v>
      </c>
      <c r="G426" s="16">
        <v>2</v>
      </c>
      <c r="H426" s="18">
        <v>3009</v>
      </c>
      <c r="I426" s="17">
        <v>0</v>
      </c>
      <c r="J426" s="16">
        <f t="shared" si="52"/>
        <v>0</v>
      </c>
      <c r="K426" s="17">
        <v>0</v>
      </c>
      <c r="L426" s="16">
        <f t="shared" si="53"/>
        <v>0</v>
      </c>
      <c r="M426" s="19">
        <v>-22.620370370370377</v>
      </c>
      <c r="N426" s="19">
        <f t="shared" si="54"/>
        <v>0</v>
      </c>
      <c r="O426" s="18">
        <v>13</v>
      </c>
      <c r="P426" s="18">
        <v>10.25</v>
      </c>
      <c r="Q426" s="18">
        <v>9.75</v>
      </c>
      <c r="R426" s="18">
        <v>8.75</v>
      </c>
      <c r="S426" s="18">
        <v>10</v>
      </c>
      <c r="T426" s="18">
        <f t="shared" si="50"/>
        <v>10.35</v>
      </c>
      <c r="U426" s="11">
        <f t="shared" si="55"/>
        <v>-655.99074074074099</v>
      </c>
      <c r="V426" s="18">
        <f t="shared" si="51"/>
        <v>0</v>
      </c>
      <c r="W426" s="60"/>
      <c r="X426" s="52"/>
    </row>
    <row r="427" spans="1:28" s="6" customFormat="1" x14ac:dyDescent="0.25">
      <c r="A427" s="42" t="s">
        <v>20</v>
      </c>
      <c r="B427" s="42">
        <v>3</v>
      </c>
      <c r="C427" s="24">
        <v>42249</v>
      </c>
      <c r="D427" s="24" t="s">
        <v>21</v>
      </c>
      <c r="E427" s="24" t="s">
        <v>22</v>
      </c>
      <c r="F427" s="14">
        <v>2015</v>
      </c>
      <c r="G427" s="16">
        <v>1</v>
      </c>
      <c r="H427" s="18">
        <v>1327</v>
      </c>
      <c r="I427" s="17">
        <v>0</v>
      </c>
      <c r="J427" s="16">
        <f t="shared" si="52"/>
        <v>0</v>
      </c>
      <c r="K427" s="17">
        <v>0</v>
      </c>
      <c r="L427" s="16">
        <f t="shared" si="53"/>
        <v>0</v>
      </c>
      <c r="M427" s="19">
        <v>-7.7166666666666659</v>
      </c>
      <c r="N427" s="19">
        <f t="shared" si="54"/>
        <v>0</v>
      </c>
      <c r="O427" s="18">
        <v>7.25</v>
      </c>
      <c r="P427" s="18">
        <v>6.75</v>
      </c>
      <c r="Q427" s="18">
        <v>5.5</v>
      </c>
      <c r="R427" s="18">
        <v>5.75</v>
      </c>
      <c r="S427" s="18">
        <v>6.25</v>
      </c>
      <c r="T427" s="18">
        <f t="shared" si="50"/>
        <v>6.3</v>
      </c>
      <c r="U427" s="11">
        <f t="shared" si="55"/>
        <v>-223.7833333333333</v>
      </c>
      <c r="V427" s="18">
        <f t="shared" si="51"/>
        <v>0</v>
      </c>
      <c r="W427" s="60"/>
      <c r="X427" s="52"/>
    </row>
    <row r="428" spans="1:28" s="6" customFormat="1" x14ac:dyDescent="0.25">
      <c r="A428" s="42" t="s">
        <v>35</v>
      </c>
      <c r="B428" s="42">
        <v>4</v>
      </c>
      <c r="C428" s="24">
        <v>42249</v>
      </c>
      <c r="D428" s="24" t="s">
        <v>21</v>
      </c>
      <c r="E428" s="24" t="s">
        <v>22</v>
      </c>
      <c r="F428" s="14">
        <v>2015</v>
      </c>
      <c r="G428" s="16">
        <v>1</v>
      </c>
      <c r="H428" s="18">
        <v>2415</v>
      </c>
      <c r="I428" s="17">
        <v>0</v>
      </c>
      <c r="J428" s="16">
        <f t="shared" si="52"/>
        <v>0</v>
      </c>
      <c r="K428" s="17">
        <v>0</v>
      </c>
      <c r="L428" s="16">
        <f t="shared" si="53"/>
        <v>0</v>
      </c>
      <c r="M428" s="19">
        <v>28.825925925925922</v>
      </c>
      <c r="N428" s="19">
        <f t="shared" si="54"/>
        <v>28.825925925925922</v>
      </c>
      <c r="O428" s="18">
        <v>7</v>
      </c>
      <c r="P428" s="18">
        <v>8</v>
      </c>
      <c r="Q428" s="18">
        <v>5</v>
      </c>
      <c r="R428" s="18">
        <v>7.75</v>
      </c>
      <c r="S428" s="18">
        <v>7.25</v>
      </c>
      <c r="T428" s="18">
        <f t="shared" si="50"/>
        <v>7</v>
      </c>
      <c r="U428" s="11">
        <f t="shared" si="55"/>
        <v>835.95185185185176</v>
      </c>
      <c r="V428" s="18">
        <f t="shared" si="51"/>
        <v>835.95185185185176</v>
      </c>
      <c r="W428" s="60"/>
      <c r="X428" s="52"/>
    </row>
    <row r="429" spans="1:28" s="6" customFormat="1" x14ac:dyDescent="0.25">
      <c r="A429" s="42" t="s">
        <v>35</v>
      </c>
      <c r="B429" s="42">
        <v>5</v>
      </c>
      <c r="C429" s="24">
        <v>42249</v>
      </c>
      <c r="D429" s="24" t="s">
        <v>21</v>
      </c>
      <c r="E429" s="24" t="s">
        <v>22</v>
      </c>
      <c r="F429" s="14">
        <v>2015</v>
      </c>
      <c r="G429" s="16">
        <v>2</v>
      </c>
      <c r="H429" s="18">
        <v>2492</v>
      </c>
      <c r="I429" s="17">
        <v>0</v>
      </c>
      <c r="J429" s="16">
        <f t="shared" si="52"/>
        <v>0</v>
      </c>
      <c r="K429" s="17">
        <v>0</v>
      </c>
      <c r="L429" s="16">
        <f t="shared" si="53"/>
        <v>0</v>
      </c>
      <c r="M429" s="19">
        <v>22.303703703703711</v>
      </c>
      <c r="N429" s="19">
        <f t="shared" si="54"/>
        <v>22.303703703703711</v>
      </c>
      <c r="O429" s="18">
        <v>8.25</v>
      </c>
      <c r="P429" s="18">
        <v>8.25</v>
      </c>
      <c r="Q429" s="18">
        <v>9</v>
      </c>
      <c r="R429" s="18">
        <v>8.25</v>
      </c>
      <c r="S429" s="18">
        <v>8</v>
      </c>
      <c r="T429" s="18">
        <f t="shared" si="50"/>
        <v>8.35</v>
      </c>
      <c r="U429" s="11">
        <f t="shared" si="55"/>
        <v>646.8074074074076</v>
      </c>
      <c r="V429" s="18">
        <f t="shared" si="51"/>
        <v>646.8074074074076</v>
      </c>
      <c r="W429" s="60"/>
      <c r="X429" s="52"/>
    </row>
    <row r="430" spans="1:28" x14ac:dyDescent="0.25">
      <c r="A430" s="42" t="s">
        <v>20</v>
      </c>
      <c r="B430" s="42">
        <v>6</v>
      </c>
      <c r="C430" s="24">
        <v>42249</v>
      </c>
      <c r="D430" s="24" t="s">
        <v>21</v>
      </c>
      <c r="E430" s="24" t="s">
        <v>22</v>
      </c>
      <c r="F430" s="14">
        <v>2015</v>
      </c>
      <c r="G430" s="16">
        <v>2</v>
      </c>
      <c r="H430" s="18">
        <v>1152</v>
      </c>
      <c r="I430" s="17">
        <v>0</v>
      </c>
      <c r="J430" s="16">
        <f t="shared" si="52"/>
        <v>0</v>
      </c>
      <c r="K430" s="17">
        <v>0</v>
      </c>
      <c r="L430" s="16">
        <f t="shared" si="53"/>
        <v>0</v>
      </c>
      <c r="M430" s="19">
        <v>2.1777777777777767</v>
      </c>
      <c r="N430" s="19">
        <f t="shared" si="54"/>
        <v>2.1777777777777767</v>
      </c>
      <c r="O430" s="18">
        <v>7.25</v>
      </c>
      <c r="P430" s="18">
        <v>6.25</v>
      </c>
      <c r="Q430" s="18">
        <v>8.5</v>
      </c>
      <c r="R430" s="18">
        <v>8.5</v>
      </c>
      <c r="S430" s="18">
        <v>5.75</v>
      </c>
      <c r="T430" s="18">
        <f t="shared" si="50"/>
        <v>7.25</v>
      </c>
      <c r="U430" s="11">
        <f t="shared" si="55"/>
        <v>63.155555555555523</v>
      </c>
      <c r="V430" s="18">
        <f t="shared" si="51"/>
        <v>63.155555555555523</v>
      </c>
      <c r="W430" s="60"/>
      <c r="X430" s="52"/>
      <c r="Y430" s="53"/>
      <c r="Z430" s="53"/>
      <c r="AA430" s="53"/>
      <c r="AB430" s="53"/>
    </row>
    <row r="431" spans="1:28" x14ac:dyDescent="0.25">
      <c r="A431" s="42" t="s">
        <v>17</v>
      </c>
      <c r="B431" s="42">
        <v>7</v>
      </c>
      <c r="C431" s="24">
        <v>42249</v>
      </c>
      <c r="D431" s="24" t="s">
        <v>21</v>
      </c>
      <c r="E431" s="24" t="s">
        <v>22</v>
      </c>
      <c r="F431" s="14">
        <v>2015</v>
      </c>
      <c r="G431" s="16">
        <v>3</v>
      </c>
      <c r="H431" s="18">
        <v>2857</v>
      </c>
      <c r="I431" s="17">
        <v>0</v>
      </c>
      <c r="J431" s="16">
        <f t="shared" si="52"/>
        <v>0</v>
      </c>
      <c r="K431" s="17">
        <v>0</v>
      </c>
      <c r="L431" s="16">
        <f t="shared" si="53"/>
        <v>0</v>
      </c>
      <c r="M431" s="19">
        <v>26.885185185185193</v>
      </c>
      <c r="N431" s="19">
        <f t="shared" si="54"/>
        <v>26.885185185185193</v>
      </c>
      <c r="O431" s="18">
        <v>7.5</v>
      </c>
      <c r="P431" s="18">
        <v>8</v>
      </c>
      <c r="Q431" s="18">
        <v>7.5</v>
      </c>
      <c r="R431" s="18">
        <v>6</v>
      </c>
      <c r="S431" s="18">
        <v>6.75</v>
      </c>
      <c r="T431" s="18">
        <f t="shared" si="50"/>
        <v>7.15</v>
      </c>
      <c r="U431" s="11">
        <f t="shared" si="55"/>
        <v>779.67037037037062</v>
      </c>
      <c r="V431" s="18">
        <f t="shared" si="51"/>
        <v>779.67037037037062</v>
      </c>
      <c r="W431" s="60"/>
      <c r="X431" s="52"/>
      <c r="Y431" s="53"/>
      <c r="Z431" s="53"/>
      <c r="AA431" s="53"/>
      <c r="AB431" s="53"/>
    </row>
    <row r="432" spans="1:28" x14ac:dyDescent="0.25">
      <c r="A432" s="42" t="s">
        <v>20</v>
      </c>
      <c r="B432" s="42">
        <v>8</v>
      </c>
      <c r="C432" s="24">
        <v>42249</v>
      </c>
      <c r="D432" s="24" t="s">
        <v>21</v>
      </c>
      <c r="E432" s="24" t="s">
        <v>22</v>
      </c>
      <c r="F432" s="14">
        <v>2015</v>
      </c>
      <c r="G432" s="16">
        <v>3</v>
      </c>
      <c r="H432" s="18">
        <v>1321</v>
      </c>
      <c r="I432" s="17">
        <v>0</v>
      </c>
      <c r="J432" s="16">
        <f t="shared" si="52"/>
        <v>0</v>
      </c>
      <c r="K432" s="17">
        <v>0</v>
      </c>
      <c r="L432" s="16">
        <f t="shared" si="53"/>
        <v>0</v>
      </c>
      <c r="M432" s="19">
        <v>15.587962962962962</v>
      </c>
      <c r="N432" s="19">
        <f t="shared" si="54"/>
        <v>15.587962962962962</v>
      </c>
      <c r="O432" s="18">
        <v>6</v>
      </c>
      <c r="P432" s="18">
        <v>3.25</v>
      </c>
      <c r="Q432" s="18">
        <v>5.25</v>
      </c>
      <c r="R432" s="18">
        <v>6.25</v>
      </c>
      <c r="S432" s="18">
        <v>5.25</v>
      </c>
      <c r="T432" s="18">
        <f t="shared" si="50"/>
        <v>5.2</v>
      </c>
      <c r="U432" s="11">
        <f t="shared" si="55"/>
        <v>452.05092592592587</v>
      </c>
      <c r="V432" s="18">
        <f t="shared" si="51"/>
        <v>452.05092592592587</v>
      </c>
      <c r="W432" s="60"/>
      <c r="X432" s="52"/>
      <c r="Y432" s="53"/>
      <c r="Z432" s="53"/>
      <c r="AA432" s="53"/>
      <c r="AB432" s="53"/>
    </row>
    <row r="433" spans="1:28" x14ac:dyDescent="0.25">
      <c r="A433" s="42" t="s">
        <v>35</v>
      </c>
      <c r="B433" s="42">
        <v>9</v>
      </c>
      <c r="C433" s="24">
        <v>42249</v>
      </c>
      <c r="D433" s="24" t="s">
        <v>21</v>
      </c>
      <c r="E433" s="24" t="s">
        <v>22</v>
      </c>
      <c r="F433" s="14">
        <v>2015</v>
      </c>
      <c r="G433" s="16">
        <v>3</v>
      </c>
      <c r="H433" s="18">
        <v>2124</v>
      </c>
      <c r="I433" s="17">
        <v>0</v>
      </c>
      <c r="J433" s="16">
        <f t="shared" si="52"/>
        <v>0</v>
      </c>
      <c r="K433" s="17">
        <v>0</v>
      </c>
      <c r="L433" s="16">
        <f t="shared" si="53"/>
        <v>0</v>
      </c>
      <c r="M433" s="19">
        <v>22.375</v>
      </c>
      <c r="N433" s="19">
        <f t="shared" si="54"/>
        <v>22.375</v>
      </c>
      <c r="O433" s="18">
        <v>5</v>
      </c>
      <c r="P433" s="18">
        <v>8.5</v>
      </c>
      <c r="Q433" s="18">
        <v>8.25</v>
      </c>
      <c r="R433" s="18">
        <v>6.25</v>
      </c>
      <c r="S433" s="18">
        <v>6.25</v>
      </c>
      <c r="T433" s="18">
        <f t="shared" si="50"/>
        <v>6.85</v>
      </c>
      <c r="U433" s="11">
        <f t="shared" si="55"/>
        <v>648.875</v>
      </c>
      <c r="V433" s="18">
        <f t="shared" si="51"/>
        <v>648.875</v>
      </c>
      <c r="W433" s="60"/>
      <c r="X433" s="52"/>
      <c r="Y433" s="53"/>
      <c r="Z433" s="53"/>
      <c r="AA433" s="53"/>
      <c r="AB433" s="53"/>
    </row>
    <row r="434" spans="1:28" x14ac:dyDescent="0.25">
      <c r="A434" s="40" t="s">
        <v>17</v>
      </c>
      <c r="B434" s="40">
        <v>1</v>
      </c>
      <c r="C434" s="55">
        <v>42278</v>
      </c>
      <c r="D434" s="25" t="s">
        <v>23</v>
      </c>
      <c r="E434" s="25" t="s">
        <v>22</v>
      </c>
      <c r="F434" s="7">
        <v>2015</v>
      </c>
      <c r="G434" s="54">
        <v>1</v>
      </c>
      <c r="H434" s="11">
        <v>2402</v>
      </c>
      <c r="I434" s="9">
        <v>0</v>
      </c>
      <c r="J434" s="9">
        <f t="shared" si="52"/>
        <v>0</v>
      </c>
      <c r="K434" s="9">
        <v>0</v>
      </c>
      <c r="L434" s="9">
        <f t="shared" si="53"/>
        <v>0</v>
      </c>
      <c r="M434" s="12">
        <v>45.972321428571433</v>
      </c>
      <c r="N434" s="12">
        <f>IF(M434&gt;0,M434,0)</f>
        <v>45.972321428571433</v>
      </c>
      <c r="O434" s="11">
        <v>6.25</v>
      </c>
      <c r="P434" s="11">
        <v>8</v>
      </c>
      <c r="Q434" s="11">
        <v>6.75</v>
      </c>
      <c r="R434" s="11">
        <v>6.25</v>
      </c>
      <c r="S434" s="11">
        <v>6.75</v>
      </c>
      <c r="T434" s="11">
        <f t="shared" si="50"/>
        <v>6.8</v>
      </c>
      <c r="U434" s="11">
        <f t="shared" si="55"/>
        <v>1149.3080357142858</v>
      </c>
      <c r="V434" s="11">
        <f t="shared" si="51"/>
        <v>1149.3080357142858</v>
      </c>
      <c r="W434" s="60"/>
      <c r="X434" s="52"/>
      <c r="Y434" s="53"/>
      <c r="Z434" s="53"/>
      <c r="AA434" s="53"/>
      <c r="AB434" s="53"/>
    </row>
    <row r="435" spans="1:28" x14ac:dyDescent="0.25">
      <c r="A435" s="40" t="s">
        <v>17</v>
      </c>
      <c r="B435" s="40">
        <v>2</v>
      </c>
      <c r="C435" s="55">
        <v>42278</v>
      </c>
      <c r="D435" s="25" t="s">
        <v>23</v>
      </c>
      <c r="E435" s="25" t="s">
        <v>22</v>
      </c>
      <c r="F435" s="7">
        <v>2015</v>
      </c>
      <c r="G435" s="54">
        <v>2</v>
      </c>
      <c r="H435" s="11">
        <v>3156</v>
      </c>
      <c r="I435" s="9">
        <v>0</v>
      </c>
      <c r="J435" s="9">
        <f t="shared" si="52"/>
        <v>0</v>
      </c>
      <c r="K435" s="9">
        <v>0</v>
      </c>
      <c r="L435" s="9">
        <f t="shared" si="53"/>
        <v>0</v>
      </c>
      <c r="M435" s="12">
        <v>46.648214285714289</v>
      </c>
      <c r="N435" s="12">
        <f t="shared" ref="N435:N478" si="56">IF(M435&gt;0,M435,0)</f>
        <v>46.648214285714289</v>
      </c>
      <c r="O435" s="11">
        <v>8.5</v>
      </c>
      <c r="P435" s="11">
        <v>7.75</v>
      </c>
      <c r="Q435" s="11">
        <v>7.75</v>
      </c>
      <c r="R435" s="11">
        <v>9</v>
      </c>
      <c r="S435" s="11">
        <v>9</v>
      </c>
      <c r="T435" s="11">
        <f t="shared" si="50"/>
        <v>8.4</v>
      </c>
      <c r="U435" s="11">
        <f t="shared" si="55"/>
        <v>1166.2053571428573</v>
      </c>
      <c r="V435" s="11">
        <f t="shared" si="51"/>
        <v>1166.2053571428573</v>
      </c>
      <c r="W435" s="60"/>
      <c r="X435" s="52"/>
      <c r="Y435" s="53"/>
      <c r="Z435" s="53"/>
      <c r="AA435" s="53"/>
      <c r="AB435" s="53"/>
    </row>
    <row r="436" spans="1:28" x14ac:dyDescent="0.25">
      <c r="A436" s="40" t="s">
        <v>20</v>
      </c>
      <c r="B436" s="40">
        <v>3</v>
      </c>
      <c r="C436" s="55">
        <v>42278</v>
      </c>
      <c r="D436" s="25" t="s">
        <v>23</v>
      </c>
      <c r="E436" s="25" t="s">
        <v>22</v>
      </c>
      <c r="F436" s="7">
        <v>2015</v>
      </c>
      <c r="G436" s="54">
        <v>1</v>
      </c>
      <c r="H436" s="11">
        <v>1188</v>
      </c>
      <c r="I436" s="9">
        <v>0</v>
      </c>
      <c r="J436" s="9">
        <f t="shared" si="52"/>
        <v>0</v>
      </c>
      <c r="K436" s="9">
        <v>0</v>
      </c>
      <c r="L436" s="9">
        <f t="shared" si="53"/>
        <v>0</v>
      </c>
      <c r="M436" s="12">
        <v>-2.6205357142857153</v>
      </c>
      <c r="N436" s="12">
        <f t="shared" si="56"/>
        <v>0</v>
      </c>
      <c r="O436" s="11">
        <v>7</v>
      </c>
      <c r="P436" s="11">
        <v>7.75</v>
      </c>
      <c r="Q436" s="11">
        <v>7.25</v>
      </c>
      <c r="R436" s="11">
        <v>6.25</v>
      </c>
      <c r="S436" s="11">
        <v>6</v>
      </c>
      <c r="T436" s="11">
        <f t="shared" si="50"/>
        <v>6.85</v>
      </c>
      <c r="U436" s="11">
        <f t="shared" si="55"/>
        <v>-65.51339285714289</v>
      </c>
      <c r="V436" s="11">
        <f t="shared" si="51"/>
        <v>0</v>
      </c>
      <c r="W436" s="60"/>
      <c r="X436" s="52"/>
      <c r="Y436" s="53"/>
      <c r="Z436" s="53"/>
      <c r="AA436" s="53"/>
      <c r="AB436" s="53"/>
    </row>
    <row r="437" spans="1:28" x14ac:dyDescent="0.25">
      <c r="A437" s="40" t="s">
        <v>35</v>
      </c>
      <c r="B437" s="40">
        <v>4</v>
      </c>
      <c r="C437" s="55">
        <v>42278</v>
      </c>
      <c r="D437" s="25" t="s">
        <v>23</v>
      </c>
      <c r="E437" s="25" t="s">
        <v>22</v>
      </c>
      <c r="F437" s="7">
        <v>2015</v>
      </c>
      <c r="G437" s="54">
        <v>1</v>
      </c>
      <c r="H437" s="11">
        <v>2738</v>
      </c>
      <c r="I437" s="9">
        <v>0</v>
      </c>
      <c r="J437" s="9">
        <f t="shared" si="52"/>
        <v>0</v>
      </c>
      <c r="K437" s="9">
        <v>0</v>
      </c>
      <c r="L437" s="9">
        <f t="shared" si="53"/>
        <v>0</v>
      </c>
      <c r="M437" s="12">
        <v>-13.233928571428571</v>
      </c>
      <c r="N437" s="12">
        <f t="shared" si="56"/>
        <v>0</v>
      </c>
      <c r="O437" s="11">
        <v>13.25</v>
      </c>
      <c r="P437" s="11">
        <v>11.25</v>
      </c>
      <c r="Q437" s="11">
        <v>12.5</v>
      </c>
      <c r="R437" s="11">
        <v>10.5</v>
      </c>
      <c r="S437" s="11">
        <v>10.5</v>
      </c>
      <c r="T437" s="11">
        <f t="shared" si="50"/>
        <v>11.6</v>
      </c>
      <c r="U437" s="11">
        <f t="shared" si="55"/>
        <v>-330.84821428571428</v>
      </c>
      <c r="V437" s="11">
        <f t="shared" si="51"/>
        <v>0</v>
      </c>
      <c r="W437" s="60"/>
      <c r="X437" s="52"/>
      <c r="Y437" s="53"/>
      <c r="Z437" s="53"/>
      <c r="AA437" s="53"/>
      <c r="AB437" s="53"/>
    </row>
    <row r="438" spans="1:28" x14ac:dyDescent="0.25">
      <c r="A438" s="40" t="s">
        <v>35</v>
      </c>
      <c r="B438" s="40">
        <v>5</v>
      </c>
      <c r="C438" s="55">
        <v>42278</v>
      </c>
      <c r="D438" s="25" t="s">
        <v>23</v>
      </c>
      <c r="E438" s="25" t="s">
        <v>22</v>
      </c>
      <c r="F438" s="7">
        <v>2015</v>
      </c>
      <c r="G438" s="54">
        <v>2</v>
      </c>
      <c r="H438" s="11">
        <v>2716</v>
      </c>
      <c r="I438" s="9">
        <v>0</v>
      </c>
      <c r="J438" s="9">
        <f t="shared" si="52"/>
        <v>0</v>
      </c>
      <c r="K438" s="9">
        <v>0</v>
      </c>
      <c r="L438" s="9">
        <f t="shared" si="53"/>
        <v>0</v>
      </c>
      <c r="M438" s="12">
        <v>14.890178571428567</v>
      </c>
      <c r="N438" s="12">
        <f t="shared" si="56"/>
        <v>14.890178571428567</v>
      </c>
      <c r="O438" s="11">
        <v>9.75</v>
      </c>
      <c r="P438" s="11">
        <v>9.5</v>
      </c>
      <c r="Q438" s="11">
        <v>10.5</v>
      </c>
      <c r="R438" s="11">
        <v>10.75</v>
      </c>
      <c r="S438" s="11">
        <v>11.75</v>
      </c>
      <c r="T438" s="11">
        <f t="shared" si="50"/>
        <v>10.45</v>
      </c>
      <c r="U438" s="11">
        <f t="shared" si="55"/>
        <v>372.25446428571416</v>
      </c>
      <c r="V438" s="11">
        <f t="shared" si="51"/>
        <v>372.25446428571416</v>
      </c>
      <c r="W438" s="60"/>
      <c r="X438" s="52"/>
      <c r="Y438" s="53"/>
      <c r="Z438" s="53"/>
      <c r="AA438" s="53"/>
      <c r="AB438" s="53"/>
    </row>
    <row r="439" spans="1:28" x14ac:dyDescent="0.25">
      <c r="A439" s="40" t="s">
        <v>20</v>
      </c>
      <c r="B439" s="40">
        <v>6</v>
      </c>
      <c r="C439" s="55">
        <v>42278</v>
      </c>
      <c r="D439" s="25" t="s">
        <v>23</v>
      </c>
      <c r="E439" s="25" t="s">
        <v>22</v>
      </c>
      <c r="F439" s="7">
        <v>2015</v>
      </c>
      <c r="G439" s="54">
        <v>2</v>
      </c>
      <c r="H439" s="11">
        <v>896</v>
      </c>
      <c r="I439" s="9">
        <v>0</v>
      </c>
      <c r="J439" s="9">
        <f t="shared" si="52"/>
        <v>0</v>
      </c>
      <c r="K439" s="9">
        <v>0</v>
      </c>
      <c r="L439" s="9">
        <f t="shared" si="53"/>
        <v>0</v>
      </c>
      <c r="M439" s="12">
        <v>0.47678571428571542</v>
      </c>
      <c r="N439" s="12">
        <f t="shared" si="56"/>
        <v>0.47678571428571542</v>
      </c>
      <c r="O439" s="11">
        <v>9</v>
      </c>
      <c r="P439" s="11">
        <v>9.75</v>
      </c>
      <c r="Q439" s="11">
        <v>7.5</v>
      </c>
      <c r="R439" s="11">
        <v>7.25</v>
      </c>
      <c r="S439" s="11">
        <v>8</v>
      </c>
      <c r="T439" s="11">
        <f t="shared" si="50"/>
        <v>8.3000000000000007</v>
      </c>
      <c r="U439" s="11">
        <f t="shared" si="55"/>
        <v>11.919642857142886</v>
      </c>
      <c r="V439" s="11">
        <f t="shared" si="51"/>
        <v>11.919642857142886</v>
      </c>
      <c r="W439" s="60"/>
      <c r="X439" s="52"/>
      <c r="Y439" s="53"/>
      <c r="Z439" s="53"/>
      <c r="AA439" s="53"/>
      <c r="AB439" s="53"/>
    </row>
    <row r="440" spans="1:28" x14ac:dyDescent="0.25">
      <c r="A440" s="40" t="s">
        <v>17</v>
      </c>
      <c r="B440" s="40">
        <v>7</v>
      </c>
      <c r="C440" s="55">
        <v>42278</v>
      </c>
      <c r="D440" s="25" t="s">
        <v>23</v>
      </c>
      <c r="E440" s="25" t="s">
        <v>22</v>
      </c>
      <c r="F440" s="7">
        <v>2015</v>
      </c>
      <c r="G440" s="54">
        <v>3</v>
      </c>
      <c r="H440" s="11">
        <v>2409</v>
      </c>
      <c r="I440" s="9">
        <v>0</v>
      </c>
      <c r="J440" s="9">
        <f t="shared" si="52"/>
        <v>0</v>
      </c>
      <c r="K440" s="9">
        <v>0</v>
      </c>
      <c r="L440" s="9">
        <f t="shared" si="53"/>
        <v>0</v>
      </c>
      <c r="M440" s="12">
        <v>21.769642857142856</v>
      </c>
      <c r="N440" s="12">
        <f t="shared" si="56"/>
        <v>21.769642857142856</v>
      </c>
      <c r="O440" s="11">
        <v>8</v>
      </c>
      <c r="P440" s="11">
        <v>6</v>
      </c>
      <c r="Q440" s="11">
        <v>6.75</v>
      </c>
      <c r="R440" s="11">
        <v>6.75</v>
      </c>
      <c r="S440" s="11">
        <v>5.75</v>
      </c>
      <c r="T440" s="11">
        <f t="shared" si="50"/>
        <v>6.65</v>
      </c>
      <c r="U440" s="11">
        <f t="shared" si="55"/>
        <v>544.24107142857133</v>
      </c>
      <c r="V440" s="11">
        <f t="shared" si="51"/>
        <v>544.24107142857133</v>
      </c>
      <c r="W440" s="60"/>
      <c r="X440" s="52"/>
      <c r="Y440" s="53"/>
      <c r="Z440" s="53"/>
      <c r="AA440" s="53"/>
      <c r="AB440" s="53"/>
    </row>
    <row r="441" spans="1:28" x14ac:dyDescent="0.25">
      <c r="A441" s="40" t="s">
        <v>20</v>
      </c>
      <c r="B441" s="40">
        <v>8</v>
      </c>
      <c r="C441" s="55">
        <v>42278</v>
      </c>
      <c r="D441" s="25" t="s">
        <v>23</v>
      </c>
      <c r="E441" s="25" t="s">
        <v>22</v>
      </c>
      <c r="F441" s="7">
        <v>2015</v>
      </c>
      <c r="G441" s="54">
        <v>3</v>
      </c>
      <c r="H441" s="11">
        <v>1450</v>
      </c>
      <c r="I441" s="9">
        <v>0</v>
      </c>
      <c r="J441" s="9">
        <f t="shared" si="52"/>
        <v>0</v>
      </c>
      <c r="K441" s="9">
        <v>0</v>
      </c>
      <c r="L441" s="9">
        <f t="shared" si="53"/>
        <v>0</v>
      </c>
      <c r="M441" s="12">
        <v>-2.7616071428571427</v>
      </c>
      <c r="N441" s="12">
        <f t="shared" si="56"/>
        <v>0</v>
      </c>
      <c r="O441" s="11">
        <v>5.5</v>
      </c>
      <c r="P441" s="11">
        <v>4.5</v>
      </c>
      <c r="Q441" s="11">
        <v>4.25</v>
      </c>
      <c r="R441" s="11">
        <v>4</v>
      </c>
      <c r="S441" s="11">
        <v>4.5</v>
      </c>
      <c r="T441" s="11">
        <f t="shared" si="50"/>
        <v>4.55</v>
      </c>
      <c r="U441" s="11">
        <f t="shared" si="55"/>
        <v>-69.040178571428569</v>
      </c>
      <c r="V441" s="11">
        <f t="shared" si="51"/>
        <v>0</v>
      </c>
      <c r="W441" s="60"/>
      <c r="X441" s="52"/>
      <c r="Y441" s="53"/>
      <c r="Z441" s="53"/>
      <c r="AA441" s="53"/>
      <c r="AB441" s="53"/>
    </row>
    <row r="442" spans="1:28" x14ac:dyDescent="0.25">
      <c r="A442" s="40" t="s">
        <v>35</v>
      </c>
      <c r="B442" s="40">
        <v>9</v>
      </c>
      <c r="C442" s="55">
        <v>42278</v>
      </c>
      <c r="D442" s="25" t="s">
        <v>23</v>
      </c>
      <c r="E442" s="25" t="s">
        <v>22</v>
      </c>
      <c r="F442" s="7">
        <v>2015</v>
      </c>
      <c r="G442" s="54">
        <v>3</v>
      </c>
      <c r="H442" s="11">
        <v>2779</v>
      </c>
      <c r="I442" s="9">
        <v>0</v>
      </c>
      <c r="J442" s="9">
        <f t="shared" si="52"/>
        <v>0</v>
      </c>
      <c r="K442" s="9">
        <v>0</v>
      </c>
      <c r="L442" s="9">
        <f t="shared" si="53"/>
        <v>0</v>
      </c>
      <c r="M442" s="12">
        <v>4.3812499999999996</v>
      </c>
      <c r="N442" s="12">
        <f t="shared" si="56"/>
        <v>4.3812499999999996</v>
      </c>
      <c r="O442" s="11">
        <v>6.5</v>
      </c>
      <c r="P442" s="11">
        <v>6</v>
      </c>
      <c r="Q442" s="11">
        <v>5.25</v>
      </c>
      <c r="R442" s="11">
        <v>7</v>
      </c>
      <c r="S442" s="11">
        <v>6.25</v>
      </c>
      <c r="T442" s="11">
        <f t="shared" si="50"/>
        <v>6.2</v>
      </c>
      <c r="U442" s="11">
        <f t="shared" si="55"/>
        <v>109.53124999999999</v>
      </c>
      <c r="V442" s="11">
        <f t="shared" si="51"/>
        <v>109.53124999999999</v>
      </c>
      <c r="W442" s="60"/>
      <c r="X442" s="52"/>
      <c r="Y442" s="53"/>
      <c r="Z442" s="53"/>
      <c r="AA442" s="53"/>
      <c r="AB442" s="53"/>
    </row>
    <row r="443" spans="1:28" x14ac:dyDescent="0.25">
      <c r="A443" s="42" t="s">
        <v>17</v>
      </c>
      <c r="B443" s="42">
        <v>1</v>
      </c>
      <c r="C443" s="56">
        <v>42303</v>
      </c>
      <c r="D443" s="24" t="s">
        <v>24</v>
      </c>
      <c r="E443" s="24" t="s">
        <v>22</v>
      </c>
      <c r="F443" s="14">
        <v>2015</v>
      </c>
      <c r="G443" s="16">
        <v>1</v>
      </c>
      <c r="H443" s="18">
        <v>1692</v>
      </c>
      <c r="I443" s="17">
        <v>61.376166309630612</v>
      </c>
      <c r="J443" s="18">
        <f t="shared" ref="J443:J478" si="57">(H443*I443)/100</f>
        <v>1038.4847339589498</v>
      </c>
      <c r="K443" s="17">
        <v>38.623833690369381</v>
      </c>
      <c r="L443" s="18">
        <f t="shared" ref="L443:L478" si="58">(H443*K443)/100</f>
        <v>653.51526604104993</v>
      </c>
      <c r="M443" s="19">
        <v>16.547115384615385</v>
      </c>
      <c r="N443" s="19">
        <f>IF(M443&gt;0,M443,0)</f>
        <v>16.547115384615385</v>
      </c>
      <c r="O443" s="18">
        <v>8</v>
      </c>
      <c r="P443" s="18">
        <v>7</v>
      </c>
      <c r="Q443" s="18">
        <v>6.5</v>
      </c>
      <c r="R443" s="18">
        <v>6</v>
      </c>
      <c r="S443" s="18">
        <v>6</v>
      </c>
      <c r="T443" s="18">
        <f t="shared" si="50"/>
        <v>6.7</v>
      </c>
      <c r="U443" s="11">
        <f t="shared" si="55"/>
        <v>1274.1278846153846</v>
      </c>
      <c r="V443" s="18">
        <f>((C452-C443)*N443)</f>
        <v>1274.1278846153846</v>
      </c>
      <c r="W443" s="60"/>
      <c r="X443" s="52"/>
      <c r="Y443" s="53"/>
      <c r="Z443" s="53"/>
      <c r="AA443" s="53"/>
      <c r="AB443" s="53"/>
    </row>
    <row r="444" spans="1:28" x14ac:dyDescent="0.25">
      <c r="A444" s="42" t="s">
        <v>17</v>
      </c>
      <c r="B444" s="42">
        <v>2</v>
      </c>
      <c r="C444" s="56">
        <v>42303</v>
      </c>
      <c r="D444" s="24" t="s">
        <v>24</v>
      </c>
      <c r="E444" s="24" t="s">
        <v>22</v>
      </c>
      <c r="F444" s="14">
        <v>2015</v>
      </c>
      <c r="G444" s="16">
        <v>2</v>
      </c>
      <c r="H444" s="18">
        <v>1545</v>
      </c>
      <c r="I444" s="17">
        <v>58.456658852195631</v>
      </c>
      <c r="J444" s="18">
        <f t="shared" si="57"/>
        <v>903.15537926642253</v>
      </c>
      <c r="K444" s="17">
        <v>41.543341147804369</v>
      </c>
      <c r="L444" s="18">
        <f t="shared" si="58"/>
        <v>641.84462073357759</v>
      </c>
      <c r="M444" s="19">
        <v>63.204807692307696</v>
      </c>
      <c r="N444" s="19">
        <f t="shared" si="56"/>
        <v>63.204807692307696</v>
      </c>
      <c r="O444" s="18">
        <v>10.25</v>
      </c>
      <c r="P444" s="18">
        <v>9</v>
      </c>
      <c r="Q444" s="18">
        <v>7.75</v>
      </c>
      <c r="R444" s="18">
        <v>9.25</v>
      </c>
      <c r="S444" s="18">
        <v>9</v>
      </c>
      <c r="T444" s="18">
        <f t="shared" si="50"/>
        <v>9.0500000000000007</v>
      </c>
      <c r="U444" s="11">
        <f t="shared" si="55"/>
        <v>4866.7701923076929</v>
      </c>
      <c r="V444" s="18">
        <f t="shared" si="51"/>
        <v>4866.7701923076929</v>
      </c>
      <c r="W444" s="60"/>
      <c r="X444" s="52"/>
      <c r="Y444" s="53"/>
      <c r="Z444" s="53"/>
      <c r="AA444" s="53"/>
      <c r="AB444" s="53"/>
    </row>
    <row r="445" spans="1:28" x14ac:dyDescent="0.25">
      <c r="A445" s="42" t="s">
        <v>20</v>
      </c>
      <c r="B445" s="42">
        <v>3</v>
      </c>
      <c r="C445" s="56">
        <v>42303</v>
      </c>
      <c r="D445" s="24" t="s">
        <v>24</v>
      </c>
      <c r="E445" s="24" t="s">
        <v>22</v>
      </c>
      <c r="F445" s="14">
        <v>2015</v>
      </c>
      <c r="G445" s="16">
        <v>1</v>
      </c>
      <c r="H445" s="18">
        <v>1304</v>
      </c>
      <c r="I445" s="17">
        <v>61.511388850138282</v>
      </c>
      <c r="J445" s="18">
        <f t="shared" si="57"/>
        <v>802.10851060580319</v>
      </c>
      <c r="K445" s="17">
        <v>38.488611149861718</v>
      </c>
      <c r="L445" s="18">
        <f t="shared" si="58"/>
        <v>501.89148939419681</v>
      </c>
      <c r="M445" s="19">
        <v>16.399999999999999</v>
      </c>
      <c r="N445" s="19">
        <f t="shared" si="56"/>
        <v>16.399999999999999</v>
      </c>
      <c r="O445" s="18">
        <v>8.75</v>
      </c>
      <c r="P445" s="18">
        <v>8.25</v>
      </c>
      <c r="Q445" s="18">
        <v>6.5</v>
      </c>
      <c r="R445" s="18">
        <v>6.75</v>
      </c>
      <c r="S445" s="18">
        <v>6.5</v>
      </c>
      <c r="T445" s="18">
        <f t="shared" si="50"/>
        <v>7.35</v>
      </c>
      <c r="U445" s="11">
        <f t="shared" si="55"/>
        <v>1262.8</v>
      </c>
      <c r="V445" s="18">
        <f t="shared" si="51"/>
        <v>1262.8</v>
      </c>
      <c r="W445" s="60"/>
      <c r="X445" s="52"/>
      <c r="Y445" s="53"/>
      <c r="Z445" s="53"/>
      <c r="AA445" s="53"/>
      <c r="AB445" s="53"/>
    </row>
    <row r="446" spans="1:28" x14ac:dyDescent="0.25">
      <c r="A446" s="42" t="s">
        <v>35</v>
      </c>
      <c r="B446" s="42">
        <v>4</v>
      </c>
      <c r="C446" s="56">
        <v>42303</v>
      </c>
      <c r="D446" s="24" t="s">
        <v>24</v>
      </c>
      <c r="E446" s="24" t="s">
        <v>22</v>
      </c>
      <c r="F446" s="14">
        <v>2015</v>
      </c>
      <c r="G446" s="16">
        <v>1</v>
      </c>
      <c r="H446" s="18">
        <v>1447</v>
      </c>
      <c r="I446" s="17">
        <v>46.797899959911234</v>
      </c>
      <c r="J446" s="18">
        <f t="shared" si="57"/>
        <v>677.16561241991553</v>
      </c>
      <c r="K446" s="17">
        <v>53.202100040088759</v>
      </c>
      <c r="L446" s="18">
        <f t="shared" si="58"/>
        <v>769.83438758008424</v>
      </c>
      <c r="M446" s="19">
        <v>26.146153846153858</v>
      </c>
      <c r="N446" s="19">
        <f t="shared" si="56"/>
        <v>26.146153846153858</v>
      </c>
      <c r="O446" s="18">
        <v>9.25</v>
      </c>
      <c r="P446" s="18">
        <v>9.75</v>
      </c>
      <c r="Q446" s="18">
        <v>9.5</v>
      </c>
      <c r="R446" s="18">
        <v>8.5</v>
      </c>
      <c r="S446" s="18">
        <v>8.75</v>
      </c>
      <c r="T446" s="18">
        <f t="shared" si="50"/>
        <v>9.15</v>
      </c>
      <c r="U446" s="11">
        <f t="shared" si="55"/>
        <v>2013.253846153847</v>
      </c>
      <c r="V446" s="18">
        <f t="shared" si="51"/>
        <v>2013.253846153847</v>
      </c>
      <c r="W446" s="60"/>
      <c r="X446" s="52"/>
      <c r="Y446" s="53"/>
      <c r="Z446" s="53"/>
      <c r="AA446" s="53"/>
      <c r="AB446" s="53"/>
    </row>
    <row r="447" spans="1:28" x14ac:dyDescent="0.25">
      <c r="A447" s="42" t="s">
        <v>35</v>
      </c>
      <c r="B447" s="42">
        <v>5</v>
      </c>
      <c r="C447" s="56">
        <v>42303</v>
      </c>
      <c r="D447" s="24" t="s">
        <v>24</v>
      </c>
      <c r="E447" s="24" t="s">
        <v>22</v>
      </c>
      <c r="F447" s="14">
        <v>2015</v>
      </c>
      <c r="G447" s="16">
        <v>2</v>
      </c>
      <c r="H447" s="18">
        <v>1639</v>
      </c>
      <c r="I447" s="17">
        <v>46.746863116851934</v>
      </c>
      <c r="J447" s="18">
        <f t="shared" si="57"/>
        <v>766.18108648520308</v>
      </c>
      <c r="K447" s="17">
        <v>53.253136883148066</v>
      </c>
      <c r="L447" s="18">
        <f t="shared" si="58"/>
        <v>872.81891351479692</v>
      </c>
      <c r="M447" s="19">
        <v>24.503846153846155</v>
      </c>
      <c r="N447" s="19">
        <f t="shared" si="56"/>
        <v>24.503846153846155</v>
      </c>
      <c r="O447" s="18">
        <v>9</v>
      </c>
      <c r="P447" s="18">
        <v>9.25</v>
      </c>
      <c r="Q447" s="18">
        <v>7.5</v>
      </c>
      <c r="R447" s="18">
        <v>10.25</v>
      </c>
      <c r="S447" s="18">
        <v>9</v>
      </c>
      <c r="T447" s="18">
        <f t="shared" si="50"/>
        <v>9</v>
      </c>
      <c r="U447" s="11">
        <f t="shared" si="55"/>
        <v>1886.7961538461539</v>
      </c>
      <c r="V447" s="18">
        <f t="shared" si="51"/>
        <v>1886.7961538461539</v>
      </c>
      <c r="W447" s="60"/>
      <c r="X447" s="52"/>
      <c r="Y447" s="53"/>
      <c r="Z447" s="53"/>
      <c r="AA447" s="53"/>
      <c r="AB447" s="53"/>
    </row>
    <row r="448" spans="1:28" x14ac:dyDescent="0.25">
      <c r="A448" s="42" t="s">
        <v>20</v>
      </c>
      <c r="B448" s="42">
        <v>6</v>
      </c>
      <c r="C448" s="56">
        <v>42303</v>
      </c>
      <c r="D448" s="24" t="s">
        <v>24</v>
      </c>
      <c r="E448" s="24" t="s">
        <v>22</v>
      </c>
      <c r="F448" s="14">
        <v>2015</v>
      </c>
      <c r="G448" s="16">
        <v>2</v>
      </c>
      <c r="H448" s="18">
        <v>1344</v>
      </c>
      <c r="I448" s="17">
        <v>73.032114142791229</v>
      </c>
      <c r="J448" s="18">
        <f t="shared" si="57"/>
        <v>981.55161407911407</v>
      </c>
      <c r="K448" s="17">
        <v>26.967885857208778</v>
      </c>
      <c r="L448" s="18">
        <f t="shared" si="58"/>
        <v>362.44838592088598</v>
      </c>
      <c r="M448" s="19">
        <v>17.042307692307688</v>
      </c>
      <c r="N448" s="19">
        <f t="shared" si="56"/>
        <v>17.042307692307688</v>
      </c>
      <c r="O448" s="18">
        <v>7</v>
      </c>
      <c r="P448" s="18">
        <v>5.5</v>
      </c>
      <c r="Q448" s="18">
        <v>6.75</v>
      </c>
      <c r="R448" s="18">
        <v>5.5</v>
      </c>
      <c r="S448" s="18">
        <v>7</v>
      </c>
      <c r="T448" s="18">
        <f t="shared" si="50"/>
        <v>6.35</v>
      </c>
      <c r="U448" s="11">
        <f t="shared" si="55"/>
        <v>1312.257692307692</v>
      </c>
      <c r="V448" s="18">
        <f t="shared" si="51"/>
        <v>1312.257692307692</v>
      </c>
      <c r="W448" s="13"/>
      <c r="X448" s="13"/>
      <c r="Y448" s="53"/>
      <c r="Z448" s="53"/>
      <c r="AA448" s="53"/>
      <c r="AB448" s="53"/>
    </row>
    <row r="449" spans="1:28" x14ac:dyDescent="0.25">
      <c r="A449" s="42" t="s">
        <v>17</v>
      </c>
      <c r="B449" s="42">
        <v>7</v>
      </c>
      <c r="C449" s="56">
        <v>42303</v>
      </c>
      <c r="D449" s="24" t="s">
        <v>24</v>
      </c>
      <c r="E449" s="24" t="s">
        <v>22</v>
      </c>
      <c r="F449" s="14">
        <v>2015</v>
      </c>
      <c r="G449" s="16">
        <v>3</v>
      </c>
      <c r="H449" s="18">
        <v>1718</v>
      </c>
      <c r="I449" s="17">
        <v>66.468773790046612</v>
      </c>
      <c r="J449" s="18">
        <f t="shared" si="57"/>
        <v>1141.9335337130008</v>
      </c>
      <c r="K449" s="17">
        <v>33.531226209953374</v>
      </c>
      <c r="L449" s="18">
        <f t="shared" si="58"/>
        <v>576.066466286999</v>
      </c>
      <c r="M449" s="19">
        <v>24.347115384615385</v>
      </c>
      <c r="N449" s="19">
        <f t="shared" si="56"/>
        <v>24.347115384615385</v>
      </c>
      <c r="O449" s="18">
        <v>7</v>
      </c>
      <c r="P449" s="18">
        <v>7</v>
      </c>
      <c r="Q449" s="18">
        <v>7</v>
      </c>
      <c r="R449" s="18">
        <v>8.75</v>
      </c>
      <c r="S449" s="18">
        <v>6.75</v>
      </c>
      <c r="T449" s="18">
        <f t="shared" si="50"/>
        <v>7.3</v>
      </c>
      <c r="U449" s="11">
        <f t="shared" si="55"/>
        <v>1874.7278846153847</v>
      </c>
      <c r="V449" s="18">
        <f t="shared" si="51"/>
        <v>1874.7278846153847</v>
      </c>
      <c r="W449" s="60"/>
      <c r="X449" s="52"/>
      <c r="Y449" s="53"/>
      <c r="Z449" s="53"/>
      <c r="AA449" s="53"/>
      <c r="AB449" s="53"/>
    </row>
    <row r="450" spans="1:28" x14ac:dyDescent="0.25">
      <c r="A450" s="42" t="s">
        <v>20</v>
      </c>
      <c r="B450" s="42">
        <v>8</v>
      </c>
      <c r="C450" s="56">
        <v>42303</v>
      </c>
      <c r="D450" s="24" t="s">
        <v>24</v>
      </c>
      <c r="E450" s="24" t="s">
        <v>22</v>
      </c>
      <c r="F450" s="14">
        <v>2015</v>
      </c>
      <c r="G450" s="16">
        <v>3</v>
      </c>
      <c r="H450" s="18">
        <v>1670</v>
      </c>
      <c r="I450" s="17">
        <v>57.620079075699074</v>
      </c>
      <c r="J450" s="18">
        <f t="shared" si="57"/>
        <v>962.25532056417444</v>
      </c>
      <c r="K450" s="17">
        <v>42.379920924300926</v>
      </c>
      <c r="L450" s="18">
        <f t="shared" si="58"/>
        <v>707.74467943582556</v>
      </c>
      <c r="M450" s="19">
        <v>7.8894230769230793</v>
      </c>
      <c r="N450" s="19">
        <f t="shared" si="56"/>
        <v>7.8894230769230793</v>
      </c>
      <c r="O450" s="18">
        <v>7.25</v>
      </c>
      <c r="P450" s="18">
        <v>8.25</v>
      </c>
      <c r="Q450" s="18">
        <v>9.5</v>
      </c>
      <c r="R450" s="18">
        <v>7</v>
      </c>
      <c r="S450" s="18">
        <v>8.75</v>
      </c>
      <c r="T450" s="18">
        <f t="shared" si="50"/>
        <v>8.15</v>
      </c>
      <c r="U450" s="11">
        <f t="shared" si="55"/>
        <v>607.48557692307713</v>
      </c>
      <c r="V450" s="18">
        <f t="shared" si="51"/>
        <v>607.48557692307713</v>
      </c>
      <c r="W450" s="60"/>
      <c r="X450" s="52"/>
      <c r="Y450" s="53"/>
      <c r="Z450" s="53"/>
      <c r="AA450" s="53"/>
      <c r="AB450" s="53"/>
    </row>
    <row r="451" spans="1:28" x14ac:dyDescent="0.25">
      <c r="A451" s="42" t="s">
        <v>35</v>
      </c>
      <c r="B451" s="42">
        <v>9</v>
      </c>
      <c r="C451" s="56">
        <v>42303</v>
      </c>
      <c r="D451" s="24" t="s">
        <v>24</v>
      </c>
      <c r="E451" s="24" t="s">
        <v>22</v>
      </c>
      <c r="F451" s="14">
        <v>2015</v>
      </c>
      <c r="G451" s="16">
        <v>3</v>
      </c>
      <c r="H451" s="18">
        <v>1503</v>
      </c>
      <c r="I451" s="17">
        <v>87.075182030080228</v>
      </c>
      <c r="J451" s="18">
        <f t="shared" si="57"/>
        <v>1308.7399859121058</v>
      </c>
      <c r="K451" s="17">
        <v>12.924817969919776</v>
      </c>
      <c r="L451" s="18">
        <f t="shared" si="58"/>
        <v>194.26001408789423</v>
      </c>
      <c r="M451" s="19">
        <v>32.578846153846158</v>
      </c>
      <c r="N451" s="19">
        <f t="shared" si="56"/>
        <v>32.578846153846158</v>
      </c>
      <c r="O451" s="18">
        <v>6.25</v>
      </c>
      <c r="P451" s="18">
        <v>4.25</v>
      </c>
      <c r="Q451" s="18">
        <v>7.25</v>
      </c>
      <c r="R451" s="18">
        <v>6</v>
      </c>
      <c r="S451" s="18">
        <v>5</v>
      </c>
      <c r="T451" s="18">
        <f t="shared" si="50"/>
        <v>5.75</v>
      </c>
      <c r="U451" s="11">
        <f t="shared" si="55"/>
        <v>2508.5711538461542</v>
      </c>
      <c r="V451" s="18">
        <f t="shared" si="51"/>
        <v>2508.5711538461542</v>
      </c>
      <c r="W451" s="13"/>
      <c r="X451" s="13"/>
      <c r="Y451" s="53"/>
      <c r="Z451" s="53"/>
      <c r="AA451" s="53"/>
      <c r="AB451" s="53"/>
    </row>
    <row r="452" spans="1:28" x14ac:dyDescent="0.25">
      <c r="A452" s="40" t="s">
        <v>17</v>
      </c>
      <c r="B452" s="40">
        <v>1</v>
      </c>
      <c r="C452" s="25">
        <v>42380</v>
      </c>
      <c r="D452" s="25" t="s">
        <v>27</v>
      </c>
      <c r="E452" s="25" t="s">
        <v>26</v>
      </c>
      <c r="F452" s="7">
        <v>2016</v>
      </c>
      <c r="G452" s="54">
        <v>1</v>
      </c>
      <c r="H452" s="11">
        <v>2870</v>
      </c>
      <c r="I452" s="10">
        <v>0</v>
      </c>
      <c r="J452" s="11">
        <f t="shared" si="57"/>
        <v>0</v>
      </c>
      <c r="K452" s="10">
        <v>0</v>
      </c>
      <c r="L452" s="11">
        <f t="shared" si="58"/>
        <v>0</v>
      </c>
      <c r="M452" s="12">
        <v>130.79107142857143</v>
      </c>
      <c r="N452" s="12">
        <f>IF(M452&gt;0,M452,0)</f>
        <v>130.79107142857143</v>
      </c>
      <c r="O452" s="11">
        <v>8.5</v>
      </c>
      <c r="P452" s="11">
        <v>8.75</v>
      </c>
      <c r="Q452" s="11">
        <v>10.75</v>
      </c>
      <c r="R452" s="11">
        <v>8.75</v>
      </c>
      <c r="S452" s="11">
        <v>8.5</v>
      </c>
      <c r="T452" s="11">
        <f t="shared" si="50"/>
        <v>9.0500000000000007</v>
      </c>
      <c r="U452" s="11">
        <f t="shared" si="55"/>
        <v>5624.0160714285712</v>
      </c>
      <c r="V452" s="11">
        <f t="shared" si="51"/>
        <v>5624.0160714285712</v>
      </c>
      <c r="W452" s="60"/>
      <c r="X452" s="52"/>
      <c r="Y452" s="53"/>
      <c r="Z452" s="53"/>
      <c r="AA452" s="53"/>
      <c r="AB452" s="53"/>
    </row>
    <row r="453" spans="1:28" x14ac:dyDescent="0.25">
      <c r="A453" s="40" t="s">
        <v>17</v>
      </c>
      <c r="B453" s="40">
        <v>2</v>
      </c>
      <c r="C453" s="25">
        <v>42380</v>
      </c>
      <c r="D453" s="25" t="s">
        <v>27</v>
      </c>
      <c r="E453" s="25" t="s">
        <v>26</v>
      </c>
      <c r="F453" s="7">
        <v>2016</v>
      </c>
      <c r="G453" s="54">
        <v>2</v>
      </c>
      <c r="H453" s="11">
        <v>3027</v>
      </c>
      <c r="I453" s="10">
        <v>0</v>
      </c>
      <c r="J453" s="11">
        <f t="shared" si="57"/>
        <v>0</v>
      </c>
      <c r="K453" s="10">
        <v>0</v>
      </c>
      <c r="L453" s="11">
        <f t="shared" si="58"/>
        <v>0</v>
      </c>
      <c r="M453" s="12">
        <v>115.08035714285714</v>
      </c>
      <c r="N453" s="12">
        <f t="shared" si="56"/>
        <v>115.08035714285714</v>
      </c>
      <c r="O453" s="11">
        <v>9</v>
      </c>
      <c r="P453" s="11">
        <v>9.25</v>
      </c>
      <c r="Q453" s="11">
        <v>7.75</v>
      </c>
      <c r="R453" s="11">
        <v>9.75</v>
      </c>
      <c r="S453" s="11">
        <v>9.25</v>
      </c>
      <c r="T453" s="11">
        <f t="shared" si="50"/>
        <v>9</v>
      </c>
      <c r="U453" s="11">
        <f t="shared" si="55"/>
        <v>4948.4553571428569</v>
      </c>
      <c r="V453" s="11">
        <f t="shared" si="51"/>
        <v>4948.4553571428569</v>
      </c>
      <c r="W453" s="60"/>
      <c r="X453" s="52"/>
      <c r="Y453" s="53"/>
      <c r="Z453" s="53"/>
      <c r="AA453" s="53"/>
      <c r="AB453" s="53"/>
    </row>
    <row r="454" spans="1:28" x14ac:dyDescent="0.25">
      <c r="A454" s="40" t="s">
        <v>20</v>
      </c>
      <c r="B454" s="40">
        <v>3</v>
      </c>
      <c r="C454" s="25">
        <v>42380</v>
      </c>
      <c r="D454" s="25" t="s">
        <v>27</v>
      </c>
      <c r="E454" s="25" t="s">
        <v>26</v>
      </c>
      <c r="F454" s="7">
        <v>2016</v>
      </c>
      <c r="G454" s="54">
        <v>1</v>
      </c>
      <c r="H454" s="11">
        <v>2747</v>
      </c>
      <c r="I454" s="10">
        <v>0</v>
      </c>
      <c r="J454" s="11">
        <f t="shared" si="57"/>
        <v>0</v>
      </c>
      <c r="K454" s="10">
        <v>0</v>
      </c>
      <c r="L454" s="11">
        <f t="shared" si="58"/>
        <v>0</v>
      </c>
      <c r="M454" s="12">
        <v>74.563392857142858</v>
      </c>
      <c r="N454" s="12">
        <f t="shared" si="56"/>
        <v>74.563392857142858</v>
      </c>
      <c r="O454" s="11">
        <v>7.75</v>
      </c>
      <c r="P454" s="11">
        <v>7.75</v>
      </c>
      <c r="Q454" s="11">
        <v>7.25</v>
      </c>
      <c r="R454" s="11">
        <v>7</v>
      </c>
      <c r="S454" s="11">
        <v>7.75</v>
      </c>
      <c r="T454" s="11">
        <f t="shared" si="50"/>
        <v>7.5</v>
      </c>
      <c r="U454" s="11">
        <f t="shared" si="55"/>
        <v>3206.2258928571428</v>
      </c>
      <c r="V454" s="11">
        <f t="shared" si="51"/>
        <v>3206.2258928571428</v>
      </c>
      <c r="W454" s="13"/>
      <c r="X454" s="13"/>
      <c r="Y454" s="53"/>
      <c r="Z454" s="53"/>
      <c r="AA454" s="53"/>
      <c r="AB454" s="53"/>
    </row>
    <row r="455" spans="1:28" x14ac:dyDescent="0.25">
      <c r="A455" s="40" t="s">
        <v>35</v>
      </c>
      <c r="B455" s="40">
        <v>4</v>
      </c>
      <c r="C455" s="25">
        <v>42380</v>
      </c>
      <c r="D455" s="25" t="s">
        <v>27</v>
      </c>
      <c r="E455" s="25" t="s">
        <v>26</v>
      </c>
      <c r="F455" s="7">
        <v>2016</v>
      </c>
      <c r="G455" s="54">
        <v>1</v>
      </c>
      <c r="H455" s="11">
        <v>3634</v>
      </c>
      <c r="I455" s="10">
        <v>0</v>
      </c>
      <c r="J455" s="11">
        <f t="shared" si="57"/>
        <v>0</v>
      </c>
      <c r="K455" s="10">
        <v>0</v>
      </c>
      <c r="L455" s="11">
        <f t="shared" si="58"/>
        <v>0</v>
      </c>
      <c r="M455" s="12">
        <v>66.861607142857139</v>
      </c>
      <c r="N455" s="12">
        <f t="shared" si="56"/>
        <v>66.861607142857139</v>
      </c>
      <c r="O455" s="11">
        <v>12</v>
      </c>
      <c r="P455" s="11">
        <v>10.25</v>
      </c>
      <c r="Q455" s="11">
        <v>11</v>
      </c>
      <c r="R455" s="11">
        <v>11</v>
      </c>
      <c r="S455" s="11">
        <v>10</v>
      </c>
      <c r="T455" s="11">
        <f t="shared" si="50"/>
        <v>10.85</v>
      </c>
      <c r="U455" s="11">
        <f t="shared" si="55"/>
        <v>2875.0491071428569</v>
      </c>
      <c r="V455" s="11">
        <f t="shared" si="51"/>
        <v>2875.0491071428569</v>
      </c>
      <c r="W455" s="60"/>
      <c r="X455" s="52"/>
      <c r="Y455" s="53"/>
      <c r="Z455" s="53"/>
      <c r="AA455" s="53"/>
      <c r="AB455" s="53"/>
    </row>
    <row r="456" spans="1:28" x14ac:dyDescent="0.25">
      <c r="A456" s="40" t="s">
        <v>35</v>
      </c>
      <c r="B456" s="40">
        <v>5</v>
      </c>
      <c r="C456" s="25">
        <v>42380</v>
      </c>
      <c r="D456" s="25" t="s">
        <v>27</v>
      </c>
      <c r="E456" s="25" t="s">
        <v>26</v>
      </c>
      <c r="F456" s="7">
        <v>2016</v>
      </c>
      <c r="G456" s="54">
        <v>2</v>
      </c>
      <c r="H456" s="11">
        <v>4120</v>
      </c>
      <c r="I456" s="10">
        <v>0</v>
      </c>
      <c r="J456" s="11">
        <f t="shared" si="57"/>
        <v>0</v>
      </c>
      <c r="K456" s="10">
        <v>0</v>
      </c>
      <c r="L456" s="11">
        <f t="shared" si="58"/>
        <v>0</v>
      </c>
      <c r="M456" s="12">
        <v>69.550000000000011</v>
      </c>
      <c r="N456" s="12">
        <f t="shared" si="56"/>
        <v>69.550000000000011</v>
      </c>
      <c r="O456" s="11">
        <v>8.25</v>
      </c>
      <c r="P456" s="11">
        <v>10.25</v>
      </c>
      <c r="Q456" s="11">
        <v>10.5</v>
      </c>
      <c r="R456" s="11">
        <v>10</v>
      </c>
      <c r="S456" s="11">
        <v>8.5</v>
      </c>
      <c r="T456" s="11">
        <f t="shared" si="50"/>
        <v>9.5</v>
      </c>
      <c r="U456" s="11">
        <f t="shared" si="55"/>
        <v>2990.6500000000005</v>
      </c>
      <c r="V456" s="11">
        <f t="shared" si="51"/>
        <v>2990.6500000000005</v>
      </c>
      <c r="W456" s="60"/>
      <c r="X456" s="52"/>
      <c r="Y456" s="53"/>
      <c r="Z456" s="53"/>
      <c r="AA456" s="53"/>
      <c r="AB456" s="53"/>
    </row>
    <row r="457" spans="1:28" x14ac:dyDescent="0.25">
      <c r="A457" s="40" t="s">
        <v>20</v>
      </c>
      <c r="B457" s="40">
        <v>6</v>
      </c>
      <c r="C457" s="25">
        <v>42380</v>
      </c>
      <c r="D457" s="25" t="s">
        <v>27</v>
      </c>
      <c r="E457" s="25" t="s">
        <v>26</v>
      </c>
      <c r="F457" s="7">
        <v>2016</v>
      </c>
      <c r="G457" s="54">
        <v>2</v>
      </c>
      <c r="H457" s="11">
        <v>2554</v>
      </c>
      <c r="I457" s="10">
        <v>0</v>
      </c>
      <c r="J457" s="11">
        <f t="shared" si="57"/>
        <v>0</v>
      </c>
      <c r="K457" s="10">
        <v>0</v>
      </c>
      <c r="L457" s="11">
        <f t="shared" si="58"/>
        <v>0</v>
      </c>
      <c r="M457" s="12">
        <v>23.175892857142859</v>
      </c>
      <c r="N457" s="12">
        <f t="shared" si="56"/>
        <v>23.175892857142859</v>
      </c>
      <c r="O457" s="11">
        <v>10.25</v>
      </c>
      <c r="P457" s="11">
        <v>9.25</v>
      </c>
      <c r="Q457" s="11">
        <v>11.5</v>
      </c>
      <c r="R457" s="11">
        <v>8.5</v>
      </c>
      <c r="S457" s="11">
        <v>9.5</v>
      </c>
      <c r="T457" s="11">
        <f t="shared" si="50"/>
        <v>9.8000000000000007</v>
      </c>
      <c r="U457" s="11">
        <f t="shared" si="55"/>
        <v>996.56339285714296</v>
      </c>
      <c r="V457" s="11">
        <f t="shared" si="51"/>
        <v>996.56339285714296</v>
      </c>
      <c r="W457" s="60"/>
      <c r="X457" s="52"/>
      <c r="Y457" s="53"/>
      <c r="Z457" s="53"/>
      <c r="AA457" s="53"/>
      <c r="AB457" s="53"/>
    </row>
    <row r="458" spans="1:28" x14ac:dyDescent="0.25">
      <c r="A458" s="40" t="s">
        <v>17</v>
      </c>
      <c r="B458" s="40">
        <v>7</v>
      </c>
      <c r="C458" s="25">
        <v>42380</v>
      </c>
      <c r="D458" s="25" t="s">
        <v>27</v>
      </c>
      <c r="E458" s="25" t="s">
        <v>26</v>
      </c>
      <c r="F458" s="7">
        <v>2016</v>
      </c>
      <c r="G458" s="54">
        <v>3</v>
      </c>
      <c r="H458" s="11">
        <v>2917</v>
      </c>
      <c r="I458" s="10">
        <v>0</v>
      </c>
      <c r="J458" s="11">
        <f t="shared" si="57"/>
        <v>0</v>
      </c>
      <c r="K458" s="10">
        <v>0</v>
      </c>
      <c r="L458" s="11">
        <f t="shared" si="58"/>
        <v>0</v>
      </c>
      <c r="M458" s="12">
        <v>119.27678571428571</v>
      </c>
      <c r="N458" s="12">
        <f t="shared" si="56"/>
        <v>119.27678571428571</v>
      </c>
      <c r="O458" s="11">
        <v>9.5</v>
      </c>
      <c r="P458" s="11">
        <v>8.5</v>
      </c>
      <c r="Q458" s="11">
        <v>9</v>
      </c>
      <c r="R458" s="11">
        <v>8</v>
      </c>
      <c r="S458" s="11">
        <v>7</v>
      </c>
      <c r="T458" s="11">
        <f t="shared" si="50"/>
        <v>8.4</v>
      </c>
      <c r="U458" s="11">
        <f t="shared" si="55"/>
        <v>5128.9017857142853</v>
      </c>
      <c r="V458" s="11">
        <f t="shared" si="51"/>
        <v>5128.9017857142853</v>
      </c>
      <c r="W458" s="60"/>
      <c r="X458" s="52"/>
      <c r="Y458" s="53"/>
      <c r="Z458" s="53"/>
      <c r="AA458" s="53"/>
      <c r="AB458" s="53"/>
    </row>
    <row r="459" spans="1:28" x14ac:dyDescent="0.25">
      <c r="A459" s="40" t="s">
        <v>20</v>
      </c>
      <c r="B459" s="40">
        <v>8</v>
      </c>
      <c r="C459" s="25">
        <v>42380</v>
      </c>
      <c r="D459" s="25" t="s">
        <v>27</v>
      </c>
      <c r="E459" s="25" t="s">
        <v>26</v>
      </c>
      <c r="F459" s="7">
        <v>2016</v>
      </c>
      <c r="G459" s="54">
        <v>3</v>
      </c>
      <c r="H459" s="11">
        <v>2800</v>
      </c>
      <c r="I459" s="10">
        <v>0</v>
      </c>
      <c r="J459" s="11">
        <f t="shared" si="57"/>
        <v>0</v>
      </c>
      <c r="K459" s="10">
        <v>0</v>
      </c>
      <c r="L459" s="11">
        <f t="shared" si="58"/>
        <v>0</v>
      </c>
      <c r="M459" s="12">
        <v>30.644642857142856</v>
      </c>
      <c r="N459" s="12">
        <f t="shared" si="56"/>
        <v>30.644642857142856</v>
      </c>
      <c r="O459" s="11">
        <v>5.5</v>
      </c>
      <c r="P459" s="11">
        <v>6.75</v>
      </c>
      <c r="Q459" s="11">
        <v>6.5</v>
      </c>
      <c r="R459" s="11">
        <v>6.25</v>
      </c>
      <c r="S459" s="11">
        <v>7.75</v>
      </c>
      <c r="T459" s="11">
        <f t="shared" si="50"/>
        <v>6.55</v>
      </c>
      <c r="U459" s="11">
        <f t="shared" si="55"/>
        <v>1317.7196428571428</v>
      </c>
      <c r="V459" s="11">
        <f t="shared" si="51"/>
        <v>1317.7196428571428</v>
      </c>
      <c r="W459" s="60"/>
      <c r="X459" s="52"/>
      <c r="Y459" s="53"/>
      <c r="Z459" s="53"/>
      <c r="AA459" s="53"/>
      <c r="AB459" s="53"/>
    </row>
    <row r="460" spans="1:28" x14ac:dyDescent="0.25">
      <c r="A460" s="40" t="s">
        <v>35</v>
      </c>
      <c r="B460" s="40">
        <v>9</v>
      </c>
      <c r="C460" s="25">
        <v>42380</v>
      </c>
      <c r="D460" s="25" t="s">
        <v>27</v>
      </c>
      <c r="E460" s="25" t="s">
        <v>26</v>
      </c>
      <c r="F460" s="7">
        <v>2016</v>
      </c>
      <c r="G460" s="54">
        <v>3</v>
      </c>
      <c r="H460" s="11">
        <v>2665</v>
      </c>
      <c r="I460" s="10">
        <v>0</v>
      </c>
      <c r="J460" s="11">
        <f t="shared" si="57"/>
        <v>0</v>
      </c>
      <c r="K460" s="10">
        <v>0</v>
      </c>
      <c r="L460" s="11">
        <f t="shared" si="58"/>
        <v>0</v>
      </c>
      <c r="M460" s="12">
        <v>98.433928571428567</v>
      </c>
      <c r="N460" s="12">
        <f t="shared" si="56"/>
        <v>98.433928571428567</v>
      </c>
      <c r="O460" s="11">
        <v>11.25</v>
      </c>
      <c r="P460" s="11">
        <v>8.75</v>
      </c>
      <c r="Q460" s="11">
        <v>9.5</v>
      </c>
      <c r="R460" s="11">
        <v>7.25</v>
      </c>
      <c r="S460" s="11">
        <v>11</v>
      </c>
      <c r="T460" s="11">
        <f t="shared" si="50"/>
        <v>9.5500000000000007</v>
      </c>
      <c r="U460" s="11">
        <f t="shared" si="55"/>
        <v>4232.6589285714281</v>
      </c>
      <c r="V460" s="11">
        <f t="shared" si="51"/>
        <v>4232.6589285714281</v>
      </c>
      <c r="W460" s="60"/>
      <c r="X460" s="52"/>
      <c r="Y460" s="53"/>
      <c r="Z460" s="53"/>
      <c r="AA460" s="53"/>
      <c r="AB460" s="53"/>
    </row>
    <row r="461" spans="1:28" x14ac:dyDescent="0.25">
      <c r="A461" s="42" t="s">
        <v>17</v>
      </c>
      <c r="B461" s="42">
        <v>1</v>
      </c>
      <c r="C461" s="24">
        <v>42423</v>
      </c>
      <c r="D461" s="24" t="s">
        <v>28</v>
      </c>
      <c r="E461" s="14" t="s">
        <v>26</v>
      </c>
      <c r="F461" s="14">
        <v>2016</v>
      </c>
      <c r="G461" s="16">
        <v>1</v>
      </c>
      <c r="H461" s="18">
        <v>3098</v>
      </c>
      <c r="I461" s="17">
        <v>0</v>
      </c>
      <c r="J461" s="18">
        <f t="shared" si="57"/>
        <v>0</v>
      </c>
      <c r="K461" s="17">
        <v>0</v>
      </c>
      <c r="L461" s="18">
        <f t="shared" si="58"/>
        <v>0</v>
      </c>
      <c r="M461" s="19">
        <v>57.830232558139549</v>
      </c>
      <c r="N461" s="19">
        <f>IF(M461&gt;0,M461,0)</f>
        <v>57.830232558139549</v>
      </c>
      <c r="O461" s="18">
        <v>12</v>
      </c>
      <c r="P461" s="18">
        <v>14.5</v>
      </c>
      <c r="Q461" s="18">
        <v>12</v>
      </c>
      <c r="R461" s="18">
        <v>11.5</v>
      </c>
      <c r="S461" s="18">
        <v>10.5</v>
      </c>
      <c r="T461" s="18">
        <f t="shared" si="50"/>
        <v>12.1</v>
      </c>
      <c r="U461" s="11">
        <f t="shared" si="55"/>
        <v>1966.2279069767446</v>
      </c>
      <c r="V461" s="18">
        <f t="shared" si="51"/>
        <v>1966.2279069767446</v>
      </c>
      <c r="W461" s="60"/>
      <c r="X461" s="52"/>
      <c r="Y461" s="53"/>
      <c r="Z461" s="53"/>
      <c r="AA461" s="53"/>
      <c r="AB461" s="53"/>
    </row>
    <row r="462" spans="1:28" x14ac:dyDescent="0.25">
      <c r="A462" s="42" t="s">
        <v>17</v>
      </c>
      <c r="B462" s="42">
        <v>2</v>
      </c>
      <c r="C462" s="24">
        <v>42423</v>
      </c>
      <c r="D462" s="24" t="s">
        <v>28</v>
      </c>
      <c r="E462" s="14" t="s">
        <v>26</v>
      </c>
      <c r="F462" s="14">
        <v>2016</v>
      </c>
      <c r="G462" s="16">
        <v>2</v>
      </c>
      <c r="H462" s="18">
        <v>3861</v>
      </c>
      <c r="I462" s="17">
        <v>0</v>
      </c>
      <c r="J462" s="18">
        <f t="shared" si="57"/>
        <v>0</v>
      </c>
      <c r="K462" s="17">
        <v>0</v>
      </c>
      <c r="L462" s="18">
        <f t="shared" si="58"/>
        <v>0</v>
      </c>
      <c r="M462" s="19">
        <v>38.443604651162786</v>
      </c>
      <c r="N462" s="19">
        <f t="shared" si="56"/>
        <v>38.443604651162786</v>
      </c>
      <c r="O462" s="18">
        <v>13.75</v>
      </c>
      <c r="P462" s="18">
        <v>12.5</v>
      </c>
      <c r="Q462" s="18">
        <v>13.5</v>
      </c>
      <c r="R462" s="18">
        <v>13.5</v>
      </c>
      <c r="S462" s="18">
        <v>12.75</v>
      </c>
      <c r="T462" s="18">
        <f t="shared" si="50"/>
        <v>13.2</v>
      </c>
      <c r="U462" s="11">
        <f t="shared" si="55"/>
        <v>1307.0825581395347</v>
      </c>
      <c r="V462" s="18">
        <f t="shared" si="51"/>
        <v>1307.0825581395347</v>
      </c>
      <c r="W462" s="60"/>
      <c r="X462" s="52"/>
      <c r="Y462" s="53"/>
      <c r="Z462" s="53"/>
      <c r="AA462" s="53"/>
      <c r="AB462" s="53"/>
    </row>
    <row r="463" spans="1:28" x14ac:dyDescent="0.25">
      <c r="A463" s="42" t="s">
        <v>20</v>
      </c>
      <c r="B463" s="42">
        <v>3</v>
      </c>
      <c r="C463" s="24">
        <v>42423</v>
      </c>
      <c r="D463" s="24" t="s">
        <v>28</v>
      </c>
      <c r="E463" s="14" t="s">
        <v>26</v>
      </c>
      <c r="F463" s="14">
        <v>2016</v>
      </c>
      <c r="G463" s="16">
        <v>1</v>
      </c>
      <c r="H463" s="18">
        <v>3544</v>
      </c>
      <c r="I463" s="17">
        <v>0</v>
      </c>
      <c r="J463" s="18">
        <f t="shared" si="57"/>
        <v>0</v>
      </c>
      <c r="K463" s="17">
        <v>0</v>
      </c>
      <c r="L463" s="18">
        <f t="shared" si="58"/>
        <v>0</v>
      </c>
      <c r="M463" s="19">
        <v>3.5831395348837223</v>
      </c>
      <c r="N463" s="19">
        <f t="shared" si="56"/>
        <v>3.5831395348837223</v>
      </c>
      <c r="O463" s="18">
        <v>10.25</v>
      </c>
      <c r="P463" s="18">
        <v>6.5</v>
      </c>
      <c r="Q463" s="18">
        <v>7.75</v>
      </c>
      <c r="R463" s="18">
        <v>6.5</v>
      </c>
      <c r="S463" s="18">
        <v>7.75</v>
      </c>
      <c r="T463" s="18">
        <f t="shared" si="50"/>
        <v>7.75</v>
      </c>
      <c r="U463" s="11">
        <f t="shared" si="55"/>
        <v>121.82674418604655</v>
      </c>
      <c r="V463" s="18">
        <f t="shared" si="51"/>
        <v>121.82674418604655</v>
      </c>
      <c r="W463" s="60"/>
      <c r="X463" s="52"/>
      <c r="Y463" s="53"/>
      <c r="Z463" s="53"/>
      <c r="AA463" s="53"/>
      <c r="AB463" s="53"/>
    </row>
    <row r="464" spans="1:28" x14ac:dyDescent="0.25">
      <c r="A464" s="42" t="s">
        <v>35</v>
      </c>
      <c r="B464" s="42">
        <v>4</v>
      </c>
      <c r="C464" s="24">
        <v>42423</v>
      </c>
      <c r="D464" s="24" t="s">
        <v>28</v>
      </c>
      <c r="E464" s="14" t="s">
        <v>26</v>
      </c>
      <c r="F464" s="14">
        <v>2016</v>
      </c>
      <c r="G464" s="16">
        <v>1</v>
      </c>
      <c r="H464" s="18">
        <v>4656</v>
      </c>
      <c r="I464" s="17">
        <v>0</v>
      </c>
      <c r="J464" s="18">
        <f t="shared" si="57"/>
        <v>0</v>
      </c>
      <c r="K464" s="17">
        <v>0</v>
      </c>
      <c r="L464" s="18">
        <f t="shared" si="58"/>
        <v>0</v>
      </c>
      <c r="M464" s="19">
        <v>3.3813953488372066</v>
      </c>
      <c r="N464" s="19">
        <f t="shared" si="56"/>
        <v>3.3813953488372066</v>
      </c>
      <c r="O464" s="18">
        <v>9</v>
      </c>
      <c r="P464" s="18">
        <v>7.75</v>
      </c>
      <c r="Q464" s="18">
        <v>10</v>
      </c>
      <c r="R464" s="18">
        <v>8.5</v>
      </c>
      <c r="S464" s="18">
        <v>7.25</v>
      </c>
      <c r="T464" s="18">
        <f t="shared" si="50"/>
        <v>8.5</v>
      </c>
      <c r="U464" s="11">
        <f t="shared" si="55"/>
        <v>114.96744186046503</v>
      </c>
      <c r="V464" s="18">
        <f t="shared" si="51"/>
        <v>114.96744186046503</v>
      </c>
      <c r="W464" s="60"/>
      <c r="X464" s="52"/>
      <c r="Y464" s="53"/>
      <c r="Z464" s="53"/>
      <c r="AA464" s="53"/>
      <c r="AB464" s="53"/>
    </row>
    <row r="465" spans="1:28" x14ac:dyDescent="0.25">
      <c r="A465" s="42" t="s">
        <v>35</v>
      </c>
      <c r="B465" s="42">
        <v>5</v>
      </c>
      <c r="C465" s="24">
        <v>42423</v>
      </c>
      <c r="D465" s="24" t="s">
        <v>28</v>
      </c>
      <c r="E465" s="14" t="s">
        <v>26</v>
      </c>
      <c r="F465" s="14">
        <v>2016</v>
      </c>
      <c r="G465" s="16">
        <v>2</v>
      </c>
      <c r="H465" s="18">
        <v>5357</v>
      </c>
      <c r="I465" s="17">
        <v>0</v>
      </c>
      <c r="J465" s="18">
        <f t="shared" si="57"/>
        <v>0</v>
      </c>
      <c r="K465" s="17">
        <v>0</v>
      </c>
      <c r="L465" s="18">
        <f t="shared" si="58"/>
        <v>0</v>
      </c>
      <c r="M465" s="19">
        <v>2.3843023255813929</v>
      </c>
      <c r="N465" s="19">
        <f t="shared" si="56"/>
        <v>2.3843023255813929</v>
      </c>
      <c r="O465" s="18">
        <v>7</v>
      </c>
      <c r="P465" s="18">
        <v>7.5</v>
      </c>
      <c r="Q465" s="18">
        <v>6.25</v>
      </c>
      <c r="R465" s="18">
        <v>6</v>
      </c>
      <c r="S465" s="18">
        <v>6</v>
      </c>
      <c r="T465" s="18">
        <f t="shared" si="50"/>
        <v>6.55</v>
      </c>
      <c r="U465" s="11">
        <f t="shared" si="55"/>
        <v>81.066279069767361</v>
      </c>
      <c r="V465" s="18">
        <f t="shared" si="51"/>
        <v>81.066279069767361</v>
      </c>
      <c r="W465" s="60"/>
      <c r="X465" s="52"/>
      <c r="Y465" s="53"/>
      <c r="Z465" s="53"/>
      <c r="AA465" s="53"/>
      <c r="AB465" s="53"/>
    </row>
    <row r="466" spans="1:28" x14ac:dyDescent="0.25">
      <c r="A466" s="42" t="s">
        <v>20</v>
      </c>
      <c r="B466" s="42">
        <v>6</v>
      </c>
      <c r="C466" s="24">
        <v>42423</v>
      </c>
      <c r="D466" s="24" t="s">
        <v>28</v>
      </c>
      <c r="E466" s="14" t="s">
        <v>26</v>
      </c>
      <c r="F466" s="14">
        <v>2016</v>
      </c>
      <c r="G466" s="16">
        <v>2</v>
      </c>
      <c r="H466" s="18">
        <v>4175</v>
      </c>
      <c r="I466" s="17">
        <v>0</v>
      </c>
      <c r="J466" s="18">
        <f t="shared" si="57"/>
        <v>0</v>
      </c>
      <c r="K466" s="17">
        <v>0</v>
      </c>
      <c r="L466" s="18">
        <f t="shared" si="58"/>
        <v>0</v>
      </c>
      <c r="M466" s="19">
        <v>14.675581395348837</v>
      </c>
      <c r="N466" s="19">
        <f t="shared" si="56"/>
        <v>14.675581395348837</v>
      </c>
      <c r="O466" s="18">
        <v>17.75</v>
      </c>
      <c r="P466" s="18">
        <v>13</v>
      </c>
      <c r="Q466" s="18">
        <v>15.5</v>
      </c>
      <c r="R466" s="18">
        <v>18</v>
      </c>
      <c r="S466" s="18">
        <v>14</v>
      </c>
      <c r="T466" s="18">
        <f t="shared" si="50"/>
        <v>15.65</v>
      </c>
      <c r="U466" s="11">
        <f t="shared" si="55"/>
        <v>498.96976744186048</v>
      </c>
      <c r="V466" s="18">
        <f t="shared" si="51"/>
        <v>498.96976744186048</v>
      </c>
      <c r="W466" s="60"/>
      <c r="X466" s="52"/>
      <c r="Y466" s="53"/>
      <c r="Z466" s="53"/>
      <c r="AA466" s="53"/>
      <c r="AB466" s="53"/>
    </row>
    <row r="467" spans="1:28" x14ac:dyDescent="0.25">
      <c r="A467" s="42" t="s">
        <v>17</v>
      </c>
      <c r="B467" s="42">
        <v>7</v>
      </c>
      <c r="C467" s="24">
        <v>42423</v>
      </c>
      <c r="D467" s="24" t="s">
        <v>28</v>
      </c>
      <c r="E467" s="14" t="s">
        <v>26</v>
      </c>
      <c r="F467" s="14">
        <v>2016</v>
      </c>
      <c r="G467" s="16">
        <v>3</v>
      </c>
      <c r="H467" s="18">
        <v>3817</v>
      </c>
      <c r="I467" s="17">
        <v>0</v>
      </c>
      <c r="J467" s="18">
        <f t="shared" si="57"/>
        <v>0</v>
      </c>
      <c r="K467" s="17">
        <v>0</v>
      </c>
      <c r="L467" s="18">
        <f t="shared" si="58"/>
        <v>0</v>
      </c>
      <c r="M467" s="19">
        <v>25.285465116279067</v>
      </c>
      <c r="N467" s="19">
        <f t="shared" si="56"/>
        <v>25.285465116279067</v>
      </c>
      <c r="O467" s="18">
        <v>12</v>
      </c>
      <c r="P467" s="18">
        <v>12.25</v>
      </c>
      <c r="Q467" s="18">
        <v>12.75</v>
      </c>
      <c r="R467" s="18">
        <v>15.5</v>
      </c>
      <c r="S467" s="18">
        <v>8.75</v>
      </c>
      <c r="T467" s="18">
        <f t="shared" si="50"/>
        <v>12.25</v>
      </c>
      <c r="U467" s="11">
        <f t="shared" si="55"/>
        <v>859.70581395348825</v>
      </c>
      <c r="V467" s="18">
        <f t="shared" si="51"/>
        <v>859.70581395348825</v>
      </c>
      <c r="W467" s="60"/>
      <c r="X467" s="52"/>
      <c r="Y467" s="53"/>
      <c r="Z467" s="53"/>
      <c r="AA467" s="53"/>
      <c r="AB467" s="53"/>
    </row>
    <row r="468" spans="1:28" x14ac:dyDescent="0.25">
      <c r="A468" s="42" t="s">
        <v>20</v>
      </c>
      <c r="B468" s="42">
        <v>8</v>
      </c>
      <c r="C468" s="24">
        <v>42423</v>
      </c>
      <c r="D468" s="24" t="s">
        <v>28</v>
      </c>
      <c r="E468" s="14" t="s">
        <v>26</v>
      </c>
      <c r="F468" s="14">
        <v>2016</v>
      </c>
      <c r="G468" s="16">
        <v>3</v>
      </c>
      <c r="H468" s="18">
        <v>4358</v>
      </c>
      <c r="I468" s="17">
        <v>0</v>
      </c>
      <c r="J468" s="18">
        <f t="shared" si="57"/>
        <v>0</v>
      </c>
      <c r="K468" s="17">
        <v>0</v>
      </c>
      <c r="L468" s="18">
        <f t="shared" si="58"/>
        <v>0</v>
      </c>
      <c r="M468" s="19">
        <v>23.462209302325586</v>
      </c>
      <c r="N468" s="19">
        <f t="shared" si="56"/>
        <v>23.462209302325586</v>
      </c>
      <c r="O468" s="18">
        <v>12</v>
      </c>
      <c r="P468" s="18">
        <v>6.25</v>
      </c>
      <c r="Q468" s="18">
        <v>10.25</v>
      </c>
      <c r="R468" s="18">
        <v>10.75</v>
      </c>
      <c r="S468" s="18">
        <v>7.75</v>
      </c>
      <c r="T468" s="18">
        <f t="shared" si="50"/>
        <v>9.4</v>
      </c>
      <c r="U468" s="11">
        <f t="shared" si="55"/>
        <v>797.71511627906989</v>
      </c>
      <c r="V468" s="18">
        <f t="shared" si="51"/>
        <v>797.71511627906989</v>
      </c>
      <c r="W468" s="60"/>
      <c r="X468" s="52"/>
      <c r="Y468" s="53"/>
      <c r="Z468" s="53"/>
      <c r="AA468" s="53"/>
      <c r="AB468" s="53"/>
    </row>
    <row r="469" spans="1:28" x14ac:dyDescent="0.25">
      <c r="A469" s="42" t="s">
        <v>35</v>
      </c>
      <c r="B469" s="42">
        <v>9</v>
      </c>
      <c r="C469" s="24">
        <v>42423</v>
      </c>
      <c r="D469" s="24" t="s">
        <v>28</v>
      </c>
      <c r="E469" s="14" t="s">
        <v>26</v>
      </c>
      <c r="F469" s="14">
        <v>2016</v>
      </c>
      <c r="G469" s="16">
        <v>3</v>
      </c>
      <c r="H469" s="18">
        <v>3605</v>
      </c>
      <c r="I469" s="17">
        <v>0</v>
      </c>
      <c r="J469" s="18">
        <f t="shared" si="57"/>
        <v>0</v>
      </c>
      <c r="K469" s="17">
        <v>0</v>
      </c>
      <c r="L469" s="18">
        <f t="shared" si="58"/>
        <v>0</v>
      </c>
      <c r="M469" s="19">
        <v>1.1604651162790702</v>
      </c>
      <c r="N469" s="19">
        <f t="shared" si="56"/>
        <v>1.1604651162790702</v>
      </c>
      <c r="O469" s="18">
        <v>7.75</v>
      </c>
      <c r="P469" s="18">
        <v>9.75</v>
      </c>
      <c r="Q469" s="18">
        <v>7.75</v>
      </c>
      <c r="R469" s="18">
        <v>7.25</v>
      </c>
      <c r="S469" s="18">
        <v>11</v>
      </c>
      <c r="T469" s="18">
        <f t="shared" si="50"/>
        <v>8.6999999999999993</v>
      </c>
      <c r="U469" s="11">
        <f t="shared" si="55"/>
        <v>39.455813953488388</v>
      </c>
      <c r="V469" s="18">
        <f t="shared" si="51"/>
        <v>39.455813953488388</v>
      </c>
      <c r="W469" s="60"/>
      <c r="X469" s="52"/>
      <c r="Y469" s="53"/>
      <c r="Z469" s="53"/>
      <c r="AA469" s="53"/>
      <c r="AB469" s="53"/>
    </row>
    <row r="470" spans="1:28" x14ac:dyDescent="0.25">
      <c r="A470" s="40" t="s">
        <v>17</v>
      </c>
      <c r="B470" s="40">
        <v>1</v>
      </c>
      <c r="C470" s="25">
        <v>42457</v>
      </c>
      <c r="D470" s="25" t="s">
        <v>29</v>
      </c>
      <c r="E470" s="25" t="s">
        <v>30</v>
      </c>
      <c r="F470" s="7">
        <v>2016</v>
      </c>
      <c r="G470" s="54">
        <v>1</v>
      </c>
      <c r="H470" s="11">
        <v>3245</v>
      </c>
      <c r="I470" s="10">
        <v>0</v>
      </c>
      <c r="J470" s="11">
        <f t="shared" si="57"/>
        <v>0</v>
      </c>
      <c r="K470" s="10">
        <v>0</v>
      </c>
      <c r="L470" s="11">
        <f t="shared" si="58"/>
        <v>0</v>
      </c>
      <c r="M470" s="12">
        <v>33.806428571428576</v>
      </c>
      <c r="N470" s="12">
        <f>IF(M470&gt;0,M470,0)</f>
        <v>33.806428571428576</v>
      </c>
      <c r="O470" s="11">
        <v>9.75</v>
      </c>
      <c r="P470" s="11">
        <v>8.75</v>
      </c>
      <c r="Q470" s="11">
        <v>8.25</v>
      </c>
      <c r="R470" s="11">
        <v>8.25</v>
      </c>
      <c r="S470" s="11">
        <v>10.75</v>
      </c>
      <c r="T470" s="11">
        <f t="shared" si="50"/>
        <v>9.15</v>
      </c>
      <c r="U470" s="11">
        <f>(M470*(C478-C470))</f>
        <v>0</v>
      </c>
      <c r="V470" s="11">
        <f>(33*N470)</f>
        <v>1115.612142857143</v>
      </c>
      <c r="W470" s="60"/>
      <c r="X470" s="52"/>
      <c r="Y470" s="53"/>
      <c r="Z470" s="53"/>
      <c r="AA470" s="53"/>
      <c r="AB470" s="53"/>
    </row>
    <row r="471" spans="1:28" x14ac:dyDescent="0.25">
      <c r="A471" s="40" t="s">
        <v>17</v>
      </c>
      <c r="B471" s="40">
        <v>2</v>
      </c>
      <c r="C471" s="25">
        <v>42457</v>
      </c>
      <c r="D471" s="25" t="s">
        <v>29</v>
      </c>
      <c r="E471" s="25" t="s">
        <v>30</v>
      </c>
      <c r="F471" s="7">
        <v>2016</v>
      </c>
      <c r="G471" s="54">
        <v>2</v>
      </c>
      <c r="H471" s="11">
        <v>3385</v>
      </c>
      <c r="I471" s="10">
        <v>0</v>
      </c>
      <c r="J471" s="11">
        <f t="shared" si="57"/>
        <v>0</v>
      </c>
      <c r="K471" s="10">
        <v>0</v>
      </c>
      <c r="L471" s="11">
        <f t="shared" si="58"/>
        <v>0</v>
      </c>
      <c r="M471" s="12">
        <v>39.675714285714292</v>
      </c>
      <c r="N471" s="12">
        <f t="shared" si="56"/>
        <v>39.675714285714292</v>
      </c>
      <c r="O471" s="11">
        <v>7</v>
      </c>
      <c r="P471" s="11">
        <v>6.75</v>
      </c>
      <c r="Q471" s="11">
        <v>10.5</v>
      </c>
      <c r="R471" s="11">
        <v>7.5</v>
      </c>
      <c r="S471" s="11">
        <v>8.25</v>
      </c>
      <c r="T471" s="11">
        <f t="shared" si="50"/>
        <v>8</v>
      </c>
      <c r="U471" s="11">
        <f>(M471*(C478-C471))</f>
        <v>0</v>
      </c>
      <c r="V471" s="11">
        <f t="shared" ref="V471:V478" si="59">(33*N471)</f>
        <v>1309.2985714285717</v>
      </c>
      <c r="W471" s="60"/>
      <c r="X471" s="52"/>
      <c r="Y471" s="53"/>
      <c r="Z471" s="53"/>
      <c r="AA471" s="53"/>
      <c r="AB471" s="53"/>
    </row>
    <row r="472" spans="1:28" x14ac:dyDescent="0.25">
      <c r="A472" s="40" t="s">
        <v>20</v>
      </c>
      <c r="B472" s="40">
        <v>3</v>
      </c>
      <c r="C472" s="25">
        <v>42457</v>
      </c>
      <c r="D472" s="25" t="s">
        <v>29</v>
      </c>
      <c r="E472" s="25" t="s">
        <v>30</v>
      </c>
      <c r="F472" s="7">
        <v>2016</v>
      </c>
      <c r="G472" s="54">
        <v>1</v>
      </c>
      <c r="H472" s="11">
        <v>2396</v>
      </c>
      <c r="I472" s="10">
        <v>0</v>
      </c>
      <c r="J472" s="11">
        <f t="shared" si="57"/>
        <v>0</v>
      </c>
      <c r="K472" s="10">
        <v>0</v>
      </c>
      <c r="L472" s="11">
        <f t="shared" si="58"/>
        <v>0</v>
      </c>
      <c r="M472" s="12">
        <v>1.8528571428571405</v>
      </c>
      <c r="N472" s="12">
        <f t="shared" si="56"/>
        <v>1.8528571428571405</v>
      </c>
      <c r="O472" s="11">
        <v>7</v>
      </c>
      <c r="P472" s="11">
        <v>7.25</v>
      </c>
      <c r="Q472" s="11">
        <v>7.75</v>
      </c>
      <c r="R472" s="11">
        <v>5.75</v>
      </c>
      <c r="S472" s="11">
        <v>7.5</v>
      </c>
      <c r="T472" s="11">
        <f t="shared" si="50"/>
        <v>7.05</v>
      </c>
      <c r="U472" s="11">
        <f>(M472*(C478-C472))</f>
        <v>0</v>
      </c>
      <c r="V472" s="11">
        <f t="shared" si="59"/>
        <v>61.144285714285637</v>
      </c>
      <c r="W472" s="60"/>
      <c r="X472" s="52"/>
      <c r="Y472" s="53"/>
      <c r="Z472" s="53"/>
      <c r="AA472" s="53"/>
      <c r="AB472" s="53"/>
    </row>
    <row r="473" spans="1:28" x14ac:dyDescent="0.25">
      <c r="A473" s="40" t="s">
        <v>35</v>
      </c>
      <c r="B473" s="40">
        <v>4</v>
      </c>
      <c r="C473" s="25">
        <v>42457</v>
      </c>
      <c r="D473" s="25" t="s">
        <v>29</v>
      </c>
      <c r="E473" s="25" t="s">
        <v>30</v>
      </c>
      <c r="F473" s="7">
        <v>2016</v>
      </c>
      <c r="G473" s="54">
        <v>1</v>
      </c>
      <c r="H473" s="11">
        <v>3310</v>
      </c>
      <c r="I473" s="10">
        <v>0</v>
      </c>
      <c r="J473" s="11">
        <f t="shared" si="57"/>
        <v>0</v>
      </c>
      <c r="K473" s="10">
        <v>0</v>
      </c>
      <c r="L473" s="11">
        <f t="shared" si="58"/>
        <v>0</v>
      </c>
      <c r="M473" s="12">
        <v>32.32</v>
      </c>
      <c r="N473" s="12">
        <f t="shared" si="56"/>
        <v>32.32</v>
      </c>
      <c r="O473" s="11">
        <v>6</v>
      </c>
      <c r="P473" s="11">
        <v>8</v>
      </c>
      <c r="Q473" s="11">
        <v>6.25</v>
      </c>
      <c r="R473" s="11">
        <v>6</v>
      </c>
      <c r="S473" s="11">
        <v>6.25</v>
      </c>
      <c r="T473" s="11">
        <f t="shared" si="50"/>
        <v>6.5</v>
      </c>
      <c r="U473" s="11">
        <f>(M473*(C478-C473))</f>
        <v>0</v>
      </c>
      <c r="V473" s="11">
        <f t="shared" si="59"/>
        <v>1066.56</v>
      </c>
      <c r="W473" s="60"/>
      <c r="X473" s="52"/>
      <c r="Y473" s="53"/>
      <c r="Z473" s="53"/>
      <c r="AA473" s="53"/>
      <c r="AB473" s="53"/>
    </row>
    <row r="474" spans="1:28" x14ac:dyDescent="0.25">
      <c r="A474" s="40" t="s">
        <v>35</v>
      </c>
      <c r="B474" s="40">
        <v>5</v>
      </c>
      <c r="C474" s="25">
        <v>42457</v>
      </c>
      <c r="D474" s="25" t="s">
        <v>29</v>
      </c>
      <c r="E474" s="25" t="s">
        <v>30</v>
      </c>
      <c r="F474" s="7">
        <v>2016</v>
      </c>
      <c r="G474" s="54">
        <v>2</v>
      </c>
      <c r="H474" s="11">
        <v>3213</v>
      </c>
      <c r="I474" s="10">
        <v>0</v>
      </c>
      <c r="J474" s="11">
        <f t="shared" si="57"/>
        <v>0</v>
      </c>
      <c r="K474" s="10">
        <v>0</v>
      </c>
      <c r="L474" s="11">
        <f t="shared" si="58"/>
        <v>0</v>
      </c>
      <c r="M474" s="12">
        <v>-13.149285714285712</v>
      </c>
      <c r="N474" s="12">
        <f t="shared" si="56"/>
        <v>0</v>
      </c>
      <c r="O474" s="11">
        <v>5.25</v>
      </c>
      <c r="P474" s="11">
        <v>6.5</v>
      </c>
      <c r="Q474" s="11">
        <v>5.75</v>
      </c>
      <c r="R474" s="11">
        <v>5</v>
      </c>
      <c r="S474" s="11">
        <v>4.5</v>
      </c>
      <c r="T474" s="11">
        <f t="shared" si="50"/>
        <v>5.4</v>
      </c>
      <c r="U474" s="11">
        <f>(M474*(C478-C474))</f>
        <v>0</v>
      </c>
      <c r="V474" s="11">
        <f t="shared" si="59"/>
        <v>0</v>
      </c>
      <c r="W474" s="60"/>
      <c r="X474" s="52"/>
      <c r="Y474" s="53"/>
      <c r="Z474" s="53"/>
      <c r="AA474" s="53"/>
      <c r="AB474" s="53"/>
    </row>
    <row r="475" spans="1:28" x14ac:dyDescent="0.25">
      <c r="A475" s="40" t="s">
        <v>20</v>
      </c>
      <c r="B475" s="40">
        <v>6</v>
      </c>
      <c r="C475" s="25">
        <v>42457</v>
      </c>
      <c r="D475" s="25" t="s">
        <v>29</v>
      </c>
      <c r="E475" s="25" t="s">
        <v>30</v>
      </c>
      <c r="F475" s="7">
        <v>2016</v>
      </c>
      <c r="G475" s="54">
        <v>2</v>
      </c>
      <c r="H475" s="11">
        <v>2687</v>
      </c>
      <c r="I475" s="10">
        <v>0</v>
      </c>
      <c r="J475" s="11">
        <f t="shared" si="57"/>
        <v>0</v>
      </c>
      <c r="K475" s="10">
        <v>0</v>
      </c>
      <c r="L475" s="11">
        <f t="shared" si="58"/>
        <v>0</v>
      </c>
      <c r="M475" s="12">
        <v>17.513571428571431</v>
      </c>
      <c r="N475" s="12">
        <f t="shared" si="56"/>
        <v>17.513571428571431</v>
      </c>
      <c r="O475" s="11">
        <v>14</v>
      </c>
      <c r="P475" s="11">
        <v>11</v>
      </c>
      <c r="Q475" s="11">
        <v>12</v>
      </c>
      <c r="R475" s="11">
        <v>9</v>
      </c>
      <c r="S475" s="11">
        <v>11.25</v>
      </c>
      <c r="T475" s="11">
        <f>AVERAGE(O475:S475)</f>
        <v>11.45</v>
      </c>
      <c r="U475" s="11">
        <f>(M475*(C478-C475))</f>
        <v>0</v>
      </c>
      <c r="V475" s="11">
        <f t="shared" si="59"/>
        <v>577.94785714285729</v>
      </c>
      <c r="W475" s="60"/>
      <c r="X475" s="52"/>
      <c r="Y475" s="53"/>
      <c r="Z475" s="53"/>
      <c r="AA475" s="53"/>
      <c r="AB475" s="53"/>
    </row>
    <row r="476" spans="1:28" x14ac:dyDescent="0.25">
      <c r="A476" s="40" t="s">
        <v>17</v>
      </c>
      <c r="B476" s="40">
        <v>7</v>
      </c>
      <c r="C476" s="25">
        <v>42457</v>
      </c>
      <c r="D476" s="25" t="s">
        <v>29</v>
      </c>
      <c r="E476" s="25" t="s">
        <v>30</v>
      </c>
      <c r="F476" s="7">
        <v>2016</v>
      </c>
      <c r="G476" s="54">
        <v>3</v>
      </c>
      <c r="H476" s="11">
        <v>3225</v>
      </c>
      <c r="I476" s="10">
        <v>0</v>
      </c>
      <c r="J476" s="11">
        <f t="shared" si="57"/>
        <v>0</v>
      </c>
      <c r="K476" s="10">
        <v>0</v>
      </c>
      <c r="L476" s="11">
        <f t="shared" si="58"/>
        <v>0</v>
      </c>
      <c r="M476" s="12">
        <v>29.067857142857143</v>
      </c>
      <c r="N476" s="12">
        <f t="shared" si="56"/>
        <v>29.067857142857143</v>
      </c>
      <c r="O476" s="11">
        <v>7.5</v>
      </c>
      <c r="P476" s="11">
        <v>6.5</v>
      </c>
      <c r="Q476" s="11">
        <v>6.75</v>
      </c>
      <c r="R476" s="11">
        <v>6.5</v>
      </c>
      <c r="S476" s="11">
        <v>6.75</v>
      </c>
      <c r="T476" s="11">
        <f>AVERAGE(O476:S476)</f>
        <v>6.8</v>
      </c>
      <c r="U476" s="11">
        <f>(M476*(C478-C476))</f>
        <v>0</v>
      </c>
      <c r="V476" s="11">
        <f t="shared" si="59"/>
        <v>959.23928571428576</v>
      </c>
      <c r="W476" s="60"/>
      <c r="X476" s="52"/>
      <c r="Y476" s="53"/>
      <c r="Z476" s="53"/>
      <c r="AA476" s="53"/>
      <c r="AB476" s="53"/>
    </row>
    <row r="477" spans="1:28" x14ac:dyDescent="0.25">
      <c r="A477" s="40" t="s">
        <v>20</v>
      </c>
      <c r="B477" s="40">
        <v>8</v>
      </c>
      <c r="C477" s="25">
        <v>42457</v>
      </c>
      <c r="D477" s="25" t="s">
        <v>29</v>
      </c>
      <c r="E477" s="25" t="s">
        <v>30</v>
      </c>
      <c r="F477" s="7">
        <v>2016</v>
      </c>
      <c r="G477" s="54">
        <v>3</v>
      </c>
      <c r="H477" s="11">
        <v>3195</v>
      </c>
      <c r="I477" s="10">
        <v>0</v>
      </c>
      <c r="J477" s="11">
        <f t="shared" si="57"/>
        <v>0</v>
      </c>
      <c r="K477" s="10">
        <v>0</v>
      </c>
      <c r="L477" s="11">
        <f t="shared" si="58"/>
        <v>0</v>
      </c>
      <c r="M477" s="12">
        <v>14.801428571428575</v>
      </c>
      <c r="N477" s="12">
        <f t="shared" si="56"/>
        <v>14.801428571428575</v>
      </c>
      <c r="O477" s="11">
        <v>6.75</v>
      </c>
      <c r="P477" s="11">
        <v>8</v>
      </c>
      <c r="Q477" s="11">
        <v>8.75</v>
      </c>
      <c r="R477" s="11">
        <v>6</v>
      </c>
      <c r="S477" s="11">
        <v>6.25</v>
      </c>
      <c r="T477" s="11">
        <f>AVERAGE(O477:S477)</f>
        <v>7.15</v>
      </c>
      <c r="U477" s="11">
        <f>(M477*(C478-C477))</f>
        <v>0</v>
      </c>
      <c r="V477" s="11">
        <f t="shared" si="59"/>
        <v>488.44714285714298</v>
      </c>
      <c r="W477" s="60"/>
      <c r="X477" s="52"/>
      <c r="Y477" s="53"/>
      <c r="Z477" s="53"/>
      <c r="AA477" s="53"/>
      <c r="AB477" s="53"/>
    </row>
    <row r="478" spans="1:28" x14ac:dyDescent="0.25">
      <c r="A478" s="40" t="s">
        <v>35</v>
      </c>
      <c r="B478" s="40">
        <v>9</v>
      </c>
      <c r="C478" s="25">
        <v>42457</v>
      </c>
      <c r="D478" s="25" t="s">
        <v>29</v>
      </c>
      <c r="E478" s="25" t="s">
        <v>30</v>
      </c>
      <c r="F478" s="7">
        <v>2016</v>
      </c>
      <c r="G478" s="54">
        <v>3</v>
      </c>
      <c r="H478" s="11">
        <v>2365</v>
      </c>
      <c r="I478" s="10">
        <v>0</v>
      </c>
      <c r="J478" s="11">
        <f t="shared" si="57"/>
        <v>0</v>
      </c>
      <c r="K478" s="10">
        <v>0</v>
      </c>
      <c r="L478" s="11">
        <f t="shared" si="58"/>
        <v>0</v>
      </c>
      <c r="M478" s="12">
        <v>-20.699285714285715</v>
      </c>
      <c r="N478" s="12">
        <f t="shared" si="56"/>
        <v>0</v>
      </c>
      <c r="O478" s="11">
        <v>5</v>
      </c>
      <c r="P478" s="11">
        <v>4.75</v>
      </c>
      <c r="Q478" s="11">
        <v>6.5</v>
      </c>
      <c r="R478" s="11">
        <v>4.5</v>
      </c>
      <c r="S478" s="11">
        <v>4.75</v>
      </c>
      <c r="T478" s="11">
        <f>AVERAGE(O478:S478)</f>
        <v>5.0999999999999996</v>
      </c>
      <c r="U478" s="11">
        <f>(M478*(C478-C478))</f>
        <v>0</v>
      </c>
      <c r="V478" s="11">
        <f t="shared" si="59"/>
        <v>0</v>
      </c>
      <c r="W478" s="60"/>
      <c r="X478" s="52"/>
      <c r="Y478" s="53"/>
      <c r="Z478" s="53"/>
      <c r="AA478" s="53"/>
      <c r="AB478" s="53"/>
    </row>
    <row r="479" spans="1:28" x14ac:dyDescent="0.25">
      <c r="W479" s="60"/>
      <c r="X479" s="52"/>
      <c r="Y479" s="53"/>
      <c r="Z479" s="53"/>
      <c r="AA479" s="53"/>
      <c r="AB479" s="53"/>
    </row>
    <row r="480" spans="1:28" x14ac:dyDescent="0.25">
      <c r="W480" s="60"/>
      <c r="X480" s="52"/>
      <c r="Y480" s="53"/>
      <c r="Z480" s="53"/>
      <c r="AA480" s="53"/>
      <c r="AB480" s="53"/>
    </row>
    <row r="481" spans="23:28" x14ac:dyDescent="0.25">
      <c r="W481" s="60"/>
      <c r="X481" s="52"/>
      <c r="Y481" s="53"/>
      <c r="Z481" s="53"/>
      <c r="AA481" s="53"/>
      <c r="AB481" s="53"/>
    </row>
    <row r="482" spans="23:28" x14ac:dyDescent="0.25">
      <c r="W482" s="60"/>
      <c r="X482" s="52"/>
      <c r="Y482" s="53"/>
      <c r="Z482" s="53"/>
      <c r="AA482" s="53"/>
      <c r="AB482" s="53"/>
    </row>
    <row r="483" spans="23:28" x14ac:dyDescent="0.25">
      <c r="W483" s="60"/>
      <c r="X483" s="52"/>
      <c r="Y483" s="53"/>
      <c r="Z483" s="53"/>
      <c r="AA483" s="53"/>
      <c r="AB483" s="53"/>
    </row>
    <row r="484" spans="23:28" x14ac:dyDescent="0.25">
      <c r="W484" s="60"/>
      <c r="X484" s="52"/>
      <c r="Y484" s="53"/>
      <c r="Z484" s="53"/>
      <c r="AA484" s="53"/>
      <c r="AB484" s="53"/>
    </row>
    <row r="485" spans="23:28" x14ac:dyDescent="0.25">
      <c r="W485" s="60"/>
      <c r="X485" s="52"/>
      <c r="Y485" s="53"/>
      <c r="Z485" s="53"/>
      <c r="AA485" s="53"/>
      <c r="AB485" s="53"/>
    </row>
    <row r="486" spans="23:28" x14ac:dyDescent="0.25">
      <c r="W486" s="60"/>
      <c r="X486" s="52"/>
      <c r="Y486" s="53"/>
      <c r="Z486" s="53"/>
      <c r="AA486" s="53"/>
      <c r="AB486" s="53"/>
    </row>
    <row r="487" spans="23:28" x14ac:dyDescent="0.25">
      <c r="W487" s="60"/>
      <c r="X487" s="52"/>
      <c r="Y487" s="53"/>
      <c r="Z487" s="53"/>
      <c r="AA487" s="53"/>
      <c r="AB487" s="53"/>
    </row>
    <row r="488" spans="23:28" x14ac:dyDescent="0.25">
      <c r="W488" s="60"/>
      <c r="X488" s="52"/>
      <c r="Y488" s="53"/>
      <c r="Z488" s="53"/>
      <c r="AA488" s="53"/>
      <c r="AB488" s="53"/>
    </row>
    <row r="489" spans="23:28" x14ac:dyDescent="0.25">
      <c r="W489" s="60"/>
      <c r="X489" s="52"/>
      <c r="Y489" s="53"/>
      <c r="Z489" s="53"/>
      <c r="AA489" s="53"/>
      <c r="AB489" s="53"/>
    </row>
    <row r="490" spans="23:28" x14ac:dyDescent="0.25">
      <c r="W490" s="60"/>
      <c r="X490" s="52"/>
      <c r="Y490" s="53"/>
      <c r="Z490" s="53"/>
      <c r="AA490" s="53"/>
      <c r="AB490" s="53"/>
    </row>
    <row r="491" spans="23:28" x14ac:dyDescent="0.25">
      <c r="W491" s="60"/>
      <c r="X491" s="52"/>
      <c r="Y491" s="53"/>
      <c r="Z491" s="53"/>
      <c r="AA491" s="53"/>
      <c r="AB491" s="53"/>
    </row>
    <row r="492" spans="23:28" x14ac:dyDescent="0.25">
      <c r="W492" s="60"/>
      <c r="X492" s="52"/>
      <c r="Y492" s="53"/>
      <c r="Z492" s="53"/>
      <c r="AA492" s="53"/>
      <c r="AB492" s="53"/>
    </row>
    <row r="493" spans="23:28" x14ac:dyDescent="0.25">
      <c r="W493" s="60"/>
      <c r="X493" s="52"/>
      <c r="Y493" s="53"/>
      <c r="Z493" s="53"/>
      <c r="AA493" s="53"/>
      <c r="AB493" s="53"/>
    </row>
    <row r="494" spans="23:28" x14ac:dyDescent="0.25">
      <c r="W494" s="60"/>
      <c r="X494" s="52"/>
      <c r="Y494" s="53"/>
      <c r="Z494" s="53"/>
      <c r="AA494" s="53"/>
      <c r="AB494" s="53"/>
    </row>
    <row r="495" spans="23:28" x14ac:dyDescent="0.25">
      <c r="W495" s="60"/>
      <c r="X495" s="52"/>
      <c r="Y495" s="53"/>
      <c r="Z495" s="53"/>
      <c r="AA495" s="53"/>
      <c r="AB495" s="53"/>
    </row>
    <row r="496" spans="23:28" x14ac:dyDescent="0.25">
      <c r="W496" s="60"/>
      <c r="X496" s="52"/>
      <c r="Y496" s="53"/>
      <c r="Z496" s="53"/>
      <c r="AA496" s="53"/>
      <c r="AB496" s="53"/>
    </row>
    <row r="497" spans="23:28" x14ac:dyDescent="0.25">
      <c r="W497" s="60"/>
      <c r="X497" s="52"/>
      <c r="Y497" s="53"/>
      <c r="Z497" s="53"/>
      <c r="AA497" s="53"/>
      <c r="AB497" s="53"/>
    </row>
    <row r="498" spans="23:28" x14ac:dyDescent="0.25">
      <c r="W498" s="60"/>
      <c r="X498" s="52"/>
      <c r="Y498" s="53"/>
      <c r="Z498" s="53"/>
      <c r="AA498" s="53"/>
      <c r="AB498" s="53"/>
    </row>
    <row r="499" spans="23:28" x14ac:dyDescent="0.25">
      <c r="W499" s="60"/>
      <c r="X499" s="52"/>
      <c r="Y499" s="53"/>
      <c r="Z499" s="53"/>
      <c r="AA499" s="53"/>
      <c r="AB499" s="53"/>
    </row>
    <row r="500" spans="23:28" x14ac:dyDescent="0.25">
      <c r="W500" s="60"/>
      <c r="X500" s="52"/>
      <c r="Y500" s="53"/>
      <c r="Z500" s="53"/>
      <c r="AA500" s="53"/>
      <c r="AB500" s="53"/>
    </row>
    <row r="501" spans="23:28" x14ac:dyDescent="0.25">
      <c r="W501" s="60"/>
      <c r="X501" s="52"/>
      <c r="Y501" s="53"/>
      <c r="Z501" s="53"/>
      <c r="AA501" s="53"/>
      <c r="AB501" s="53"/>
    </row>
    <row r="502" spans="23:28" x14ac:dyDescent="0.25">
      <c r="W502" s="60"/>
      <c r="X502" s="52"/>
      <c r="Y502" s="53"/>
      <c r="Z502" s="53"/>
      <c r="AA502" s="53"/>
      <c r="AB502" s="53"/>
    </row>
    <row r="503" spans="23:28" x14ac:dyDescent="0.25">
      <c r="W503" s="60"/>
      <c r="X503" s="52"/>
      <c r="Y503" s="53"/>
      <c r="Z503" s="53"/>
      <c r="AA503" s="53"/>
      <c r="AB503" s="53"/>
    </row>
    <row r="504" spans="23:28" x14ac:dyDescent="0.25">
      <c r="W504" s="60"/>
      <c r="X504" s="52"/>
      <c r="Y504" s="53"/>
      <c r="Z504" s="53"/>
      <c r="AA504" s="53"/>
      <c r="AB504" s="53"/>
    </row>
    <row r="505" spans="23:28" x14ac:dyDescent="0.25">
      <c r="W505" s="60"/>
      <c r="X505" s="52"/>
      <c r="Y505" s="53"/>
      <c r="Z505" s="53"/>
      <c r="AA505" s="53"/>
      <c r="AB505" s="53"/>
    </row>
    <row r="506" spans="23:28" x14ac:dyDescent="0.25">
      <c r="W506" s="60"/>
      <c r="X506" s="52"/>
      <c r="Y506" s="53"/>
      <c r="Z506" s="53"/>
      <c r="AA506" s="53"/>
      <c r="AB506" s="53"/>
    </row>
    <row r="507" spans="23:28" x14ac:dyDescent="0.25">
      <c r="W507" s="60"/>
      <c r="X507" s="52"/>
      <c r="Y507" s="53"/>
      <c r="Z507" s="53"/>
      <c r="AA507" s="53"/>
      <c r="AB507" s="53"/>
    </row>
    <row r="508" spans="23:28" x14ac:dyDescent="0.25">
      <c r="W508" s="60"/>
      <c r="X508" s="52"/>
      <c r="Y508" s="53"/>
      <c r="Z508" s="53"/>
      <c r="AA508" s="53"/>
      <c r="AB508" s="53"/>
    </row>
    <row r="509" spans="23:28" x14ac:dyDescent="0.25">
      <c r="W509" s="60"/>
      <c r="X509" s="52"/>
      <c r="Y509" s="53"/>
      <c r="Z509" s="53"/>
      <c r="AA509" s="53"/>
      <c r="AB509" s="53"/>
    </row>
    <row r="510" spans="23:28" x14ac:dyDescent="0.25">
      <c r="W510" s="60"/>
      <c r="X510" s="52"/>
      <c r="Y510" s="53"/>
      <c r="Z510" s="53"/>
      <c r="AA510" s="53"/>
      <c r="AB510" s="53"/>
    </row>
    <row r="511" spans="23:28" x14ac:dyDescent="0.25">
      <c r="W511" s="60"/>
      <c r="X511" s="52"/>
      <c r="Y511" s="53"/>
      <c r="Z511" s="53"/>
      <c r="AA511" s="53"/>
      <c r="AB511" s="53"/>
    </row>
    <row r="512" spans="23:28" x14ac:dyDescent="0.25">
      <c r="W512" s="60"/>
      <c r="X512" s="52"/>
      <c r="Y512" s="53"/>
      <c r="Z512" s="53"/>
      <c r="AA512" s="53"/>
      <c r="AB512" s="53"/>
    </row>
    <row r="513" spans="23:28" x14ac:dyDescent="0.25">
      <c r="W513" s="60"/>
      <c r="X513" s="52"/>
      <c r="Y513" s="53"/>
      <c r="Z513" s="53"/>
      <c r="AA513" s="53"/>
      <c r="AB513" s="53"/>
    </row>
    <row r="514" spans="23:28" x14ac:dyDescent="0.25">
      <c r="W514" s="60"/>
      <c r="X514" s="52"/>
      <c r="Y514" s="53"/>
      <c r="Z514" s="53"/>
      <c r="AA514" s="53"/>
      <c r="AB514" s="53"/>
    </row>
    <row r="515" spans="23:28" x14ac:dyDescent="0.25">
      <c r="W515" s="60"/>
      <c r="X515" s="52"/>
      <c r="Y515" s="53"/>
      <c r="Z515" s="53"/>
      <c r="AA515" s="53"/>
      <c r="AB515" s="53"/>
    </row>
    <row r="516" spans="23:28" x14ac:dyDescent="0.25">
      <c r="W516" s="60"/>
      <c r="X516" s="52"/>
      <c r="Y516" s="53"/>
      <c r="Z516" s="53"/>
      <c r="AA516" s="53"/>
      <c r="AB516" s="53"/>
    </row>
    <row r="517" spans="23:28" x14ac:dyDescent="0.25">
      <c r="W517" s="60"/>
      <c r="X517" s="52"/>
      <c r="Y517" s="53"/>
      <c r="Z517" s="53"/>
      <c r="AA517" s="53"/>
      <c r="AB517" s="53"/>
    </row>
    <row r="518" spans="23:28" x14ac:dyDescent="0.25">
      <c r="W518" s="60"/>
      <c r="X518" s="52"/>
      <c r="Y518" s="53"/>
      <c r="Z518" s="53"/>
      <c r="AA518" s="53"/>
      <c r="AB518" s="53"/>
    </row>
    <row r="519" spans="23:28" x14ac:dyDescent="0.25">
      <c r="W519" s="60"/>
      <c r="X519" s="52"/>
      <c r="Y519" s="53"/>
      <c r="Z519" s="53"/>
      <c r="AA519" s="53"/>
      <c r="AB519" s="53"/>
    </row>
    <row r="520" spans="23:28" x14ac:dyDescent="0.25">
      <c r="W520" s="60"/>
      <c r="X520" s="52"/>
      <c r="Y520" s="53"/>
      <c r="Z520" s="53"/>
      <c r="AA520" s="53"/>
      <c r="AB520" s="53"/>
    </row>
    <row r="521" spans="23:28" x14ac:dyDescent="0.25">
      <c r="W521" s="60"/>
      <c r="X521" s="52"/>
      <c r="Y521" s="53"/>
      <c r="Z521" s="53"/>
      <c r="AA521" s="53"/>
      <c r="AB521" s="53"/>
    </row>
    <row r="522" spans="23:28" x14ac:dyDescent="0.25">
      <c r="W522" s="60"/>
      <c r="X522" s="52"/>
      <c r="Y522" s="53"/>
      <c r="Z522" s="53"/>
      <c r="AA522" s="53"/>
      <c r="AB522" s="53"/>
    </row>
    <row r="523" spans="23:28" x14ac:dyDescent="0.25">
      <c r="W523" s="60"/>
      <c r="X523" s="52"/>
      <c r="Y523" s="53"/>
      <c r="Z523" s="53"/>
      <c r="AA523" s="53"/>
      <c r="AB523" s="53"/>
    </row>
    <row r="524" spans="23:28" x14ac:dyDescent="0.25">
      <c r="W524" s="60"/>
      <c r="X524" s="52"/>
      <c r="Y524" s="53"/>
      <c r="Z524" s="53"/>
      <c r="AA524" s="53"/>
      <c r="AB524" s="53"/>
    </row>
    <row r="525" spans="23:28" x14ac:dyDescent="0.25">
      <c r="W525" s="60"/>
      <c r="X525" s="52"/>
      <c r="Y525" s="53"/>
      <c r="Z525" s="53"/>
      <c r="AA525" s="53"/>
      <c r="AB525" s="53"/>
    </row>
    <row r="526" spans="23:28" x14ac:dyDescent="0.25">
      <c r="W526" s="60"/>
      <c r="X526" s="52"/>
      <c r="Y526" s="53"/>
      <c r="Z526" s="53"/>
      <c r="AA526" s="53"/>
      <c r="AB526" s="53"/>
    </row>
    <row r="527" spans="23:28" x14ac:dyDescent="0.25">
      <c r="W527" s="60"/>
      <c r="X527" s="52"/>
      <c r="Y527" s="53"/>
      <c r="Z527" s="53"/>
      <c r="AA527" s="53"/>
      <c r="AB527" s="53"/>
    </row>
    <row r="528" spans="23:28" x14ac:dyDescent="0.25">
      <c r="W528" s="60"/>
      <c r="X528" s="52"/>
      <c r="Y528" s="53"/>
      <c r="Z528" s="53"/>
      <c r="AA528" s="53"/>
      <c r="AB528" s="53"/>
    </row>
    <row r="529" spans="23:28" x14ac:dyDescent="0.25">
      <c r="W529" s="60"/>
      <c r="X529" s="52"/>
      <c r="Y529" s="53"/>
      <c r="Z529" s="53"/>
      <c r="AA529" s="53"/>
      <c r="AB529" s="53"/>
    </row>
    <row r="530" spans="23:28" x14ac:dyDescent="0.25">
      <c r="W530" s="60"/>
      <c r="X530" s="52"/>
      <c r="Y530" s="53"/>
      <c r="Z530" s="53"/>
      <c r="AA530" s="53"/>
      <c r="AB530" s="53"/>
    </row>
    <row r="531" spans="23:28" x14ac:dyDescent="0.25">
      <c r="W531" s="60"/>
      <c r="X531" s="52"/>
      <c r="Y531" s="53"/>
      <c r="Z531" s="53"/>
      <c r="AA531" s="53"/>
      <c r="AB531" s="53"/>
    </row>
    <row r="532" spans="23:28" x14ac:dyDescent="0.25">
      <c r="W532" s="60"/>
      <c r="X532" s="52"/>
      <c r="Y532" s="53"/>
      <c r="Z532" s="53"/>
      <c r="AA532" s="53"/>
      <c r="AB532" s="53"/>
    </row>
    <row r="533" spans="23:28" x14ac:dyDescent="0.25">
      <c r="W533" s="60"/>
      <c r="X533" s="52"/>
      <c r="Y533" s="53"/>
      <c r="Z533" s="53"/>
      <c r="AA533" s="53"/>
      <c r="AB533" s="53"/>
    </row>
    <row r="534" spans="23:28" x14ac:dyDescent="0.25">
      <c r="W534" s="60"/>
      <c r="X534" s="52"/>
      <c r="Y534" s="53"/>
      <c r="Z534" s="53"/>
      <c r="AA534" s="53"/>
      <c r="AB534" s="53"/>
    </row>
    <row r="535" spans="23:28" x14ac:dyDescent="0.25">
      <c r="W535" s="60"/>
      <c r="X535" s="52"/>
      <c r="Y535" s="53"/>
      <c r="Z535" s="53"/>
      <c r="AA535" s="53"/>
      <c r="AB535" s="53"/>
    </row>
    <row r="536" spans="23:28" x14ac:dyDescent="0.25">
      <c r="W536" s="60"/>
      <c r="X536" s="52"/>
      <c r="Y536" s="53"/>
      <c r="Z536" s="53"/>
      <c r="AA536" s="53"/>
      <c r="AB536" s="53"/>
    </row>
    <row r="537" spans="23:28" x14ac:dyDescent="0.25">
      <c r="W537" s="60"/>
      <c r="X537" s="52"/>
      <c r="Y537" s="53"/>
      <c r="Z537" s="53"/>
      <c r="AA537" s="53"/>
      <c r="AB537" s="53"/>
    </row>
    <row r="538" spans="23:28" x14ac:dyDescent="0.25">
      <c r="W538" s="60"/>
      <c r="X538" s="52"/>
      <c r="Y538" s="53"/>
      <c r="Z538" s="53"/>
      <c r="AA538" s="53"/>
      <c r="AB538" s="53"/>
    </row>
    <row r="539" spans="23:28" x14ac:dyDescent="0.25">
      <c r="W539" s="60"/>
      <c r="X539" s="52"/>
      <c r="Y539" s="53"/>
      <c r="Z539" s="53"/>
      <c r="AA539" s="53"/>
      <c r="AB539" s="53"/>
    </row>
    <row r="540" spans="23:28" x14ac:dyDescent="0.25">
      <c r="W540" s="60"/>
      <c r="X540" s="52"/>
      <c r="Y540" s="53"/>
      <c r="Z540" s="53"/>
      <c r="AA540" s="53"/>
      <c r="AB540" s="53"/>
    </row>
    <row r="541" spans="23:28" x14ac:dyDescent="0.25">
      <c r="W541" s="60"/>
      <c r="X541" s="52"/>
      <c r="Y541" s="53"/>
      <c r="Z541" s="53"/>
      <c r="AA541" s="53"/>
      <c r="AB541" s="53"/>
    </row>
    <row r="542" spans="23:28" x14ac:dyDescent="0.25">
      <c r="W542" s="60"/>
      <c r="X542" s="52"/>
      <c r="Y542" s="53"/>
      <c r="Z542" s="53"/>
      <c r="AA542" s="53"/>
      <c r="AB542" s="53"/>
    </row>
    <row r="543" spans="23:28" x14ac:dyDescent="0.25">
      <c r="W543" s="60"/>
      <c r="X543" s="52"/>
      <c r="Y543" s="53"/>
      <c r="Z543" s="53"/>
      <c r="AA543" s="53"/>
      <c r="AB543" s="53"/>
    </row>
    <row r="544" spans="23:28" x14ac:dyDescent="0.25">
      <c r="W544" s="60"/>
      <c r="X544" s="52"/>
      <c r="Y544" s="53"/>
      <c r="Z544" s="53"/>
      <c r="AA544" s="53"/>
      <c r="AB544" s="53"/>
    </row>
    <row r="545" spans="23:28" x14ac:dyDescent="0.25">
      <c r="W545" s="60"/>
      <c r="X545" s="52"/>
      <c r="Y545" s="53"/>
      <c r="Z545" s="53"/>
      <c r="AA545" s="53"/>
      <c r="AB545" s="53"/>
    </row>
    <row r="546" spans="23:28" x14ac:dyDescent="0.25">
      <c r="W546" s="60"/>
      <c r="X546" s="52"/>
      <c r="Y546" s="53"/>
      <c r="Z546" s="53"/>
      <c r="AA546" s="53"/>
      <c r="AB546" s="53"/>
    </row>
    <row r="547" spans="23:28" x14ac:dyDescent="0.25">
      <c r="W547" s="13"/>
      <c r="X547" s="13"/>
      <c r="Y547" s="53"/>
      <c r="Z547" s="53"/>
      <c r="AA547" s="53"/>
      <c r="AB547" s="53"/>
    </row>
    <row r="548" spans="23:28" x14ac:dyDescent="0.25">
      <c r="W548" s="60"/>
      <c r="X548" s="52"/>
      <c r="Y548" s="53"/>
      <c r="Z548" s="53"/>
      <c r="AA548" s="53"/>
      <c r="AB548" s="53"/>
    </row>
    <row r="549" spans="23:28" x14ac:dyDescent="0.25">
      <c r="W549" s="60"/>
      <c r="X549" s="52"/>
      <c r="Y549" s="53"/>
      <c r="Z549" s="53"/>
      <c r="AA549" s="53"/>
      <c r="AB549" s="53"/>
    </row>
    <row r="550" spans="23:28" x14ac:dyDescent="0.25">
      <c r="W550" s="13"/>
      <c r="X550" s="13"/>
      <c r="Y550" s="53"/>
      <c r="Z550" s="53"/>
      <c r="AA550" s="53"/>
      <c r="AB550" s="53"/>
    </row>
    <row r="551" spans="23:28" x14ac:dyDescent="0.25">
      <c r="W551" s="60"/>
      <c r="X551" s="52"/>
      <c r="Y551" s="53"/>
      <c r="Z551" s="53"/>
      <c r="AA551" s="53"/>
      <c r="AB551" s="53"/>
    </row>
    <row r="552" spans="23:28" x14ac:dyDescent="0.25">
      <c r="W552" s="60"/>
      <c r="X552" s="52"/>
      <c r="Y552" s="53"/>
      <c r="Z552" s="53"/>
      <c r="AA552" s="53"/>
      <c r="AB552" s="53"/>
    </row>
    <row r="553" spans="23:28" x14ac:dyDescent="0.25">
      <c r="W553" s="13"/>
      <c r="X553" s="13"/>
      <c r="Y553" s="53"/>
      <c r="Z553" s="53"/>
      <c r="AA553" s="53"/>
      <c r="AB553" s="53"/>
    </row>
    <row r="554" spans="23:28" x14ac:dyDescent="0.25">
      <c r="W554" s="60"/>
      <c r="X554" s="52"/>
      <c r="Y554" s="53"/>
      <c r="Z554" s="53"/>
      <c r="AA554" s="53"/>
      <c r="AB554" s="53"/>
    </row>
    <row r="555" spans="23:28" x14ac:dyDescent="0.25">
      <c r="W555" s="60"/>
      <c r="X555" s="52"/>
      <c r="Y555" s="53"/>
      <c r="Z555" s="53"/>
      <c r="AA555" s="53"/>
      <c r="AB555" s="53"/>
    </row>
    <row r="556" spans="23:28" x14ac:dyDescent="0.25">
      <c r="W556" s="60"/>
      <c r="X556" s="52"/>
      <c r="Y556" s="53"/>
      <c r="Z556" s="53"/>
      <c r="AA556" s="53"/>
      <c r="AB556" s="53"/>
    </row>
    <row r="557" spans="23:28" x14ac:dyDescent="0.25">
      <c r="W557" s="60"/>
      <c r="X557" s="52"/>
      <c r="Y557" s="53"/>
      <c r="Z557" s="53"/>
      <c r="AA557" s="53"/>
      <c r="AB557" s="53"/>
    </row>
    <row r="558" spans="23:28" x14ac:dyDescent="0.25">
      <c r="W558" s="60"/>
      <c r="X558" s="52"/>
      <c r="Y558" s="53"/>
      <c r="Z558" s="53"/>
      <c r="AA558" s="53"/>
      <c r="AB558" s="53"/>
    </row>
    <row r="559" spans="23:28" x14ac:dyDescent="0.25">
      <c r="W559" s="60"/>
      <c r="X559" s="52"/>
      <c r="Y559" s="53"/>
      <c r="Z559" s="53"/>
      <c r="AA559" s="53"/>
      <c r="AB559" s="53"/>
    </row>
    <row r="560" spans="23:28" x14ac:dyDescent="0.25">
      <c r="W560" s="60"/>
      <c r="X560" s="52"/>
      <c r="Y560" s="53"/>
      <c r="Z560" s="53"/>
      <c r="AA560" s="53"/>
      <c r="AB560" s="53"/>
    </row>
    <row r="561" spans="23:28" x14ac:dyDescent="0.25">
      <c r="W561" s="60"/>
      <c r="X561" s="52"/>
      <c r="Y561" s="53"/>
      <c r="Z561" s="53"/>
      <c r="AA561" s="53"/>
      <c r="AB561" s="53"/>
    </row>
    <row r="562" spans="23:28" x14ac:dyDescent="0.25">
      <c r="W562" s="60"/>
      <c r="X562" s="52"/>
      <c r="Y562" s="53"/>
      <c r="Z562" s="53"/>
      <c r="AA562" s="53"/>
      <c r="AB562" s="53"/>
    </row>
    <row r="563" spans="23:28" x14ac:dyDescent="0.25">
      <c r="W563" s="60"/>
      <c r="X563" s="52"/>
      <c r="Y563" s="53"/>
      <c r="Z563" s="53"/>
      <c r="AA563" s="53"/>
      <c r="AB563" s="53"/>
    </row>
    <row r="564" spans="23:28" x14ac:dyDescent="0.25">
      <c r="W564" s="60"/>
      <c r="X564" s="52"/>
      <c r="Y564" s="53"/>
      <c r="Z564" s="53"/>
      <c r="AA564" s="53"/>
      <c r="AB564" s="53"/>
    </row>
    <row r="565" spans="23:28" x14ac:dyDescent="0.25">
      <c r="W565" s="60"/>
      <c r="X565" s="52"/>
      <c r="Y565" s="53"/>
      <c r="Z565" s="53"/>
      <c r="AA565" s="53"/>
      <c r="AB565" s="53"/>
    </row>
    <row r="566" spans="23:28" x14ac:dyDescent="0.25">
      <c r="W566" s="60"/>
      <c r="X566" s="52"/>
      <c r="Y566" s="53"/>
      <c r="Z566" s="53"/>
      <c r="AA566" s="53"/>
      <c r="AB566" s="53"/>
    </row>
    <row r="567" spans="23:28" x14ac:dyDescent="0.25">
      <c r="W567" s="60"/>
      <c r="X567" s="52"/>
      <c r="Y567" s="53"/>
      <c r="Z567" s="53"/>
      <c r="AA567" s="53"/>
      <c r="AB567" s="53"/>
    </row>
    <row r="568" spans="23:28" x14ac:dyDescent="0.25">
      <c r="W568" s="60"/>
      <c r="X568" s="52"/>
      <c r="Y568" s="53"/>
      <c r="Z568" s="53"/>
      <c r="AA568" s="53"/>
      <c r="AB568" s="53"/>
    </row>
    <row r="569" spans="23:28" x14ac:dyDescent="0.25">
      <c r="W569" s="60"/>
      <c r="X569" s="52"/>
      <c r="Y569" s="53"/>
      <c r="Z569" s="53"/>
      <c r="AA569" s="53"/>
      <c r="AB569" s="53"/>
    </row>
    <row r="570" spans="23:28" x14ac:dyDescent="0.25">
      <c r="W570" s="60"/>
      <c r="X570" s="52"/>
      <c r="Y570" s="53"/>
      <c r="Z570" s="53"/>
      <c r="AA570" s="53"/>
      <c r="AB570" s="53"/>
    </row>
    <row r="571" spans="23:28" x14ac:dyDescent="0.25">
      <c r="W571" s="60"/>
      <c r="X571" s="52"/>
      <c r="Y571" s="53"/>
      <c r="Z571" s="53"/>
      <c r="AA571" s="53"/>
      <c r="AB571" s="53"/>
    </row>
    <row r="572" spans="23:28" x14ac:dyDescent="0.25">
      <c r="W572" s="60"/>
      <c r="X572" s="52"/>
      <c r="Y572" s="53"/>
      <c r="Z572" s="53"/>
      <c r="AA572" s="53"/>
      <c r="AB572" s="53"/>
    </row>
    <row r="573" spans="23:28" x14ac:dyDescent="0.25">
      <c r="W573" s="60"/>
      <c r="X573" s="52"/>
      <c r="Y573" s="53"/>
      <c r="Z573" s="53"/>
      <c r="AA573" s="53"/>
      <c r="AB573" s="53"/>
    </row>
    <row r="574" spans="23:28" x14ac:dyDescent="0.25">
      <c r="W574" s="13"/>
      <c r="X574" s="13"/>
      <c r="Y574" s="53"/>
      <c r="Z574" s="53"/>
      <c r="AA574" s="53"/>
      <c r="AB574" s="53"/>
    </row>
    <row r="575" spans="23:28" x14ac:dyDescent="0.25">
      <c r="W575" s="60"/>
      <c r="X575" s="52"/>
      <c r="Y575" s="53"/>
      <c r="Z575" s="53"/>
      <c r="AA575" s="53"/>
      <c r="AB575" s="53"/>
    </row>
    <row r="576" spans="23:28" x14ac:dyDescent="0.25">
      <c r="W576" s="60"/>
      <c r="X576" s="52"/>
      <c r="Y576" s="53"/>
      <c r="Z576" s="53"/>
      <c r="AA576" s="53"/>
      <c r="AB576" s="53"/>
    </row>
    <row r="577" spans="1:28" x14ac:dyDescent="0.25">
      <c r="W577" s="13"/>
      <c r="X577" s="13"/>
      <c r="Y577" s="53"/>
      <c r="Z577" s="53"/>
      <c r="AA577" s="53"/>
      <c r="AB577" s="53"/>
    </row>
    <row r="578" spans="1:28" x14ac:dyDescent="0.25">
      <c r="W578" s="60"/>
      <c r="X578" s="52"/>
      <c r="Y578" s="53"/>
      <c r="Z578" s="53"/>
      <c r="AA578" s="53"/>
      <c r="AB578" s="53"/>
    </row>
    <row r="579" spans="1:28" x14ac:dyDescent="0.25">
      <c r="W579" s="60"/>
      <c r="X579" s="52"/>
      <c r="Y579" s="53"/>
      <c r="Z579" s="53"/>
      <c r="AA579" s="53"/>
      <c r="AB579" s="53"/>
    </row>
    <row r="580" spans="1:28" x14ac:dyDescent="0.25">
      <c r="W580" s="13"/>
      <c r="X580" s="13"/>
      <c r="Y580" s="53"/>
      <c r="Z580" s="53"/>
      <c r="AA580" s="53"/>
      <c r="AB580" s="53"/>
    </row>
    <row r="581" spans="1:28" x14ac:dyDescent="0.25">
      <c r="W581" s="60"/>
      <c r="X581" s="52"/>
      <c r="Y581" s="53"/>
      <c r="Z581" s="53"/>
      <c r="AA581" s="53"/>
      <c r="AB581" s="53"/>
    </row>
    <row r="582" spans="1:28" x14ac:dyDescent="0.25">
      <c r="W582" s="60"/>
      <c r="X582" s="52"/>
      <c r="Y582" s="53"/>
      <c r="Z582" s="53"/>
      <c r="AA582" s="53"/>
      <c r="AB582" s="53"/>
    </row>
    <row r="583" spans="1:28" x14ac:dyDescent="0.25">
      <c r="A583" s="40"/>
      <c r="B583" s="40"/>
      <c r="D583" s="9"/>
      <c r="F583" s="7"/>
      <c r="K583" s="57"/>
      <c r="M583" s="58"/>
      <c r="O583" s="11"/>
      <c r="P583" s="11"/>
      <c r="Q583" s="11"/>
      <c r="R583" s="11"/>
      <c r="S583" s="11"/>
      <c r="T583" s="11"/>
      <c r="U583" s="11"/>
      <c r="V583" s="11"/>
      <c r="W583" s="53"/>
      <c r="X583" s="53"/>
      <c r="Y583" s="53"/>
      <c r="Z583" s="53"/>
      <c r="AA583" s="53"/>
      <c r="AB583" s="53"/>
    </row>
    <row r="584" spans="1:28" x14ac:dyDescent="0.25">
      <c r="A584" s="40"/>
      <c r="B584" s="40"/>
      <c r="D584" s="9"/>
      <c r="F584" s="7"/>
      <c r="K584" s="57"/>
      <c r="M584" s="58"/>
      <c r="O584" s="11"/>
      <c r="P584" s="11"/>
      <c r="Q584" s="11"/>
      <c r="R584" s="11"/>
      <c r="S584" s="11"/>
      <c r="T584" s="11"/>
      <c r="U584" s="11"/>
      <c r="V584" s="11"/>
      <c r="W584" s="53"/>
      <c r="X584" s="53"/>
      <c r="Y584" s="53"/>
      <c r="Z584" s="53"/>
      <c r="AA584" s="53"/>
      <c r="AB584" s="53"/>
    </row>
    <row r="585" spans="1:28" x14ac:dyDescent="0.25">
      <c r="A585" s="40"/>
      <c r="B585" s="40"/>
      <c r="D585" s="9"/>
      <c r="F585" s="7"/>
      <c r="K585" s="57"/>
      <c r="M585" s="58"/>
      <c r="O585" s="11"/>
      <c r="P585" s="11"/>
      <c r="Q585" s="11"/>
      <c r="R585" s="11"/>
      <c r="S585" s="11"/>
      <c r="T585" s="11"/>
      <c r="U585" s="11"/>
      <c r="V585" s="11"/>
      <c r="W585" s="53"/>
      <c r="X585" s="53"/>
      <c r="Y585" s="53"/>
      <c r="Z585" s="53"/>
      <c r="AA585" s="53"/>
      <c r="AB585" s="53"/>
    </row>
    <row r="586" spans="1:28" x14ac:dyDescent="0.25">
      <c r="A586" s="40"/>
      <c r="B586" s="40"/>
      <c r="D586" s="9"/>
      <c r="F586" s="7"/>
      <c r="K586" s="57"/>
      <c r="M586" s="58"/>
      <c r="O586" s="11"/>
      <c r="P586" s="11"/>
      <c r="Q586" s="11"/>
      <c r="R586" s="11"/>
      <c r="S586" s="11"/>
      <c r="T586" s="11"/>
      <c r="U586" s="11"/>
      <c r="V586" s="11"/>
      <c r="W586" s="53"/>
      <c r="X586" s="53"/>
      <c r="Y586" s="53"/>
      <c r="Z586" s="53"/>
      <c r="AA586" s="53"/>
      <c r="AB586" s="53"/>
    </row>
    <row r="587" spans="1:28" x14ac:dyDescent="0.25">
      <c r="A587" s="40"/>
      <c r="B587" s="40"/>
      <c r="D587" s="9"/>
      <c r="F587" s="7"/>
      <c r="K587" s="57"/>
      <c r="M587" s="57"/>
      <c r="O587" s="11"/>
      <c r="P587" s="11"/>
      <c r="Q587" s="11"/>
      <c r="R587" s="11"/>
      <c r="S587" s="11"/>
      <c r="T587" s="11"/>
      <c r="U587" s="11"/>
      <c r="V587" s="11"/>
      <c r="W587" s="53"/>
      <c r="X587" s="53"/>
      <c r="Y587" s="53"/>
      <c r="Z587" s="53"/>
      <c r="AA587" s="53"/>
      <c r="AB587" s="53"/>
    </row>
    <row r="588" spans="1:28" x14ac:dyDescent="0.25">
      <c r="A588" s="40"/>
      <c r="B588" s="40"/>
      <c r="D588" s="9"/>
      <c r="F588" s="7"/>
      <c r="M588" s="58"/>
      <c r="O588" s="11"/>
      <c r="P588" s="11"/>
      <c r="Q588" s="11"/>
      <c r="R588" s="11"/>
      <c r="S588" s="11"/>
      <c r="T588" s="11"/>
      <c r="U588" s="11"/>
      <c r="V588" s="11"/>
      <c r="W588" s="53"/>
      <c r="X588" s="53"/>
      <c r="Y588" s="53"/>
      <c r="Z588" s="53"/>
      <c r="AA588" s="53"/>
      <c r="AB588" s="53"/>
    </row>
    <row r="589" spans="1:28" x14ac:dyDescent="0.25">
      <c r="A589" s="40"/>
      <c r="B589" s="40"/>
      <c r="D589" s="9"/>
      <c r="F589" s="7"/>
      <c r="M589" s="58"/>
      <c r="O589" s="11"/>
      <c r="P589" s="11"/>
      <c r="Q589" s="11"/>
      <c r="R589" s="11"/>
      <c r="S589" s="11"/>
      <c r="T589" s="11"/>
      <c r="U589" s="11"/>
      <c r="V589" s="11"/>
      <c r="W589" s="53"/>
      <c r="X589" s="53"/>
      <c r="Y589" s="53"/>
      <c r="Z589" s="53"/>
      <c r="AA589" s="53"/>
      <c r="AB589" s="53"/>
    </row>
    <row r="590" spans="1:28" x14ac:dyDescent="0.25">
      <c r="A590" s="40"/>
      <c r="B590" s="40"/>
      <c r="D590" s="9"/>
      <c r="F590" s="7"/>
      <c r="M590" s="58"/>
      <c r="O590" s="11"/>
      <c r="P590" s="11"/>
      <c r="Q590" s="11"/>
      <c r="R590" s="11"/>
      <c r="S590" s="11"/>
      <c r="T590" s="11"/>
      <c r="U590" s="11"/>
      <c r="V590" s="11"/>
      <c r="W590" s="53"/>
      <c r="X590" s="53"/>
      <c r="Y590" s="53"/>
      <c r="Z590" s="53"/>
      <c r="AA590" s="53"/>
      <c r="AB590" s="53"/>
    </row>
    <row r="591" spans="1:28" x14ac:dyDescent="0.25">
      <c r="A591" s="40"/>
      <c r="B591" s="40"/>
      <c r="D591" s="9"/>
      <c r="F591" s="7"/>
      <c r="M591" s="58"/>
      <c r="O591" s="11"/>
      <c r="P591" s="11"/>
      <c r="Q591" s="11"/>
      <c r="R591" s="11"/>
      <c r="S591" s="11"/>
      <c r="T591" s="11"/>
      <c r="U591" s="11"/>
      <c r="V591" s="11"/>
      <c r="W591" s="53"/>
      <c r="X591" s="53"/>
      <c r="Y591" s="53"/>
      <c r="Z591" s="53"/>
      <c r="AA591" s="53"/>
      <c r="AB591" s="53"/>
    </row>
    <row r="592" spans="1:28" x14ac:dyDescent="0.25">
      <c r="A592" s="40"/>
      <c r="B592" s="40"/>
      <c r="D592" s="9"/>
      <c r="F592" s="7"/>
      <c r="M592" s="58"/>
      <c r="N592" s="58"/>
      <c r="O592" s="11"/>
      <c r="P592" s="11"/>
      <c r="Q592" s="11"/>
      <c r="R592" s="11"/>
      <c r="S592" s="11"/>
      <c r="T592" s="11"/>
      <c r="U592" s="11"/>
      <c r="V592" s="11"/>
      <c r="W592" s="53"/>
      <c r="X592" s="53"/>
      <c r="Y592" s="53"/>
      <c r="Z592" s="53"/>
      <c r="AA592" s="53"/>
      <c r="AB592" s="53"/>
    </row>
    <row r="593" spans="4:28" x14ac:dyDescent="0.25">
      <c r="D593" s="9"/>
      <c r="F593" s="7"/>
      <c r="M593" s="59"/>
      <c r="N593" s="59"/>
      <c r="U593" s="11"/>
      <c r="V593" s="11"/>
      <c r="W593" s="53"/>
      <c r="X593" s="53"/>
      <c r="Y593" s="53"/>
      <c r="Z593" s="53"/>
      <c r="AA593" s="53"/>
      <c r="AB593" s="53"/>
    </row>
    <row r="594" spans="4:28" x14ac:dyDescent="0.25">
      <c r="D594" s="9"/>
      <c r="W594" s="53"/>
      <c r="X594" s="53"/>
      <c r="Y594" s="53"/>
      <c r="Z594" s="53"/>
      <c r="AA594" s="53"/>
      <c r="AB594" s="53"/>
    </row>
    <row r="595" spans="4:28" x14ac:dyDescent="0.25">
      <c r="D595" s="9"/>
      <c r="W595" s="53"/>
      <c r="X595" s="53"/>
      <c r="Y595" s="53"/>
      <c r="Z595" s="53"/>
      <c r="AA595" s="53"/>
      <c r="AB595" s="53"/>
    </row>
    <row r="596" spans="4:28" x14ac:dyDescent="0.25">
      <c r="D596" s="9"/>
      <c r="W596" s="53"/>
      <c r="X596" s="53"/>
      <c r="Y596" s="53"/>
      <c r="Z596" s="53"/>
      <c r="AA596" s="53"/>
      <c r="AB596" s="53"/>
    </row>
    <row r="597" spans="4:28" x14ac:dyDescent="0.25">
      <c r="D597" s="9"/>
      <c r="W597" s="53"/>
      <c r="X597" s="53"/>
      <c r="Y597" s="53"/>
      <c r="Z597" s="53"/>
      <c r="AA597" s="53"/>
      <c r="AB597" s="53"/>
    </row>
    <row r="598" spans="4:28" x14ac:dyDescent="0.25">
      <c r="D598" s="9"/>
      <c r="W598" s="53"/>
      <c r="X598" s="53"/>
      <c r="Y598" s="53"/>
      <c r="Z598" s="53"/>
      <c r="AA598" s="53"/>
      <c r="AB598" s="53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Genro</dc:creator>
  <cp:lastModifiedBy>AndersonFischoeder</cp:lastModifiedBy>
  <dcterms:created xsi:type="dcterms:W3CDTF">2020-06-25T20:30:02Z</dcterms:created>
  <dcterms:modified xsi:type="dcterms:W3CDTF">2021-03-07T00:41:28Z</dcterms:modified>
</cp:coreProperties>
</file>