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6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F12" i="12"/>
  <c r="V13" i="12" s="1"/>
  <c r="V17" i="12"/>
  <c r="S17" i="12"/>
  <c r="V15" i="12"/>
  <c r="V14" i="12"/>
  <c r="W14" i="12"/>
  <c r="R14" i="12"/>
  <c r="S13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Q12" i="12" s="1"/>
  <c r="N38" i="16"/>
  <c r="N12" i="12" s="1"/>
  <c r="K38" i="16"/>
  <c r="K12" i="12" s="1"/>
  <c r="H38" i="16"/>
  <c r="H12" i="12" s="1"/>
  <c r="E38" i="16"/>
  <c r="E12" i="12" s="1"/>
  <c r="B38" i="16"/>
  <c r="B12" i="12" s="1"/>
  <c r="AL37" i="16"/>
  <c r="AK37" i="16"/>
  <c r="AG37" i="16"/>
  <c r="AM37" i="16" s="1"/>
  <c r="P37" i="16"/>
  <c r="P38" i="16" s="1"/>
  <c r="P12" i="12" s="1"/>
  <c r="O37" i="16"/>
  <c r="O38" i="16" s="1"/>
  <c r="O12" i="12" s="1"/>
  <c r="M37" i="16"/>
  <c r="M38" i="16" s="1"/>
  <c r="M12" i="12" s="1"/>
  <c r="L37" i="16"/>
  <c r="L38" i="16" s="1"/>
  <c r="J37" i="16"/>
  <c r="J38" i="16" s="1"/>
  <c r="J12" i="12" s="1"/>
  <c r="I37" i="16"/>
  <c r="I38" i="16" s="1"/>
  <c r="I12" i="12" s="1"/>
  <c r="G37" i="16"/>
  <c r="G38" i="16" s="1"/>
  <c r="G12" i="12" s="1"/>
  <c r="F37" i="16"/>
  <c r="F38" i="16" s="1"/>
  <c r="D37" i="16"/>
  <c r="D38" i="16" s="1"/>
  <c r="D12" i="12" s="1"/>
  <c r="C37" i="16"/>
  <c r="C38" i="16" s="1"/>
  <c r="C12" i="12" s="1"/>
  <c r="R12" i="12" s="1"/>
  <c r="Y12" i="12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G26" i="16"/>
  <c r="AM26" i="16" s="1"/>
  <c r="U26" i="16"/>
  <c r="T26" i="16"/>
  <c r="S26" i="16"/>
  <c r="AI26" i="16" s="1"/>
  <c r="AO26" i="16" s="1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G22" i="16"/>
  <c r="U22" i="16"/>
  <c r="T22" i="16"/>
  <c r="S22" i="16"/>
  <c r="AI22" i="16" s="1"/>
  <c r="AO22" i="16" s="1"/>
  <c r="R22" i="16"/>
  <c r="AH22" i="16" s="1"/>
  <c r="AN22" i="16" s="1"/>
  <c r="AI21" i="16"/>
  <c r="AO21" i="16" s="1"/>
  <c r="AG21" i="16"/>
  <c r="AM21" i="16" s="1"/>
  <c r="U21" i="16"/>
  <c r="T21" i="16"/>
  <c r="S21" i="16"/>
  <c r="R21" i="16"/>
  <c r="AH21" i="16" s="1"/>
  <c r="AN21" i="16" s="1"/>
  <c r="AG20" i="16"/>
  <c r="AM20" i="16" s="1"/>
  <c r="U20" i="16"/>
  <c r="T20" i="16"/>
  <c r="S20" i="16"/>
  <c r="AI20" i="16" s="1"/>
  <c r="AO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G16" i="16"/>
  <c r="AM16" i="16" s="1"/>
  <c r="U16" i="16"/>
  <c r="T16" i="16"/>
  <c r="S16" i="16"/>
  <c r="AI16" i="16" s="1"/>
  <c r="AO16" i="16" s="1"/>
  <c r="R16" i="16"/>
  <c r="AH16" i="16" s="1"/>
  <c r="AN16" i="16" s="1"/>
  <c r="AH15" i="16"/>
  <c r="AN15" i="16" s="1"/>
  <c r="AG15" i="16"/>
  <c r="AM15" i="16" s="1"/>
  <c r="U15" i="16"/>
  <c r="T15" i="16"/>
  <c r="S15" i="16"/>
  <c r="AI15" i="16" s="1"/>
  <c r="AO15" i="16" s="1"/>
  <c r="R15" i="16"/>
  <c r="AG14" i="16"/>
  <c r="AM14" i="16" s="1"/>
  <c r="U14" i="16"/>
  <c r="T14" i="16"/>
  <c r="S14" i="16"/>
  <c r="AI14" i="16" s="1"/>
  <c r="AO14" i="16" s="1"/>
  <c r="R14" i="16"/>
  <c r="AH14" i="16" s="1"/>
  <c r="AN14" i="16" s="1"/>
  <c r="AG13" i="16"/>
  <c r="AM13" i="16" s="1"/>
  <c r="U13" i="16"/>
  <c r="T13" i="16"/>
  <c r="S13" i="16"/>
  <c r="AI13" i="16" s="1"/>
  <c r="AO13" i="16" s="1"/>
  <c r="R13" i="16"/>
  <c r="AH13" i="16" s="1"/>
  <c r="AN13" i="16" s="1"/>
  <c r="AG12" i="16"/>
  <c r="AM12" i="16" s="1"/>
  <c r="U12" i="16"/>
  <c r="T12" i="16"/>
  <c r="S12" i="16"/>
  <c r="AI12" i="16" s="1"/>
  <c r="AO12" i="16" s="1"/>
  <c r="R12" i="16"/>
  <c r="AH12" i="16" s="1"/>
  <c r="AN12" i="16" s="1"/>
  <c r="AG11" i="16"/>
  <c r="AM11" i="16" s="1"/>
  <c r="U11" i="16"/>
  <c r="T11" i="16"/>
  <c r="S11" i="16"/>
  <c r="AI11" i="16" s="1"/>
  <c r="AO11" i="16" s="1"/>
  <c r="R11" i="16"/>
  <c r="AH11" i="16" s="1"/>
  <c r="AN11" i="16" s="1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G7" i="16"/>
  <c r="AM7" i="16" s="1"/>
  <c r="U7" i="16"/>
  <c r="T7" i="16"/>
  <c r="S7" i="16"/>
  <c r="AI7" i="16" s="1"/>
  <c r="AO7" i="16" s="1"/>
  <c r="R7" i="16"/>
  <c r="AH7" i="16" s="1"/>
  <c r="AN7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S12" i="12" l="1"/>
  <c r="Z12" i="12" s="1"/>
  <c r="AA12" i="12" s="1"/>
  <c r="W13" i="12"/>
  <c r="R17" i="12"/>
  <c r="W17" i="12"/>
  <c r="R16" i="12"/>
  <c r="W16" i="12"/>
  <c r="W15" i="12"/>
  <c r="R13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P38" i="14" s="1"/>
  <c r="P11" i="12" s="1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W12" i="12" s="1"/>
  <c r="G37" i="14"/>
  <c r="F37" i="14"/>
  <c r="F38" i="14" s="1"/>
  <c r="F11" i="12" s="1"/>
  <c r="V12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G35" i="14"/>
  <c r="AM35" i="14" s="1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G33" i="14"/>
  <c r="AM33" i="14" s="1"/>
  <c r="U33" i="14"/>
  <c r="T33" i="14"/>
  <c r="S33" i="14"/>
  <c r="AI33" i="14" s="1"/>
  <c r="AO33" i="14" s="1"/>
  <c r="R33" i="14"/>
  <c r="AH33" i="14" s="1"/>
  <c r="AN33" i="14" s="1"/>
  <c r="AG32" i="14"/>
  <c r="AM32" i="14" s="1"/>
  <c r="U32" i="14"/>
  <c r="T32" i="14"/>
  <c r="S32" i="14"/>
  <c r="AI32" i="14" s="1"/>
  <c r="AO32" i="14" s="1"/>
  <c r="R32" i="14"/>
  <c r="AH32" i="14" s="1"/>
  <c r="AN32" i="14" s="1"/>
  <c r="AG31" i="14"/>
  <c r="AM31" i="14" s="1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G25" i="14"/>
  <c r="AM25" i="14" s="1"/>
  <c r="U25" i="14"/>
  <c r="T25" i="14"/>
  <c r="S25" i="14"/>
  <c r="AI25" i="14" s="1"/>
  <c r="AO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G22" i="14"/>
  <c r="AM22" i="14" s="1"/>
  <c r="U22" i="14"/>
  <c r="T22" i="14"/>
  <c r="S22" i="14"/>
  <c r="AI22" i="14" s="1"/>
  <c r="AO22" i="14" s="1"/>
  <c r="R22" i="14"/>
  <c r="AH22" i="14" s="1"/>
  <c r="AN22" i="14" s="1"/>
  <c r="AG21" i="14"/>
  <c r="AM21" i="14" s="1"/>
  <c r="U21" i="14"/>
  <c r="T21" i="14"/>
  <c r="S21" i="14"/>
  <c r="AI21" i="14" s="1"/>
  <c r="AO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G18" i="14"/>
  <c r="AM18" i="14" s="1"/>
  <c r="U18" i="14"/>
  <c r="T18" i="14"/>
  <c r="S18" i="14"/>
  <c r="AI18" i="14" s="1"/>
  <c r="AO18" i="14" s="1"/>
  <c r="R18" i="14"/>
  <c r="AH18" i="14" s="1"/>
  <c r="AN18" i="14" s="1"/>
  <c r="AM17" i="14"/>
  <c r="AG17" i="14"/>
  <c r="U17" i="14"/>
  <c r="T17" i="14"/>
  <c r="S17" i="14"/>
  <c r="AI17" i="14" s="1"/>
  <c r="AO17" i="14" s="1"/>
  <c r="R17" i="14"/>
  <c r="AH17" i="14" s="1"/>
  <c r="AN17" i="14" s="1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G13" i="14"/>
  <c r="AM13" i="14" s="1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<sst xmlns="http://schemas.openxmlformats.org/spreadsheetml/2006/main" count="431" uniqueCount="52">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</sst>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6880"/>
        <c:axId val="101354304"/>
      </c:lineChart>
      <c:dateAx>
        <c:axId val="68666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01354304"/>
        <c:crosses val="autoZero"/>
        <c:auto val="1"/>
        <c:lblOffset val="100"/>
        <c:baseTimeUnit val="days"/>
      </c:dateAx>
      <c:valAx>
        <c:axId val="101354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66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5264"/>
        <c:axId val="157897216"/>
      </c:lineChart>
      <c:dateAx>
        <c:axId val="68875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7216"/>
        <c:crosses val="autoZero"/>
        <c:auto val="1"/>
        <c:lblOffset val="100"/>
        <c:baseTimeUnit val="days"/>
      </c:dateAx>
      <c:valAx>
        <c:axId val="157897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46656"/>
        <c:axId val="243712576"/>
      </c:lineChart>
      <c:dateAx>
        <c:axId val="83846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3712576"/>
        <c:crosses val="autoZero"/>
        <c:auto val="1"/>
        <c:lblOffset val="100"/>
        <c:baseTimeUnit val="days"/>
      </c:dateAx>
      <c:valAx>
        <c:axId val="243712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38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6416"/>
        <c:axId val="259514944"/>
      </c:lineChart>
      <c:dateAx>
        <c:axId val="84476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59514944"/>
        <c:crosses val="autoZero"/>
        <c:auto val="1"/>
        <c:lblOffset val="100"/>
        <c:baseTimeUnit val="days"/>
      </c:dateAx>
      <c:valAx>
        <c:axId val="25951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6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78976"/>
        <c:axId val="304498944"/>
      </c:lineChart>
      <c:dateAx>
        <c:axId val="84478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498944"/>
        <c:crosses val="autoZero"/>
        <c:auto val="1"/>
        <c:lblOffset val="100"/>
        <c:baseTimeUnit val="days"/>
      </c:dateAx>
      <c:valAx>
        <c:axId val="30449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844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1153878</c:v>
                </c:pt>
                <c:pt idx="6">
                  <c:v>1111157</c:v>
                </c:pt>
                <c:pt idx="7">
                  <c:v>1080861</c:v>
                </c:pt>
                <c:pt idx="8">
                  <c:v>1223108</c:v>
                </c:pt>
                <c:pt idx="9">
                  <c:v>1347041</c:v>
                </c:pt>
                <c:pt idx="10">
                  <c:v>1342317</c:v>
                </c:pt>
                <c:pt idx="11">
                  <c:v>1320114</c:v>
                </c:pt>
                <c:pt idx="12">
                  <c:v>1291417</c:v>
                </c:pt>
                <c:pt idx="13">
                  <c:v>1126783</c:v>
                </c:pt>
                <c:pt idx="14">
                  <c:v>1006919</c:v>
                </c:pt>
                <c:pt idx="15">
                  <c:v>989807</c:v>
                </c:pt>
                <c:pt idx="16">
                  <c:v>1071787</c:v>
                </c:pt>
                <c:pt idx="17">
                  <c:v>1134849</c:v>
                </c:pt>
                <c:pt idx="18">
                  <c:v>1270149</c:v>
                </c:pt>
                <c:pt idx="19">
                  <c:v>1308164</c:v>
                </c:pt>
                <c:pt idx="20">
                  <c:v>1159775</c:v>
                </c:pt>
                <c:pt idx="21">
                  <c:v>952101</c:v>
                </c:pt>
                <c:pt idx="22">
                  <c:v>1060578</c:v>
                </c:pt>
                <c:pt idx="23">
                  <c:v>1172977</c:v>
                </c:pt>
                <c:pt idx="24">
                  <c:v>1153173</c:v>
                </c:pt>
                <c:pt idx="25">
                  <c:v>1326235</c:v>
                </c:pt>
                <c:pt idx="26">
                  <c:v>1205986</c:v>
                </c:pt>
                <c:pt idx="27">
                  <c:v>1057120</c:v>
                </c:pt>
                <c:pt idx="28">
                  <c:v>853566</c:v>
                </c:pt>
                <c:pt idx="29">
                  <c:v>1199755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2682077</c:v>
                </c:pt>
                <c:pt idx="6">
                  <c:v>6896804</c:v>
                </c:pt>
                <c:pt idx="7">
                  <c:v>2334926</c:v>
                </c:pt>
                <c:pt idx="8">
                  <c:v>3057928</c:v>
                </c:pt>
                <c:pt idx="9">
                  <c:v>8329485</c:v>
                </c:pt>
                <c:pt idx="10">
                  <c:v>3144095</c:v>
                </c:pt>
                <c:pt idx="11">
                  <c:v>4023643</c:v>
                </c:pt>
                <c:pt idx="12">
                  <c:v>4641258</c:v>
                </c:pt>
                <c:pt idx="13">
                  <c:v>3336203</c:v>
                </c:pt>
                <c:pt idx="14">
                  <c:v>2829660</c:v>
                </c:pt>
                <c:pt idx="15">
                  <c:v>3108785</c:v>
                </c:pt>
                <c:pt idx="16">
                  <c:v>2521748</c:v>
                </c:pt>
                <c:pt idx="17">
                  <c:v>4102294</c:v>
                </c:pt>
                <c:pt idx="18">
                  <c:v>3297479</c:v>
                </c:pt>
                <c:pt idx="19">
                  <c:v>3719424</c:v>
                </c:pt>
                <c:pt idx="20">
                  <c:v>4143503</c:v>
                </c:pt>
                <c:pt idx="21">
                  <c:v>3205908</c:v>
                </c:pt>
                <c:pt idx="22">
                  <c:v>5773595</c:v>
                </c:pt>
                <c:pt idx="23">
                  <c:v>5227406</c:v>
                </c:pt>
                <c:pt idx="24">
                  <c:v>5835394</c:v>
                </c:pt>
                <c:pt idx="25">
                  <c:v>4959551</c:v>
                </c:pt>
                <c:pt idx="26">
                  <c:v>5735741</c:v>
                </c:pt>
                <c:pt idx="27">
                  <c:v>5260659</c:v>
                </c:pt>
                <c:pt idx="28">
                  <c:v>3836434</c:v>
                </c:pt>
                <c:pt idx="29">
                  <c:v>4225003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234623</c:v>
                </c:pt>
                <c:pt idx="6">
                  <c:v>244909</c:v>
                </c:pt>
                <c:pt idx="7">
                  <c:v>176097</c:v>
                </c:pt>
                <c:pt idx="8">
                  <c:v>183455</c:v>
                </c:pt>
                <c:pt idx="9">
                  <c:v>346897</c:v>
                </c:pt>
                <c:pt idx="10">
                  <c:v>133448</c:v>
                </c:pt>
                <c:pt idx="11">
                  <c:v>470647</c:v>
                </c:pt>
                <c:pt idx="12">
                  <c:v>213136</c:v>
                </c:pt>
                <c:pt idx="13">
                  <c:v>214216</c:v>
                </c:pt>
                <c:pt idx="14">
                  <c:v>136300</c:v>
                </c:pt>
                <c:pt idx="15">
                  <c:v>284110</c:v>
                </c:pt>
                <c:pt idx="16">
                  <c:v>256758</c:v>
                </c:pt>
                <c:pt idx="17">
                  <c:v>707097</c:v>
                </c:pt>
                <c:pt idx="18">
                  <c:v>271439</c:v>
                </c:pt>
                <c:pt idx="19">
                  <c:v>314925</c:v>
                </c:pt>
                <c:pt idx="20">
                  <c:v>315634</c:v>
                </c:pt>
                <c:pt idx="21">
                  <c:v>833837</c:v>
                </c:pt>
                <c:pt idx="22">
                  <c:v>476272</c:v>
                </c:pt>
                <c:pt idx="23">
                  <c:v>681147</c:v>
                </c:pt>
                <c:pt idx="24">
                  <c:v>479933</c:v>
                </c:pt>
                <c:pt idx="25">
                  <c:v>577899</c:v>
                </c:pt>
                <c:pt idx="26">
                  <c:v>798562</c:v>
                </c:pt>
                <c:pt idx="27">
                  <c:v>294870</c:v>
                </c:pt>
                <c:pt idx="28">
                  <c:v>238635</c:v>
                </c:pt>
                <c:pt idx="29">
                  <c:v>423690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1129040</c:v>
                </c:pt>
                <c:pt idx="6">
                  <c:v>1215346</c:v>
                </c:pt>
                <c:pt idx="7">
                  <c:v>1028963</c:v>
                </c:pt>
                <c:pt idx="8">
                  <c:v>1884621</c:v>
                </c:pt>
                <c:pt idx="9">
                  <c:v>987620</c:v>
                </c:pt>
                <c:pt idx="10">
                  <c:v>1132229</c:v>
                </c:pt>
                <c:pt idx="11">
                  <c:v>970671</c:v>
                </c:pt>
                <c:pt idx="12">
                  <c:v>2538598</c:v>
                </c:pt>
                <c:pt idx="13">
                  <c:v>1369310</c:v>
                </c:pt>
                <c:pt idx="14">
                  <c:v>940783</c:v>
                </c:pt>
                <c:pt idx="15">
                  <c:v>1508950</c:v>
                </c:pt>
                <c:pt idx="16">
                  <c:v>2103714</c:v>
                </c:pt>
                <c:pt idx="17">
                  <c:v>2791344</c:v>
                </c:pt>
                <c:pt idx="18">
                  <c:v>2369125</c:v>
                </c:pt>
                <c:pt idx="19">
                  <c:v>1987325</c:v>
                </c:pt>
                <c:pt idx="20">
                  <c:v>1821769</c:v>
                </c:pt>
                <c:pt idx="21">
                  <c:v>1127918</c:v>
                </c:pt>
                <c:pt idx="22">
                  <c:v>1929699</c:v>
                </c:pt>
                <c:pt idx="23">
                  <c:v>3737186</c:v>
                </c:pt>
                <c:pt idx="24">
                  <c:v>4515478</c:v>
                </c:pt>
                <c:pt idx="25">
                  <c:v>3837066</c:v>
                </c:pt>
                <c:pt idx="26">
                  <c:v>2968116</c:v>
                </c:pt>
                <c:pt idx="27">
                  <c:v>1806663</c:v>
                </c:pt>
                <c:pt idx="28">
                  <c:v>2086934</c:v>
                </c:pt>
                <c:pt idx="29">
                  <c:v>2775400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1824"/>
        <c:axId val="304502400"/>
      </c:lineChart>
      <c:dateAx>
        <c:axId val="135821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502400"/>
        <c:crosses val="autoZero"/>
        <c:auto val="1"/>
        <c:lblOffset val="100"/>
        <c:baseTimeUnit val="days"/>
      </c:dateAx>
      <c:valAx>
        <c:axId val="3045024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33288.1435546875</c:v>
                </c:pt>
                <c:pt idx="1">
                  <c:v>119500.08984375</c:v>
                </c:pt>
                <c:pt idx="2">
                  <c:v>10665.62109375</c:v>
                </c:pt>
                <c:pt idx="3">
                  <c:v>54671.8623046875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5077.751953125</c:v>
                </c:pt>
                <c:pt idx="6">
                  <c:v>9246.3046875</c:v>
                </c:pt>
                <c:pt idx="7">
                  <c:v>4512.5458984375</c:v>
                </c:pt>
                <c:pt idx="8">
                  <c:v>6200.3046875</c:v>
                </c:pt>
                <c:pt idx="9">
                  <c:v>10752.9716796875</c:v>
                </c:pt>
                <c:pt idx="10">
                  <c:v>5617.2744140625</c:v>
                </c:pt>
                <c:pt idx="11">
                  <c:v>6626.0498046875</c:v>
                </c:pt>
                <c:pt idx="12">
                  <c:v>8480.8681640625</c:v>
                </c:pt>
                <c:pt idx="13">
                  <c:v>5904.796875</c:v>
                </c:pt>
                <c:pt idx="14">
                  <c:v>4798.498046875</c:v>
                </c:pt>
                <c:pt idx="15">
                  <c:v>5753.56640625</c:v>
                </c:pt>
                <c:pt idx="16">
                  <c:v>5814.4599609375</c:v>
                </c:pt>
                <c:pt idx="17">
                  <c:v>8530.84375</c:v>
                </c:pt>
                <c:pt idx="18">
                  <c:v>7039.25</c:v>
                </c:pt>
                <c:pt idx="19">
                  <c:v>7158.044921875</c:v>
                </c:pt>
                <c:pt idx="20">
                  <c:v>7266.2900390625</c:v>
                </c:pt>
                <c:pt idx="21">
                  <c:v>5976.33203125</c:v>
                </c:pt>
                <c:pt idx="22">
                  <c:v>9023.578125</c:v>
                </c:pt>
                <c:pt idx="23">
                  <c:v>10565.15234375</c:v>
                </c:pt>
                <c:pt idx="24">
                  <c:v>11703.103515625</c:v>
                </c:pt>
                <c:pt idx="25">
                  <c:v>10449.9521484375</c:v>
                </c:pt>
                <c:pt idx="26">
                  <c:v>10457.4267578125</c:v>
                </c:pt>
                <c:pt idx="27">
                  <c:v>8221.984375</c:v>
                </c:pt>
                <c:pt idx="28">
                  <c:v>6851.1416015625</c:v>
                </c:pt>
                <c:pt idx="29">
                  <c:v>8421.7265625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6535.2880859375</c:v>
                </c:pt>
                <c:pt idx="2">
                  <c:v>7473.634765625</c:v>
                </c:pt>
                <c:pt idx="3">
                  <c:v>8606.9365234375</c:v>
                </c:pt>
                <c:pt idx="4">
                  <c:v>4900.03125</c:v>
                </c:pt>
                <c:pt idx="5">
                  <c:v>7712.7421875</c:v>
                </c:pt>
                <c:pt idx="6">
                  <c:v>6778.4423828125</c:v>
                </c:pt>
                <c:pt idx="7">
                  <c:v>5454.8544921875</c:v>
                </c:pt>
                <c:pt idx="8">
                  <c:v>9430.9970703125</c:v>
                </c:pt>
                <c:pt idx="9">
                  <c:v>5778.025390625</c:v>
                </c:pt>
                <c:pt idx="10">
                  <c:v>7555.509765625</c:v>
                </c:pt>
                <c:pt idx="11">
                  <c:v>9271.880859375</c:v>
                </c:pt>
                <c:pt idx="12">
                  <c:v>7276.8701171875</c:v>
                </c:pt>
                <c:pt idx="13">
                  <c:v>6175.5634765625</c:v>
                </c:pt>
                <c:pt idx="14">
                  <c:v>5242.0537109375</c:v>
                </c:pt>
                <c:pt idx="15">
                  <c:v>6641.080078125</c:v>
                </c:pt>
                <c:pt idx="16">
                  <c:v>7928.0263671875</c:v>
                </c:pt>
                <c:pt idx="17">
                  <c:v>7911.5859375</c:v>
                </c:pt>
                <c:pt idx="18">
                  <c:v>7892.978515625</c:v>
                </c:pt>
                <c:pt idx="19">
                  <c:v>6342.82421875</c:v>
                </c:pt>
                <c:pt idx="20">
                  <c:v>8740.7861328125</c:v>
                </c:pt>
                <c:pt idx="21">
                  <c:v>5619.537109375</c:v>
                </c:pt>
                <c:pt idx="22">
                  <c:v>12050.078125</c:v>
                </c:pt>
                <c:pt idx="23">
                  <c:v>11252.236328125</c:v>
                </c:pt>
                <c:pt idx="24">
                  <c:v>11518.9833984375</c:v>
                </c:pt>
                <c:pt idx="25">
                  <c:v>9773.458984375</c:v>
                </c:pt>
                <c:pt idx="26">
                  <c:v>9746.8388671875</c:v>
                </c:pt>
                <c:pt idx="27">
                  <c:v>7680.583984375</c:v>
                </c:pt>
                <c:pt idx="28">
                  <c:v>6469.525390625</c:v>
                </c:pt>
                <c:pt idx="29">
                  <c:v>12145.75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7472"/>
        <c:axId val="362481344"/>
      </c:lineChart>
      <c:dateAx>
        <c:axId val="1359774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1344"/>
        <c:crosses val="autoZero"/>
        <c:auto val="1"/>
        <c:lblOffset val="100"/>
        <c:baseTimeUnit val="days"/>
      </c:dateAx>
      <c:valAx>
        <c:axId val="3624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597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  <c:pt idx="0">
                  <c:v>1293306</c:v>
                </c:pt>
                <c:pt idx="1">
                  <c:v>1248514</c:v>
                </c:pt>
                <c:pt idx="2">
                  <c:v>1322774</c:v>
                </c:pt>
                <c:pt idx="3">
                  <c:v>1124817</c:v>
                </c:pt>
                <c:pt idx="4">
                  <c:v>1173616</c:v>
                </c:pt>
                <c:pt idx="5">
                  <c:v>1112190</c:v>
                </c:pt>
                <c:pt idx="6">
                  <c:v>1224632</c:v>
                </c:pt>
                <c:pt idx="7">
                  <c:v>1338055</c:v>
                </c:pt>
                <c:pt idx="8">
                  <c:v>1475931</c:v>
                </c:pt>
                <c:pt idx="9">
                  <c:v>1571550</c:v>
                </c:pt>
                <c:pt idx="10">
                  <c:v>1543771</c:v>
                </c:pt>
                <c:pt idx="11">
                  <c:v>1417833</c:v>
                </c:pt>
                <c:pt idx="12">
                  <c:v>1295092</c:v>
                </c:pt>
                <c:pt idx="13">
                  <c:v>1709805</c:v>
                </c:pt>
                <c:pt idx="14">
                  <c:v>1787417</c:v>
                </c:pt>
                <c:pt idx="15">
                  <c:v>1969639</c:v>
                </c:pt>
                <c:pt idx="16">
                  <c:v>1892633</c:v>
                </c:pt>
                <c:pt idx="17">
                  <c:v>1953614</c:v>
                </c:pt>
                <c:pt idx="18">
                  <c:v>1769951</c:v>
                </c:pt>
                <c:pt idx="19">
                  <c:v>1705936</c:v>
                </c:pt>
                <c:pt idx="20">
                  <c:v>2172435</c:v>
                </c:pt>
                <c:pt idx="21">
                  <c:v>2237252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  <c:pt idx="0">
                  <c:v>5178200</c:v>
                </c:pt>
                <c:pt idx="1">
                  <c:v>7249996</c:v>
                </c:pt>
                <c:pt idx="2">
                  <c:v>7001099</c:v>
                </c:pt>
                <c:pt idx="3">
                  <c:v>8718253</c:v>
                </c:pt>
                <c:pt idx="4">
                  <c:v>5637597</c:v>
                </c:pt>
                <c:pt idx="5">
                  <c:v>4855876</c:v>
                </c:pt>
                <c:pt idx="6">
                  <c:v>4275810</c:v>
                </c:pt>
                <c:pt idx="7">
                  <c:v>3230106</c:v>
                </c:pt>
                <c:pt idx="8">
                  <c:v>5897979</c:v>
                </c:pt>
                <c:pt idx="9">
                  <c:v>7724711</c:v>
                </c:pt>
                <c:pt idx="10">
                  <c:v>5811273</c:v>
                </c:pt>
                <c:pt idx="11">
                  <c:v>8447159</c:v>
                </c:pt>
                <c:pt idx="12">
                  <c:v>5446321</c:v>
                </c:pt>
                <c:pt idx="13">
                  <c:v>4520653</c:v>
                </c:pt>
                <c:pt idx="14">
                  <c:v>5560398</c:v>
                </c:pt>
                <c:pt idx="15">
                  <c:v>6219405</c:v>
                </c:pt>
                <c:pt idx="16">
                  <c:v>11433271</c:v>
                </c:pt>
                <c:pt idx="17">
                  <c:v>6829313</c:v>
                </c:pt>
                <c:pt idx="18">
                  <c:v>8111675</c:v>
                </c:pt>
                <c:pt idx="19">
                  <c:v>6291937</c:v>
                </c:pt>
                <c:pt idx="20">
                  <c:v>11393067</c:v>
                </c:pt>
                <c:pt idx="21">
                  <c:v>10443157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  <c:pt idx="0">
                  <c:v>605808</c:v>
                </c:pt>
                <c:pt idx="1">
                  <c:v>1047620</c:v>
                </c:pt>
                <c:pt idx="2">
                  <c:v>876123</c:v>
                </c:pt>
                <c:pt idx="3">
                  <c:v>879180</c:v>
                </c:pt>
                <c:pt idx="4">
                  <c:v>433633</c:v>
                </c:pt>
                <c:pt idx="5">
                  <c:v>352419</c:v>
                </c:pt>
                <c:pt idx="6">
                  <c:v>456474</c:v>
                </c:pt>
                <c:pt idx="7">
                  <c:v>716984</c:v>
                </c:pt>
                <c:pt idx="8">
                  <c:v>417894</c:v>
                </c:pt>
                <c:pt idx="9">
                  <c:v>451008</c:v>
                </c:pt>
                <c:pt idx="10">
                  <c:v>1048650</c:v>
                </c:pt>
                <c:pt idx="11">
                  <c:v>636185</c:v>
                </c:pt>
                <c:pt idx="12">
                  <c:v>360581</c:v>
                </c:pt>
                <c:pt idx="13">
                  <c:v>345887</c:v>
                </c:pt>
                <c:pt idx="14">
                  <c:v>670512</c:v>
                </c:pt>
                <c:pt idx="15">
                  <c:v>673941</c:v>
                </c:pt>
                <c:pt idx="16">
                  <c:v>577054</c:v>
                </c:pt>
                <c:pt idx="17">
                  <c:v>817142</c:v>
                </c:pt>
                <c:pt idx="18">
                  <c:v>528874</c:v>
                </c:pt>
                <c:pt idx="19">
                  <c:v>566251</c:v>
                </c:pt>
                <c:pt idx="20">
                  <c:v>656006</c:v>
                </c:pt>
                <c:pt idx="21">
                  <c:v>1001244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  <c:pt idx="0">
                  <c:v>3468761</c:v>
                </c:pt>
                <c:pt idx="1">
                  <c:v>3459575</c:v>
                </c:pt>
                <c:pt idx="2">
                  <c:v>2526130</c:v>
                </c:pt>
                <c:pt idx="3">
                  <c:v>2729305</c:v>
                </c:pt>
                <c:pt idx="4">
                  <c:v>2997378</c:v>
                </c:pt>
                <c:pt idx="5">
                  <c:v>2052808</c:v>
                </c:pt>
                <c:pt idx="6">
                  <c:v>2705411</c:v>
                </c:pt>
                <c:pt idx="7">
                  <c:v>2466725</c:v>
                </c:pt>
                <c:pt idx="8">
                  <c:v>2527149</c:v>
                </c:pt>
                <c:pt idx="9">
                  <c:v>2889659</c:v>
                </c:pt>
                <c:pt idx="10">
                  <c:v>2445962</c:v>
                </c:pt>
                <c:pt idx="11">
                  <c:v>2490868</c:v>
                </c:pt>
                <c:pt idx="12">
                  <c:v>2181911</c:v>
                </c:pt>
                <c:pt idx="13">
                  <c:v>2443064</c:v>
                </c:pt>
                <c:pt idx="14">
                  <c:v>2303249</c:v>
                </c:pt>
                <c:pt idx="15">
                  <c:v>2905964</c:v>
                </c:pt>
                <c:pt idx="16">
                  <c:v>3558920</c:v>
                </c:pt>
                <c:pt idx="17">
                  <c:v>3722850</c:v>
                </c:pt>
                <c:pt idx="18">
                  <c:v>3428824</c:v>
                </c:pt>
                <c:pt idx="19">
                  <c:v>4868261</c:v>
                </c:pt>
                <c:pt idx="20">
                  <c:v>5309484</c:v>
                </c:pt>
                <c:pt idx="21">
                  <c:v>4211756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816"/>
        <c:axId val="362484800"/>
      </c:lineChart>
      <c:dateAx>
        <c:axId val="15126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484800"/>
        <c:crosses val="autoZero"/>
        <c:auto val="1"/>
        <c:lblOffset val="100"/>
        <c:baseTimeUnit val="days"/>
      </c:dateAx>
      <c:valAx>
        <c:axId val="36248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68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33535.9013671875</c:v>
                </c:pt>
                <c:pt idx="1">
                  <c:v>146755.1328125</c:v>
                </c:pt>
                <c:pt idx="2">
                  <c:v>13788.544921875</c:v>
                </c:pt>
                <c:pt idx="3">
                  <c:v>66107.435546875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10298.9013671875</c:v>
                </c:pt>
                <c:pt idx="1">
                  <c:v>12700.8837890625</c:v>
                </c:pt>
                <c:pt idx="2">
                  <c:v>11451.294921875</c:v>
                </c:pt>
                <c:pt idx="3">
                  <c:v>13136.2841796875</c:v>
                </c:pt>
                <c:pt idx="4">
                  <c:v>10002.171875</c:v>
                </c:pt>
                <c:pt idx="5">
                  <c:v>8177.0439453125</c:v>
                </c:pt>
                <c:pt idx="6">
                  <c:v>8459.3037109375</c:v>
                </c:pt>
                <c:pt idx="7">
                  <c:v>7570.185546875</c:v>
                </c:pt>
                <c:pt idx="8">
                  <c:v>10077.1025390625</c:v>
                </c:pt>
                <c:pt idx="9">
                  <c:v>12340.75</c:v>
                </c:pt>
                <c:pt idx="10">
                  <c:v>10595.3671875</c:v>
                </c:pt>
                <c:pt idx="11">
                  <c:v>12687.5439453125</c:v>
                </c:pt>
                <c:pt idx="12">
                  <c:v>9066.3134765625</c:v>
                </c:pt>
                <c:pt idx="13">
                  <c:v>8808.0166015625</c:v>
                </c:pt>
                <c:pt idx="14">
                  <c:v>10079.6640625</c:v>
                </c:pt>
                <c:pt idx="15">
                  <c:v>11493.1142578125</c:v>
                </c:pt>
                <c:pt idx="16">
                  <c:v>17052.615234375</c:v>
                </c:pt>
                <c:pt idx="17">
                  <c:v>13010.6630859375</c:v>
                </c:pt>
                <c:pt idx="18">
                  <c:v>13514.96484375</c:v>
                </c:pt>
                <c:pt idx="19">
                  <c:v>13117.5634765625</c:v>
                </c:pt>
                <c:pt idx="20">
                  <c:v>19073.234375</c:v>
                </c:pt>
                <c:pt idx="21">
                  <c:v>17474.0322265625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  <c:pt idx="0">
                  <c:v>8893.4619140625</c:v>
                </c:pt>
                <c:pt idx="1">
                  <c:v>13371.0859375</c:v>
                </c:pt>
                <c:pt idx="2">
                  <c:v>10481.08203125</c:v>
                </c:pt>
                <c:pt idx="3">
                  <c:v>12750.0322265625</c:v>
                </c:pt>
                <c:pt idx="4">
                  <c:v>11469.9638671875</c:v>
                </c:pt>
                <c:pt idx="5">
                  <c:v>9844.564453125</c:v>
                </c:pt>
                <c:pt idx="6">
                  <c:v>8264.9140625</c:v>
                </c:pt>
                <c:pt idx="7">
                  <c:v>9882.9208984375</c:v>
                </c:pt>
                <c:pt idx="8">
                  <c:v>11297.796875</c:v>
                </c:pt>
                <c:pt idx="9">
                  <c:v>11918.7353515625</c:v>
                </c:pt>
                <c:pt idx="10">
                  <c:v>9627.91015625</c:v>
                </c:pt>
                <c:pt idx="11">
                  <c:v>14517.7314453125</c:v>
                </c:pt>
                <c:pt idx="12">
                  <c:v>9629.9716796875</c:v>
                </c:pt>
                <c:pt idx="13">
                  <c:v>9896.5615234375</c:v>
                </c:pt>
                <c:pt idx="14">
                  <c:v>10948.3564453125</c:v>
                </c:pt>
                <c:pt idx="15">
                  <c:v>11920.3212890625</c:v>
                </c:pt>
                <c:pt idx="16">
                  <c:v>15445.6640625</c:v>
                </c:pt>
                <c:pt idx="17">
                  <c:v>15157.60546875</c:v>
                </c:pt>
                <c:pt idx="18">
                  <c:v>13951.1875</c:v>
                </c:pt>
                <c:pt idx="19">
                  <c:v>13441.0322265625</c:v>
                </c:pt>
                <c:pt idx="20">
                  <c:v>23710.517578125</c:v>
                </c:pt>
                <c:pt idx="21">
                  <c:v>16420.8447265625</c:v>
                </c:pt>
                <c:pt idx="22">
                  <c:v>20428.48828125</c:v>
                </c:pt>
                <c:pt idx="23">
                  <c:v>16773.46875</c:v>
                </c:pt>
                <c:pt idx="24">
                  <c:v>17570.0693359375</c:v>
                </c:pt>
                <c:pt idx="25">
                  <c:v>16973.0576171875</c:v>
                </c:pt>
                <c:pt idx="26">
                  <c:v>16382.0048828125</c:v>
                </c:pt>
                <c:pt idx="27">
                  <c:v>14510.779296875</c:v>
                </c:pt>
                <c:pt idx="28">
                  <c:v>11328.8369140625</c:v>
                </c:pt>
                <c:pt idx="29">
                  <c:v>985.7890625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8864"/>
        <c:axId val="365012096"/>
      </c:lineChart>
      <c:dateAx>
        <c:axId val="151268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2096"/>
        <c:crosses val="autoZero"/>
        <c:auto val="1"/>
        <c:lblOffset val="100"/>
        <c:baseTimeUnit val="days"/>
      </c:dateAx>
      <c:valAx>
        <c:axId val="365012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4592"/>
        <c:axId val="365015552"/>
      </c:lineChart>
      <c:dateAx>
        <c:axId val="155694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5015552"/>
        <c:crosses val="autoZero"/>
        <c:auto val="1"/>
        <c:lblOffset val="100"/>
        <c:baseTimeUnit val="days"/>
      </c:dateAx>
      <c:valAx>
        <c:axId val="3650155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4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7824"/>
        <c:axId val="391684672"/>
      </c:lineChart>
      <c:dateAx>
        <c:axId val="159437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4672"/>
        <c:crosses val="autoZero"/>
        <c:auto val="1"/>
        <c:lblOffset val="100"/>
        <c:baseTimeUnit val="days"/>
      </c:dateAx>
      <c:valAx>
        <c:axId val="391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0384"/>
        <c:axId val="391688128"/>
      </c:lineChart>
      <c:dateAx>
        <c:axId val="159440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8128"/>
        <c:crosses val="autoZero"/>
        <c:auto val="1"/>
        <c:lblOffset val="100"/>
        <c:baseTimeUnit val="days"/>
      </c:dateAx>
      <c:valAx>
        <c:axId val="39168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9440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6304"/>
        <c:axId val="129056768"/>
      </c:lineChart>
      <c:dateAx>
        <c:axId val="162786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56768"/>
        <c:crosses val="autoZero"/>
        <c:auto val="1"/>
        <c:lblOffset val="100"/>
        <c:baseTimeUnit val="days"/>
      </c:dateAx>
      <c:valAx>
        <c:axId val="12905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27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27456"/>
        <c:axId val="129060224"/>
      </c:lineChart>
      <c:dateAx>
        <c:axId val="16462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0224"/>
        <c:crosses val="autoZero"/>
        <c:auto val="1"/>
        <c:lblOffset val="100"/>
        <c:baseTimeUnit val="days"/>
      </c:dateAx>
      <c:valAx>
        <c:axId val="129060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462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4240"/>
        <c:axId val="135593984"/>
      </c:lineChart>
      <c:dateAx>
        <c:axId val="68874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3984"/>
        <c:crosses val="autoZero"/>
        <c:auto val="1"/>
        <c:lblOffset val="100"/>
        <c:baseTimeUnit val="days"/>
      </c:dateAx>
      <c:valAx>
        <c:axId val="135593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7280"/>
        <c:axId val="129063680"/>
      </c:lineChart>
      <c:dateAx>
        <c:axId val="177377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63680"/>
        <c:crosses val="autoZero"/>
        <c:auto val="1"/>
        <c:lblOffset val="100"/>
        <c:baseTimeUnit val="days"/>
      </c:dateAx>
      <c:valAx>
        <c:axId val="129063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9840"/>
        <c:axId val="135645440"/>
      </c:lineChart>
      <c:dateAx>
        <c:axId val="177379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5440"/>
        <c:crosses val="autoZero"/>
        <c:auto val="1"/>
        <c:lblOffset val="100"/>
        <c:baseTimeUnit val="days"/>
      </c:dateAx>
      <c:valAx>
        <c:axId val="13564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7379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0144"/>
        <c:axId val="135648896"/>
      </c:lineChart>
      <c:dateAx>
        <c:axId val="1795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648896"/>
        <c:crosses val="autoZero"/>
        <c:auto val="1"/>
        <c:lblOffset val="100"/>
        <c:baseTimeUnit val="days"/>
      </c:dateAx>
      <c:valAx>
        <c:axId val="135648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92192"/>
        <c:axId val="155109632"/>
      </c:lineChart>
      <c:dateAx>
        <c:axId val="179592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09632"/>
        <c:crosses val="autoZero"/>
        <c:auto val="1"/>
        <c:lblOffset val="100"/>
        <c:baseTimeUnit val="days"/>
      </c:dateAx>
      <c:valAx>
        <c:axId val="15510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9592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05920"/>
        <c:axId val="155113088"/>
      </c:lineChart>
      <c:dateAx>
        <c:axId val="18350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113088"/>
        <c:crosses val="autoZero"/>
        <c:auto val="1"/>
        <c:lblOffset val="100"/>
        <c:baseTimeUnit val="days"/>
      </c:dateAx>
      <c:valAx>
        <c:axId val="155113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83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6800"/>
        <c:axId val="135599168"/>
      </c:lineChart>
      <c:dateAx>
        <c:axId val="68876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5599168"/>
        <c:crosses val="autoZero"/>
        <c:auto val="1"/>
        <c:lblOffset val="100"/>
        <c:baseTimeUnit val="days"/>
      </c:dateAx>
      <c:valAx>
        <c:axId val="135599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876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2064"/>
        <c:axId val="155001408"/>
      </c:lineChart>
      <c:dateAx>
        <c:axId val="68952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1408"/>
        <c:crosses val="autoZero"/>
        <c:auto val="1"/>
        <c:lblOffset val="100"/>
        <c:baseTimeUnit val="days"/>
      </c:dateAx>
      <c:valAx>
        <c:axId val="155001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5136"/>
        <c:axId val="155004864"/>
      </c:lineChart>
      <c:dateAx>
        <c:axId val="689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04864"/>
        <c:crosses val="autoZero"/>
        <c:auto val="1"/>
        <c:lblOffset val="100"/>
        <c:baseTimeUnit val="days"/>
      </c:dateAx>
      <c:valAx>
        <c:axId val="155004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8955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9488"/>
        <c:axId val="157892608"/>
      </c:lineChart>
      <c:dateAx>
        <c:axId val="70399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892608"/>
        <c:crosses val="autoZero"/>
        <c:auto val="1"/>
        <c:lblOffset val="100"/>
        <c:baseTimeUnit val="days"/>
      </c:dateAx>
      <c:valAx>
        <c:axId val="15789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70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47405</v>
      </c>
      <c r="C11" s="63">
        <f>JUNIO!$C$38</f>
        <v>0</v>
      </c>
      <c r="D11" s="64">
        <f>JUNIO!$D$38</f>
        <v>0</v>
      </c>
      <c r="E11" s="63">
        <f>JUNIO!$E$38</f>
        <v>44083</v>
      </c>
      <c r="F11" s="63">
        <f>JUNIO!$F$38</f>
        <v>33288.1435546875</v>
      </c>
      <c r="G11" s="64">
        <f>JUNIO!$G$38</f>
        <v>41088.432480469077</v>
      </c>
      <c r="H11" s="63">
        <f>JUNIO!$H$38</f>
        <v>6153</v>
      </c>
      <c r="I11" s="63">
        <f>JUNIO!$I$38</f>
        <v>119500.08984375</v>
      </c>
      <c r="J11" s="64">
        <f>JUNIO!$J$38</f>
        <v>148017.68947265623</v>
      </c>
      <c r="K11" s="63">
        <f>JUNIO!$K$38</f>
        <v>3492</v>
      </c>
      <c r="L11" s="63">
        <f>JUNIO!$L$38</f>
        <v>10665.62109375</v>
      </c>
      <c r="M11" s="64">
        <f>JUNIO!$M$38</f>
        <v>13097.663515624994</v>
      </c>
      <c r="N11" s="63">
        <f>JUNIO!$N$38</f>
        <v>5208</v>
      </c>
      <c r="O11" s="63">
        <f>JUNIO!$O$38</f>
        <v>54671.8623046875</v>
      </c>
      <c r="P11" s="65">
        <f>JUNIO!$P$38</f>
        <v>68472.630839843754</v>
      </c>
      <c r="Q11" s="62">
        <f>JUNIO!$Q$38</f>
        <v>62860</v>
      </c>
      <c r="R11" s="66">
        <f t="shared" ref="R11" si="13">C11+F11+I11+L11+O11</f>
        <v>218125.716796875</v>
      </c>
      <c r="S11" s="67">
        <f t="shared" ref="S11" si="14">D11+G11+J11+M11+P11</f>
        <v>270676.41630859405</v>
      </c>
      <c r="T11" s="63"/>
      <c r="U11" s="87"/>
      <c r="V11" s="68">
        <f t="shared" ref="V11" si="15">F11/F10</f>
        <v>1.0019012783147137</v>
      </c>
      <c r="W11" s="69">
        <f t="shared" ref="W11" si="16">(I11+L11+O11)/(I10+L10+O10)</f>
        <v>2.1896099835114358</v>
      </c>
      <c r="X11" s="89"/>
      <c r="Y11" s="90">
        <f t="shared" ref="Y11" si="17">R11-T11</f>
        <v>218125.716796875</v>
      </c>
      <c r="Z11" s="19">
        <f t="shared" ref="Z11" si="18">S11-U11</f>
        <v>270676.41630859405</v>
      </c>
      <c r="AA11" s="90">
        <f t="shared" ref="AA11" si="19">Z11/30</f>
        <v>9022.5472102864678</v>
      </c>
    </row>
    <row r="12" spans="1:27" x14ac:dyDescent="0.25">
      <c r="A12" s="61" t="s">
        <v>46</v>
      </c>
      <c r="B12" s="62">
        <f>JULIO!$B$38</f>
        <v>43783</v>
      </c>
      <c r="C12" s="63">
        <f>JULIO!$C$38</f>
        <v>0</v>
      </c>
      <c r="D12" s="64">
        <f>JULIO!$D$38</f>
        <v>0</v>
      </c>
      <c r="E12" s="63">
        <f>JULIO!$E$38</f>
        <v>41230</v>
      </c>
      <c r="F12" s="63">
        <f>JULIO!$F$38</f>
        <v>33535.9013671875</v>
      </c>
      <c r="G12" s="64">
        <f>JULIO!$G$38</f>
        <v>41437.024687500336</v>
      </c>
      <c r="H12" s="63">
        <f>JULIO!$H$38</f>
        <v>6604</v>
      </c>
      <c r="I12" s="63">
        <f>JULIO!$I$38</f>
        <v>146755.1328125</v>
      </c>
      <c r="J12" s="64">
        <f>JULIO!$J$38</f>
        <v>180147.1755078125</v>
      </c>
      <c r="K12" s="63">
        <f>JULIO!$K$38</f>
        <v>3741</v>
      </c>
      <c r="L12" s="63">
        <f>JULIO!$L$38</f>
        <v>13788.544921875</v>
      </c>
      <c r="M12" s="64">
        <f>JULIO!$M$38</f>
        <v>16650.135937499996</v>
      </c>
      <c r="N12" s="63">
        <f>JULIO!$N$38</f>
        <v>6060</v>
      </c>
      <c r="O12" s="63">
        <f>JULIO!$O$38</f>
        <v>66107.435546875</v>
      </c>
      <c r="P12" s="65">
        <f>JULIO!$P$38</f>
        <v>82995.90990234373</v>
      </c>
      <c r="Q12" s="62">
        <f>JULIO!$Q$38</f>
        <v>58561</v>
      </c>
      <c r="R12" s="66">
        <f t="shared" ref="R12:R17" si="20">C12+F12+I12+L12+O12</f>
        <v>260187.0146484375</v>
      </c>
      <c r="S12" s="67">
        <f t="shared" ref="S12:S17" si="21">D12+G12+J12+M12+P12</f>
        <v>321230.24603515654</v>
      </c>
      <c r="T12" s="63" t="n">
        <v>428849.9931640625</v>
      </c>
      <c r="U12" s="87" t="n">
        <v>528735.7364453125</v>
      </c>
      <c r="V12" s="68">
        <f t="shared" ref="V12:V17" si="22">F12/F11</f>
        <v>1.0074428245628348</v>
      </c>
      <c r="W12" s="69">
        <f t="shared" ref="W12:W17" si="23">(I12+L12+O12)/(I11+L11+O11)</f>
        <v>1.2262177505667389</v>
      </c>
      <c r="Y12" s="90">
        <f t="shared" ref="Y12:Y17" si="24">R12-T12</f>
        <v>260187.0146484375</v>
      </c>
      <c r="Z12" s="19">
        <f t="shared" ref="Z12:Z17" si="25">S12-U12</f>
        <v>321230.24603515654</v>
      </c>
      <c r="AA12" s="90">
        <f t="shared" ref="AA12:AA17" si="26">Z12/30</f>
        <v>10707.674867838552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>
        <f t="shared" si="22"/>
        <v>0</v>
      </c>
      <c r="W13" s="69">
        <f t="shared" si="23"/>
        <v>0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26" activePane="bottomLeft" state="frozen"/>
      <selection pane="bottomLeft" activeCell="E43" sqref="E43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37" style="89" width="11.42578125" collapsed="true"/>
    <col min="38" max="38" bestFit="true" customWidth="true" style="89" width="12.5703125" collapsed="true"/>
    <col min="39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>
        <v>0</v>
      </c>
      <c r="D6" s="31">
        <v>0</v>
      </c>
      <c r="E6" s="30">
        <v>2904</v>
      </c>
      <c r="F6" s="30">
        <v>855255</v>
      </c>
      <c r="G6" s="31">
        <v>1024.7882226562544</v>
      </c>
      <c r="H6" s="30">
        <v>308</v>
      </c>
      <c r="I6" s="30">
        <v>2304912</v>
      </c>
      <c r="J6" s="31">
        <v>2867.0601171874978</v>
      </c>
      <c r="K6" s="30">
        <v>258</v>
      </c>
      <c r="L6" s="30">
        <v>146433</v>
      </c>
      <c r="M6" s="31">
        <v>164.75925781249992</v>
      </c>
      <c r="N6" s="30">
        <v>250</v>
      </c>
      <c r="O6" s="30">
        <v>1060455</v>
      </c>
      <c r="P6" s="32">
        <v>1289.6604296875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>
        <v>0</v>
      </c>
      <c r="D7" s="64">
        <v>0</v>
      </c>
      <c r="E7" s="63">
        <v>3528</v>
      </c>
      <c r="F7" s="63">
        <v>957953</v>
      </c>
      <c r="G7" s="64">
        <v>1156.9022460937622</v>
      </c>
      <c r="H7" s="63">
        <v>396</v>
      </c>
      <c r="I7" s="63">
        <v>2193040</v>
      </c>
      <c r="J7" s="64">
        <v>2685.3107226562529</v>
      </c>
      <c r="K7" s="63">
        <v>364</v>
      </c>
      <c r="L7" s="63">
        <v>668671</v>
      </c>
      <c r="M7" s="64">
        <v>822.70347656250021</v>
      </c>
      <c r="N7" s="63">
        <v>318</v>
      </c>
      <c r="O7" s="63">
        <v>1043936</v>
      </c>
      <c r="P7" s="65">
        <v>1276.4603515624997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6535.2880859375</v>
      </c>
      <c r="AL7" s="67">
        <v>8156.8494921874999</v>
      </c>
      <c r="AM7" s="108">
        <f t="shared" ref="AM7:AO37" si="5">IF(   ((AG7/AJ7)-1)&gt;=0, ((AG7/AJ7)-1),  ((AJ7/AG7)-1))</f>
        <v>0.34021715988929113</v>
      </c>
      <c r="AN7" s="109">
        <f t="shared" si="0"/>
        <v>0.37596327823011766</v>
      </c>
      <c r="AO7" s="110">
        <f t="shared" si="0"/>
        <v>0.37288877158536016</v>
      </c>
    </row>
    <row r="8" spans="1:41" x14ac:dyDescent="0.25">
      <c r="A8" s="61">
        <f t="shared" ref="A8:A36" si="6">A7+1</f>
        <v>41793</v>
      </c>
      <c r="B8" s="62">
        <v>4565</v>
      </c>
      <c r="C8" s="63">
        <v>0</v>
      </c>
      <c r="D8" s="64">
        <v>0</v>
      </c>
      <c r="E8" s="63">
        <v>3732</v>
      </c>
      <c r="F8" s="63">
        <v>1154613</v>
      </c>
      <c r="G8" s="64">
        <v>1389.2216406250136</v>
      </c>
      <c r="H8" s="63">
        <v>458</v>
      </c>
      <c r="I8" s="63">
        <v>2603249</v>
      </c>
      <c r="J8" s="64">
        <v>3195.036406249998</v>
      </c>
      <c r="K8" s="63">
        <v>393</v>
      </c>
      <c r="L8" s="63">
        <v>327313</v>
      </c>
      <c r="M8" s="64">
        <v>388.82822265624958</v>
      </c>
      <c r="N8" s="63">
        <v>372</v>
      </c>
      <c r="O8" s="63">
        <v>1016300</v>
      </c>
      <c r="P8" s="65">
        <v>1242.9008007812502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>
        <v>0</v>
      </c>
      <c r="D9" s="64">
        <v>0</v>
      </c>
      <c r="E9" s="63">
        <v>3839</v>
      </c>
      <c r="F9" s="63">
        <v>1077616</v>
      </c>
      <c r="G9" s="64">
        <v>1294.0484375000085</v>
      </c>
      <c r="H9" s="63">
        <v>494</v>
      </c>
      <c r="I9" s="63">
        <v>5100727</v>
      </c>
      <c r="J9" s="64">
        <v>6273.8005078125034</v>
      </c>
      <c r="K9" s="63">
        <v>497</v>
      </c>
      <c r="L9" s="63">
        <v>234905</v>
      </c>
      <c r="M9" s="64">
        <v>268.42460937499999</v>
      </c>
      <c r="N9" s="63">
        <v>404</v>
      </c>
      <c r="O9" s="63">
        <v>1198559</v>
      </c>
      <c r="P9" s="65">
        <v>1476.5897656249999</v>
      </c>
      <c r="Q9" s="62">
        <v>6821</v>
      </c>
      <c r="R9" s="66">
        <f t="shared" si="1"/>
        <v>7611807</v>
      </c>
      <c r="S9" s="67">
        <f t="shared" si="1"/>
        <v>9312.8633203125119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9312.8633203125119</v>
      </c>
      <c r="AJ9" s="62">
        <v>5018</v>
      </c>
      <c r="AK9" s="66">
        <v>8606.9365234375</v>
      </c>
      <c r="AL9" s="67">
        <v>10733.778808593799</v>
      </c>
      <c r="AM9" s="108">
        <f t="shared" si="5"/>
        <v>0.35930649661219616</v>
      </c>
      <c r="AN9" s="109">
        <f t="shared" si="0"/>
        <v>0.15787263129503937</v>
      </c>
      <c r="AO9" s="110">
        <f t="shared" si="0"/>
        <v>0.15257557631948648</v>
      </c>
    </row>
    <row r="10" spans="1:41" x14ac:dyDescent="0.25">
      <c r="A10" s="61">
        <f t="shared" si="6"/>
        <v>41795</v>
      </c>
      <c r="B10" s="62">
        <v>4877</v>
      </c>
      <c r="C10" s="63">
        <v>0</v>
      </c>
      <c r="D10" s="64">
        <v>0</v>
      </c>
      <c r="E10" s="63">
        <v>3878</v>
      </c>
      <c r="F10" s="63">
        <v>1122005</v>
      </c>
      <c r="G10" s="64">
        <v>1344.5953320312642</v>
      </c>
      <c r="H10" s="63">
        <v>384</v>
      </c>
      <c r="I10" s="63">
        <v>3937161</v>
      </c>
      <c r="J10" s="64">
        <v>4831.5733984374992</v>
      </c>
      <c r="K10" s="63">
        <v>373</v>
      </c>
      <c r="L10" s="63">
        <v>235738</v>
      </c>
      <c r="M10" s="64">
        <v>270.03513671874987</v>
      </c>
      <c r="N10" s="63">
        <v>304</v>
      </c>
      <c r="O10" s="63">
        <v>1100869</v>
      </c>
      <c r="P10" s="65">
        <v>1356.4514843750021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5115</v>
      </c>
      <c r="AK10" s="66">
        <v>4900.03125</v>
      </c>
      <c r="AL10" s="67">
        <v>5975.9694921874998</v>
      </c>
      <c r="AM10" s="108">
        <f t="shared" si="5"/>
        <v>0.35171065493646148</v>
      </c>
      <c r="AN10" s="109">
        <f t="shared" si="0"/>
        <v>0.27465964024464129</v>
      </c>
      <c r="AO10" s="110">
        <f t="shared" si="0"/>
        <v>0.30567188499925879</v>
      </c>
    </row>
    <row r="11" spans="1:41" x14ac:dyDescent="0.25">
      <c r="A11" s="61">
        <f t="shared" si="6"/>
        <v>41796</v>
      </c>
      <c r="B11" s="62">
        <v>4935</v>
      </c>
      <c r="C11" s="63">
        <v>0</v>
      </c>
      <c r="D11" s="64">
        <v>0</v>
      </c>
      <c r="E11" s="63">
        <v>4198</v>
      </c>
      <c r="F11" s="63">
        <v>1153878</v>
      </c>
      <c r="G11" s="64">
        <v>1389.6598828125166</v>
      </c>
      <c r="H11" s="63">
        <v>462</v>
      </c>
      <c r="I11" s="63">
        <v>2682077</v>
      </c>
      <c r="J11" s="64">
        <v>3281.7964257812505</v>
      </c>
      <c r="K11" s="63">
        <v>362</v>
      </c>
      <c r="L11" s="63">
        <v>234623</v>
      </c>
      <c r="M11" s="64">
        <v>277.51775390624988</v>
      </c>
      <c r="N11" s="63">
        <v>382</v>
      </c>
      <c r="O11" s="63">
        <v>1129040</v>
      </c>
      <c r="P11" s="65">
        <v>1367.9872070312506</v>
      </c>
      <c r="Q11" s="62">
        <v>7082</v>
      </c>
      <c r="R11" s="66">
        <f t="shared" si="1"/>
        <v>5199618</v>
      </c>
      <c r="S11" s="67">
        <f t="shared" si="1"/>
        <v>6316.9612695312671</v>
      </c>
      <c r="T11" s="68">
        <f>F11/ABRIL!F34</f>
        <v>1.183753572666969</v>
      </c>
      <c r="U11" s="69">
        <f>(I11+L11+O11)/(ABRIL!I34+ABRIL!L34+ABRIL!O34)</f>
        <v>2.0740747576160246</v>
      </c>
      <c r="AG11" s="62">
        <f t="shared" si="2"/>
        <v>7082</v>
      </c>
      <c r="AH11" s="66">
        <f t="shared" si="3"/>
        <v>5077.751953125</v>
      </c>
      <c r="AI11" s="67">
        <f t="shared" si="4"/>
        <v>6316.9612695312671</v>
      </c>
      <c r="AJ11" s="62">
        <v>5504</v>
      </c>
      <c r="AK11" s="66">
        <v>7712.7421875</v>
      </c>
      <c r="AL11" s="67">
        <v>9629.7446679687491</v>
      </c>
      <c r="AM11" s="108">
        <f t="shared" si="5"/>
        <v>0.28670058139534893</v>
      </c>
      <c r="AN11" s="109">
        <f t="shared" si="0"/>
        <v>0.51892850590177964</v>
      </c>
      <c r="AO11" s="110">
        <f t="shared" si="0"/>
        <v>0.52442673891576641</v>
      </c>
    </row>
    <row r="12" spans="1:41" x14ac:dyDescent="0.25">
      <c r="A12" s="28">
        <f t="shared" si="6"/>
        <v>41797</v>
      </c>
      <c r="B12" s="29">
        <v>4270</v>
      </c>
      <c r="C12" s="30">
        <v>0</v>
      </c>
      <c r="D12" s="31">
        <v>0</v>
      </c>
      <c r="E12" s="30">
        <v>3410</v>
      </c>
      <c r="F12" s="30">
        <v>1111157</v>
      </c>
      <c r="G12" s="31">
        <v>1323.8504296875099</v>
      </c>
      <c r="H12" s="30">
        <v>386</v>
      </c>
      <c r="I12" s="30">
        <v>6896804</v>
      </c>
      <c r="J12" s="31">
        <v>8616.8778515624999</v>
      </c>
      <c r="K12" s="30">
        <v>348</v>
      </c>
      <c r="L12" s="30">
        <v>244909</v>
      </c>
      <c r="M12" s="31">
        <v>280.90867187500004</v>
      </c>
      <c r="N12" s="30">
        <v>316</v>
      </c>
      <c r="O12" s="30">
        <v>1215346</v>
      </c>
      <c r="P12" s="32">
        <v>1462.5898828125009</v>
      </c>
      <c r="Q12" s="29">
        <v>5995</v>
      </c>
      <c r="R12" s="33">
        <f t="shared" si="1"/>
        <v>9468216</v>
      </c>
      <c r="S12" s="34">
        <f t="shared" si="1"/>
        <v>11684.22683593751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</v>
      </c>
      <c r="AJ12" s="62">
        <v>4506</v>
      </c>
      <c r="AK12" s="66">
        <v>6778.4423828125</v>
      </c>
      <c r="AL12" s="67">
        <v>8185.6587109374996</v>
      </c>
      <c r="AM12" s="108">
        <f t="shared" si="5"/>
        <v>0.33044829116733254</v>
      </c>
      <c r="AN12" s="109">
        <f t="shared" si="0"/>
        <v>0.36407513191305441</v>
      </c>
      <c r="AO12" s="110">
        <f t="shared" si="0"/>
        <v>0.42740214911785901</v>
      </c>
    </row>
    <row r="13" spans="1:41" x14ac:dyDescent="0.25">
      <c r="A13" s="28">
        <f t="shared" si="6"/>
        <v>41798</v>
      </c>
      <c r="B13" s="29">
        <v>3885</v>
      </c>
      <c r="C13" s="30">
        <v>0</v>
      </c>
      <c r="D13" s="31">
        <v>0</v>
      </c>
      <c r="E13" s="30">
        <v>2929</v>
      </c>
      <c r="F13" s="30">
        <v>1080861</v>
      </c>
      <c r="G13" s="31">
        <v>1292.1106250000078</v>
      </c>
      <c r="H13" s="30">
        <v>259</v>
      </c>
      <c r="I13" s="30">
        <v>2334926</v>
      </c>
      <c r="J13" s="31">
        <v>2721.4809374999991</v>
      </c>
      <c r="K13" s="30">
        <v>261</v>
      </c>
      <c r="L13" s="30">
        <v>176097</v>
      </c>
      <c r="M13" s="31">
        <v>198.28580078124978</v>
      </c>
      <c r="N13" s="30">
        <v>216</v>
      </c>
      <c r="O13" s="30">
        <v>1028963</v>
      </c>
      <c r="P13" s="32">
        <v>1277.0570312500008</v>
      </c>
      <c r="Q13" s="29">
        <v>5291</v>
      </c>
      <c r="R13" s="33">
        <f t="shared" si="1"/>
        <v>4620847</v>
      </c>
      <c r="S13" s="34">
        <f t="shared" si="1"/>
        <v>5488.9343945312576</v>
      </c>
      <c r="T13" s="59">
        <f>F13/F6</f>
        <v>1.2637879930547029</v>
      </c>
      <c r="U13" s="60">
        <f>(I13+L13+O13)/(I6+L6+O6)</f>
        <v>1.0080260834899482</v>
      </c>
      <c r="AG13" s="62">
        <f t="shared" si="2"/>
        <v>5291</v>
      </c>
      <c r="AH13" s="66">
        <f t="shared" si="3"/>
        <v>4512.5458984375</v>
      </c>
      <c r="AI13" s="67">
        <f t="shared" si="4"/>
        <v>5488.9343945312576</v>
      </c>
      <c r="AJ13" s="62">
        <v>3991</v>
      </c>
      <c r="AK13" s="66">
        <v>5454.8544921875</v>
      </c>
      <c r="AL13" s="67">
        <v>6801.4044921875002</v>
      </c>
      <c r="AM13" s="108">
        <f t="shared" si="5"/>
        <v>0.32573289902280123</v>
      </c>
      <c r="AN13" s="109">
        <f t="shared" si="0"/>
        <v>0.20881972504175095</v>
      </c>
      <c r="AO13" s="110">
        <f t="shared" si="0"/>
        <v>0.23911200304450442</v>
      </c>
    </row>
    <row r="14" spans="1:41" x14ac:dyDescent="0.25">
      <c r="A14" s="61">
        <f t="shared" si="6"/>
        <v>41799</v>
      </c>
      <c r="B14" s="62">
        <v>4645</v>
      </c>
      <c r="C14" s="63">
        <v>0</v>
      </c>
      <c r="D14" s="64">
        <v>0</v>
      </c>
      <c r="E14" s="63">
        <v>3757</v>
      </c>
      <c r="F14" s="63">
        <v>1223108</v>
      </c>
      <c r="G14" s="64">
        <v>1462.3344531250086</v>
      </c>
      <c r="H14" s="63">
        <v>332</v>
      </c>
      <c r="I14" s="63">
        <v>3057928</v>
      </c>
      <c r="J14" s="64">
        <v>3791.9844726562515</v>
      </c>
      <c r="K14" s="63">
        <v>280</v>
      </c>
      <c r="L14" s="63">
        <v>183455</v>
      </c>
      <c r="M14" s="64">
        <v>206.04593749999995</v>
      </c>
      <c r="N14" s="63">
        <v>265</v>
      </c>
      <c r="O14" s="63">
        <v>1884621</v>
      </c>
      <c r="P14" s="65">
        <v>2296.8664062500002</v>
      </c>
      <c r="Q14" s="62">
        <v>6584</v>
      </c>
      <c r="R14" s="66">
        <f t="shared" si="1"/>
        <v>6349112</v>
      </c>
      <c r="S14" s="67">
        <f t="shared" si="1"/>
        <v>7757.2312695312603</v>
      </c>
      <c r="T14" s="68">
        <f t="shared" ref="T14:T36" si="7">F14/F7</f>
        <v>1.2767933291090481</v>
      </c>
      <c r="U14" s="69">
        <f t="shared" ref="U14:U36" si="8">(I14+L14+O14)/(I7+L7+O7)</f>
        <v>1.3124596257675105</v>
      </c>
      <c r="AG14" s="62">
        <f t="shared" si="2"/>
        <v>6584</v>
      </c>
      <c r="AH14" s="66">
        <f t="shared" si="3"/>
        <v>6200.3046875</v>
      </c>
      <c r="AI14" s="67">
        <f t="shared" si="4"/>
        <v>7757.2312695312603</v>
      </c>
      <c r="AJ14" s="62">
        <v>4929</v>
      </c>
      <c r="AK14" s="66">
        <v>9430.9970703125</v>
      </c>
      <c r="AL14" s="67">
        <v>11826.350097656299</v>
      </c>
      <c r="AM14" s="108">
        <f t="shared" si="5"/>
        <v>0.33576790424021108</v>
      </c>
      <c r="AN14" s="109">
        <f t="shared" si="0"/>
        <v>0.52105381035962184</v>
      </c>
      <c r="AO14" s="110">
        <f t="shared" si="0"/>
        <v>0.52455814281413327</v>
      </c>
    </row>
    <row r="15" spans="1:41" x14ac:dyDescent="0.25">
      <c r="A15" s="61">
        <f t="shared" si="6"/>
        <v>41800</v>
      </c>
      <c r="B15" s="62">
        <v>4880</v>
      </c>
      <c r="C15" s="63">
        <v>0</v>
      </c>
      <c r="D15" s="64">
        <v>0</v>
      </c>
      <c r="E15" s="63">
        <v>4057</v>
      </c>
      <c r="F15" s="63">
        <v>1347041</v>
      </c>
      <c r="G15" s="64">
        <v>1634.3546679687686</v>
      </c>
      <c r="H15" s="63">
        <v>389</v>
      </c>
      <c r="I15" s="63">
        <v>8329485</v>
      </c>
      <c r="J15" s="64">
        <v>10421.333203124996</v>
      </c>
      <c r="K15" s="63">
        <v>317</v>
      </c>
      <c r="L15" s="63">
        <v>346897</v>
      </c>
      <c r="M15" s="64">
        <v>428.97435546874971</v>
      </c>
      <c r="N15" s="63">
        <v>314</v>
      </c>
      <c r="O15" s="63">
        <v>987620</v>
      </c>
      <c r="P15" s="65">
        <v>1196.7429296875005</v>
      </c>
      <c r="Q15" s="62">
        <v>6988</v>
      </c>
      <c r="R15" s="66">
        <f t="shared" si="1"/>
        <v>11011043</v>
      </c>
      <c r="S15" s="67">
        <f t="shared" si="1"/>
        <v>13681.405156250014</v>
      </c>
      <c r="T15" s="68">
        <f t="shared" si="7"/>
        <v>1.1666601709836977</v>
      </c>
      <c r="U15" s="69">
        <f t="shared" si="8"/>
        <v>2.4485279698150073</v>
      </c>
      <c r="AG15" s="62">
        <f t="shared" si="2"/>
        <v>6988</v>
      </c>
      <c r="AH15" s="66">
        <f t="shared" si="3"/>
        <v>10752.9716796875</v>
      </c>
      <c r="AI15" s="67">
        <f t="shared" si="4"/>
        <v>13681.405156250014</v>
      </c>
      <c r="AJ15" s="62">
        <v>5004</v>
      </c>
      <c r="AK15" s="66">
        <v>5778.025390625</v>
      </c>
      <c r="AL15" s="67">
        <v>7148.7974999999997</v>
      </c>
      <c r="AM15" s="108">
        <f t="shared" si="5"/>
        <v>0.39648281374900085</v>
      </c>
      <c r="AN15" s="109">
        <f t="shared" si="0"/>
        <v>0.86101149661517296</v>
      </c>
      <c r="AO15" s="110">
        <f t="shared" si="0"/>
        <v>0.91380510585871466</v>
      </c>
    </row>
    <row r="16" spans="1:41" x14ac:dyDescent="0.25">
      <c r="A16" s="61">
        <f t="shared" si="6"/>
        <v>41801</v>
      </c>
      <c r="B16" s="62">
        <v>4926</v>
      </c>
      <c r="C16" s="63">
        <v>0</v>
      </c>
      <c r="D16" s="64">
        <v>0</v>
      </c>
      <c r="E16" s="63">
        <v>4163</v>
      </c>
      <c r="F16" s="63">
        <v>1342317</v>
      </c>
      <c r="G16" s="64">
        <v>1612.6545703125178</v>
      </c>
      <c r="H16" s="63">
        <v>372</v>
      </c>
      <c r="I16" s="63">
        <v>3144095</v>
      </c>
      <c r="J16" s="64">
        <v>3881.6702539062489</v>
      </c>
      <c r="K16" s="63">
        <v>329</v>
      </c>
      <c r="L16" s="63">
        <v>133448</v>
      </c>
      <c r="M16" s="64">
        <v>156.9620507812499</v>
      </c>
      <c r="N16" s="63">
        <v>311</v>
      </c>
      <c r="O16" s="63">
        <v>1132229</v>
      </c>
      <c r="P16" s="65">
        <v>1371.5099023437508</v>
      </c>
      <c r="Q16" s="62">
        <v>7136</v>
      </c>
      <c r="R16" s="66">
        <f t="shared" si="1"/>
        <v>5752089</v>
      </c>
      <c r="S16" s="67">
        <f t="shared" si="1"/>
        <v>7022.7967773437667</v>
      </c>
      <c r="T16" s="68">
        <f t="shared" si="7"/>
        <v>1.2456357366631527</v>
      </c>
      <c r="U16" s="69">
        <f t="shared" si="8"/>
        <v>0.67487650728299797</v>
      </c>
      <c r="AG16" s="62">
        <f t="shared" si="2"/>
        <v>7136</v>
      </c>
      <c r="AH16" s="66">
        <f t="shared" si="3"/>
        <v>5617.2744140625</v>
      </c>
      <c r="AI16" s="67">
        <f t="shared" si="4"/>
        <v>7022.7967773437667</v>
      </c>
      <c r="AJ16" s="62">
        <v>5092</v>
      </c>
      <c r="AK16" s="66">
        <v>7555.509765625</v>
      </c>
      <c r="AL16" s="67">
        <v>9480.5714453125001</v>
      </c>
      <c r="AM16" s="108">
        <f t="shared" si="5"/>
        <v>0.401413982717989</v>
      </c>
      <c r="AN16" s="109">
        <f t="shared" si="0"/>
        <v>0.34504907695273834</v>
      </c>
      <c r="AO16" s="110">
        <f t="shared" si="0"/>
        <v>0.34997092268108299</v>
      </c>
    </row>
    <row r="17" spans="1:41" x14ac:dyDescent="0.25">
      <c r="A17" s="61">
        <f t="shared" si="6"/>
        <v>41802</v>
      </c>
      <c r="B17" s="62">
        <v>5800</v>
      </c>
      <c r="C17" s="63">
        <v>0</v>
      </c>
      <c r="D17" s="64">
        <v>0</v>
      </c>
      <c r="E17" s="63">
        <v>4610</v>
      </c>
      <c r="F17" s="63">
        <v>1320114</v>
      </c>
      <c r="G17" s="64">
        <v>1601.0601953125147</v>
      </c>
      <c r="H17" s="63">
        <v>420</v>
      </c>
      <c r="I17" s="63">
        <v>4023643</v>
      </c>
      <c r="J17" s="64">
        <v>4795.7548437500018</v>
      </c>
      <c r="K17" s="63">
        <v>442</v>
      </c>
      <c r="L17" s="63">
        <v>470647</v>
      </c>
      <c r="M17" s="64">
        <v>581.51615234374867</v>
      </c>
      <c r="N17" s="63">
        <v>318</v>
      </c>
      <c r="O17" s="63">
        <v>970671</v>
      </c>
      <c r="P17" s="65">
        <v>1171.410449218751</v>
      </c>
      <c r="Q17" s="62">
        <v>8198</v>
      </c>
      <c r="R17" s="66">
        <f t="shared" si="1"/>
        <v>6785075</v>
      </c>
      <c r="S17" s="67">
        <f t="shared" si="1"/>
        <v>8149.7416406250159</v>
      </c>
      <c r="T17" s="68">
        <f t="shared" si="7"/>
        <v>1.1765669493451456</v>
      </c>
      <c r="U17" s="69">
        <f t="shared" si="8"/>
        <v>1.0362535856715729</v>
      </c>
      <c r="AG17" s="62">
        <f t="shared" si="2"/>
        <v>8198</v>
      </c>
      <c r="AH17" s="66">
        <f t="shared" si="3"/>
        <v>6626.0498046875</v>
      </c>
      <c r="AI17" s="67">
        <f t="shared" si="4"/>
        <v>8149.7416406250159</v>
      </c>
      <c r="AJ17" s="62">
        <v>5895</v>
      </c>
      <c r="AK17" s="66">
        <v>9271.880859375</v>
      </c>
      <c r="AL17" s="67">
        <v>11603.531367187499</v>
      </c>
      <c r="AM17" s="108">
        <f t="shared" si="5"/>
        <v>0.39067005937234955</v>
      </c>
      <c r="AN17" s="109">
        <f t="shared" si="0"/>
        <v>0.39930745054402483</v>
      </c>
      <c r="AO17" s="110">
        <f t="shared" si="0"/>
        <v>0.42379131497199296</v>
      </c>
    </row>
    <row r="18" spans="1:41" x14ac:dyDescent="0.25">
      <c r="A18" s="61">
        <f t="shared" si="6"/>
        <v>41803</v>
      </c>
      <c r="B18" s="62">
        <v>5024</v>
      </c>
      <c r="C18" s="63">
        <v>0</v>
      </c>
      <c r="D18" s="64">
        <v>0</v>
      </c>
      <c r="E18" s="63">
        <v>4175</v>
      </c>
      <c r="F18" s="63">
        <v>1291417</v>
      </c>
      <c r="G18" s="64">
        <v>1562.5245898437597</v>
      </c>
      <c r="H18" s="63">
        <v>396</v>
      </c>
      <c r="I18" s="63">
        <v>4641258</v>
      </c>
      <c r="J18" s="64">
        <v>5674.0960351562471</v>
      </c>
      <c r="K18" s="63">
        <v>400</v>
      </c>
      <c r="L18" s="63">
        <v>213136</v>
      </c>
      <c r="M18" s="64">
        <v>248.88195312499982</v>
      </c>
      <c r="N18" s="63">
        <v>317</v>
      </c>
      <c r="O18" s="63">
        <v>2538598</v>
      </c>
      <c r="P18" s="65">
        <v>3111.5124218750025</v>
      </c>
      <c r="Q18" s="62">
        <v>7203</v>
      </c>
      <c r="R18" s="66">
        <f t="shared" si="1"/>
        <v>8684409</v>
      </c>
      <c r="S18" s="67">
        <f t="shared" si="1"/>
        <v>10597.01500000001</v>
      </c>
      <c r="T18" s="68">
        <f t="shared" si="7"/>
        <v>1.1191971768245863</v>
      </c>
      <c r="U18" s="69">
        <f t="shared" si="8"/>
        <v>1.8273522272810412</v>
      </c>
      <c r="AG18" s="62">
        <f t="shared" si="2"/>
        <v>7203</v>
      </c>
      <c r="AH18" s="66">
        <f t="shared" si="3"/>
        <v>8480.8681640625</v>
      </c>
      <c r="AI18" s="67">
        <f t="shared" si="4"/>
        <v>10597.01500000001</v>
      </c>
      <c r="AJ18" s="62">
        <v>5078</v>
      </c>
      <c r="AK18" s="66">
        <v>7276.8701171875</v>
      </c>
      <c r="AL18" s="67">
        <v>9067.1846484375001</v>
      </c>
      <c r="AM18" s="108">
        <f t="shared" si="5"/>
        <v>0.41847183930681364</v>
      </c>
      <c r="AN18" s="109">
        <f t="shared" si="0"/>
        <v>0.16545548120080289</v>
      </c>
      <c r="AO18" s="110">
        <f t="shared" si="0"/>
        <v>0.16872164964966685</v>
      </c>
    </row>
    <row r="19" spans="1:41" x14ac:dyDescent="0.25">
      <c r="A19" s="28">
        <f t="shared" si="6"/>
        <v>41804</v>
      </c>
      <c r="B19" s="29">
        <v>4403</v>
      </c>
      <c r="C19" s="30">
        <v>0</v>
      </c>
      <c r="D19" s="31">
        <v>0</v>
      </c>
      <c r="E19" s="30">
        <v>3595</v>
      </c>
      <c r="F19" s="30">
        <v>1126783</v>
      </c>
      <c r="G19" s="31">
        <v>1352.3397265625108</v>
      </c>
      <c r="H19" s="30">
        <v>317</v>
      </c>
      <c r="I19" s="30">
        <v>3336203</v>
      </c>
      <c r="J19" s="31">
        <v>4122.4391406249997</v>
      </c>
      <c r="K19" s="30">
        <v>336</v>
      </c>
      <c r="L19" s="30">
        <v>214216</v>
      </c>
      <c r="M19" s="31">
        <v>246.60695312499999</v>
      </c>
      <c r="N19" s="30">
        <v>260</v>
      </c>
      <c r="O19" s="30">
        <v>1369310</v>
      </c>
      <c r="P19" s="32">
        <v>1672.14353515625</v>
      </c>
      <c r="Q19" s="29">
        <v>6273</v>
      </c>
      <c r="R19" s="33">
        <f t="shared" si="1"/>
        <v>6046512</v>
      </c>
      <c r="S19" s="34">
        <f t="shared" si="1"/>
        <v>7393.5293554687596</v>
      </c>
      <c r="T19" s="59">
        <f t="shared" si="7"/>
        <v>1.0140628192055667</v>
      </c>
      <c r="U19" s="60">
        <f t="shared" si="8"/>
        <v>0.58869142840800814</v>
      </c>
      <c r="AG19" s="62">
        <f t="shared" si="2"/>
        <v>6273</v>
      </c>
      <c r="AH19" s="66">
        <f t="shared" si="3"/>
        <v>5904.796875</v>
      </c>
      <c r="AI19" s="67">
        <f t="shared" si="4"/>
        <v>7393.5293554687596</v>
      </c>
      <c r="AJ19" s="62">
        <v>4453</v>
      </c>
      <c r="AK19" s="66">
        <v>6175.5634765625</v>
      </c>
      <c r="AL19" s="67">
        <v>7706.4591601562497</v>
      </c>
      <c r="AM19" s="108">
        <f t="shared" si="5"/>
        <v>0.40871322703795188</v>
      </c>
      <c r="AN19" s="109">
        <f t="shared" si="0"/>
        <v>4.5855362562746915E-2</v>
      </c>
      <c r="AO19" s="110">
        <f t="shared" si="0"/>
        <v>4.2324820751002523E-2</v>
      </c>
    </row>
    <row r="20" spans="1:41" x14ac:dyDescent="0.25">
      <c r="A20" s="28">
        <f t="shared" si="6"/>
        <v>41805</v>
      </c>
      <c r="B20" s="29">
        <v>3835</v>
      </c>
      <c r="C20" s="30">
        <v>0</v>
      </c>
      <c r="D20" s="31">
        <v>0</v>
      </c>
      <c r="E20" s="30">
        <v>3121</v>
      </c>
      <c r="F20" s="30">
        <v>1006919</v>
      </c>
      <c r="G20" s="31">
        <v>1214.8027734375094</v>
      </c>
      <c r="H20" s="30">
        <v>260</v>
      </c>
      <c r="I20" s="30">
        <v>2829660</v>
      </c>
      <c r="J20" s="31">
        <v>3338.9123828124998</v>
      </c>
      <c r="K20" s="30">
        <v>267</v>
      </c>
      <c r="L20" s="30">
        <v>136300</v>
      </c>
      <c r="M20" s="31">
        <v>164.08589843749982</v>
      </c>
      <c r="N20" s="30">
        <v>211</v>
      </c>
      <c r="O20" s="30">
        <v>940783</v>
      </c>
      <c r="P20" s="32">
        <v>1124.5959765625</v>
      </c>
      <c r="Q20" s="29">
        <v>5439</v>
      </c>
      <c r="R20" s="33">
        <f t="shared" si="1"/>
        <v>4913662</v>
      </c>
      <c r="S20" s="34">
        <f t="shared" si="1"/>
        <v>5842.3970312500096</v>
      </c>
      <c r="T20" s="59">
        <f t="shared" si="7"/>
        <v>0.93158972337793666</v>
      </c>
      <c r="U20" s="60">
        <f t="shared" si="8"/>
        <v>1.1036040820500419</v>
      </c>
      <c r="AG20" s="62">
        <f t="shared" si="2"/>
        <v>5439</v>
      </c>
      <c r="AH20" s="66">
        <f t="shared" si="3"/>
        <v>4798.498046875</v>
      </c>
      <c r="AI20" s="67">
        <f t="shared" si="4"/>
        <v>5842.3970312500096</v>
      </c>
      <c r="AJ20" s="62">
        <v>3932</v>
      </c>
      <c r="AK20" s="66">
        <v>5242.0537109375</v>
      </c>
      <c r="AL20" s="67">
        <v>6580.9247460937504</v>
      </c>
      <c r="AM20" s="108">
        <f t="shared" si="5"/>
        <v>0.38326551373346907</v>
      </c>
      <c r="AN20" s="109">
        <f t="shared" si="0"/>
        <v>9.2436353986090181E-2</v>
      </c>
      <c r="AO20" s="110">
        <f t="shared" si="0"/>
        <v>0.12640834077065954</v>
      </c>
    </row>
    <row r="21" spans="1:41" x14ac:dyDescent="0.25">
      <c r="A21" s="61">
        <f t="shared" si="6"/>
        <v>41806</v>
      </c>
      <c r="B21" s="62">
        <v>4789</v>
      </c>
      <c r="C21" s="63">
        <v>0</v>
      </c>
      <c r="D21" s="64">
        <v>0</v>
      </c>
      <c r="E21" s="63">
        <v>3912</v>
      </c>
      <c r="F21" s="63">
        <v>989807</v>
      </c>
      <c r="G21" s="64">
        <v>1198.2955664062586</v>
      </c>
      <c r="H21" s="63">
        <v>383</v>
      </c>
      <c r="I21" s="63">
        <v>3108785</v>
      </c>
      <c r="J21" s="64">
        <v>3744.7860937499991</v>
      </c>
      <c r="K21" s="63">
        <v>357</v>
      </c>
      <c r="L21" s="63">
        <v>284110</v>
      </c>
      <c r="M21" s="64">
        <v>326.7618554687495</v>
      </c>
      <c r="N21" s="63">
        <v>302</v>
      </c>
      <c r="O21" s="63">
        <v>1508950</v>
      </c>
      <c r="P21" s="65">
        <v>1847.5800585937502</v>
      </c>
      <c r="Q21" s="62">
        <v>6865</v>
      </c>
      <c r="R21" s="66">
        <f t="shared" si="1"/>
        <v>5891652</v>
      </c>
      <c r="S21" s="67">
        <f t="shared" si="1"/>
        <v>7117.4235742187575</v>
      </c>
      <c r="T21" s="68">
        <f t="shared" si="7"/>
        <v>0.80925560130421847</v>
      </c>
      <c r="U21" s="69">
        <f t="shared" si="8"/>
        <v>0.95627022530610584</v>
      </c>
      <c r="AG21" s="62">
        <f t="shared" si="2"/>
        <v>6865</v>
      </c>
      <c r="AH21" s="66">
        <f t="shared" si="3"/>
        <v>5753.56640625</v>
      </c>
      <c r="AI21" s="67">
        <f t="shared" si="4"/>
        <v>7117.4235742187575</v>
      </c>
      <c r="AJ21" s="62">
        <v>4873</v>
      </c>
      <c r="AK21" s="66">
        <v>6641.080078125</v>
      </c>
      <c r="AL21" s="67">
        <v>8317.5680859375007</v>
      </c>
      <c r="AM21" s="108">
        <f t="shared" si="5"/>
        <v>0.40878309049866601</v>
      </c>
      <c r="AN21" s="109">
        <f t="shared" si="0"/>
        <v>0.1542545282715273</v>
      </c>
      <c r="AO21" s="110">
        <f t="shared" si="0"/>
        <v>0.1686206390843441</v>
      </c>
    </row>
    <row r="22" spans="1:41" x14ac:dyDescent="0.25">
      <c r="A22" s="61">
        <f t="shared" si="6"/>
        <v>41807</v>
      </c>
      <c r="B22" s="62">
        <v>4626</v>
      </c>
      <c r="C22" s="63">
        <v>0</v>
      </c>
      <c r="D22" s="64">
        <v>0</v>
      </c>
      <c r="E22" s="63">
        <v>3951</v>
      </c>
      <c r="F22" s="63">
        <v>1071787</v>
      </c>
      <c r="G22" s="64">
        <v>1297.2811718750108</v>
      </c>
      <c r="H22" s="63">
        <v>440</v>
      </c>
      <c r="I22" s="63">
        <v>2521748</v>
      </c>
      <c r="J22" s="64">
        <v>3006.9921679687491</v>
      </c>
      <c r="K22" s="63">
        <v>397</v>
      </c>
      <c r="L22" s="63">
        <v>256758</v>
      </c>
      <c r="M22" s="64">
        <v>306.20484374999995</v>
      </c>
      <c r="N22" s="63">
        <v>352</v>
      </c>
      <c r="O22" s="63">
        <v>2103714</v>
      </c>
      <c r="P22" s="65">
        <v>2580.2742773437508</v>
      </c>
      <c r="Q22" s="62">
        <v>6762</v>
      </c>
      <c r="R22" s="66">
        <f t="shared" si="1"/>
        <v>5954007</v>
      </c>
      <c r="S22" s="67">
        <f t="shared" si="1"/>
        <v>7190.7524609375105</v>
      </c>
      <c r="T22" s="68">
        <f t="shared" si="7"/>
        <v>0.7956602657231665</v>
      </c>
      <c r="U22" s="69">
        <f t="shared" si="8"/>
        <v>0.50519650140800887</v>
      </c>
      <c r="AG22" s="62">
        <f t="shared" si="2"/>
        <v>6762</v>
      </c>
      <c r="AH22" s="66">
        <f t="shared" si="3"/>
        <v>5814.4599609375</v>
      </c>
      <c r="AI22" s="67">
        <f t="shared" si="4"/>
        <v>7190.7524609375105</v>
      </c>
      <c r="AJ22" s="62">
        <v>4747</v>
      </c>
      <c r="AK22" s="66">
        <v>7928.0263671875</v>
      </c>
      <c r="AL22" s="67">
        <v>9984.9912499999991</v>
      </c>
      <c r="AM22" s="108">
        <f t="shared" si="5"/>
        <v>0.42447861807457343</v>
      </c>
      <c r="AN22" s="109">
        <f t="shared" si="0"/>
        <v>0.3635017560442908</v>
      </c>
      <c r="AO22" s="110">
        <f t="shared" si="0"/>
        <v>0.38858781528660535</v>
      </c>
    </row>
    <row r="23" spans="1:41" x14ac:dyDescent="0.25">
      <c r="A23" s="61">
        <f t="shared" si="6"/>
        <v>41808</v>
      </c>
      <c r="B23" s="62">
        <v>4878</v>
      </c>
      <c r="C23" s="63">
        <v>0</v>
      </c>
      <c r="D23" s="64">
        <v>0</v>
      </c>
      <c r="E23" s="63">
        <v>4233</v>
      </c>
      <c r="F23" s="63">
        <v>1134849</v>
      </c>
      <c r="G23" s="64">
        <v>1373.3100976562582</v>
      </c>
      <c r="H23" s="63">
        <v>453</v>
      </c>
      <c r="I23" s="63">
        <v>4102294</v>
      </c>
      <c r="J23" s="64">
        <v>4862.5418359375035</v>
      </c>
      <c r="K23" s="63">
        <v>473</v>
      </c>
      <c r="L23" s="63">
        <v>707097</v>
      </c>
      <c r="M23" s="64">
        <v>874.16900390625085</v>
      </c>
      <c r="N23" s="63">
        <v>392</v>
      </c>
      <c r="O23" s="63">
        <v>2791344</v>
      </c>
      <c r="P23" s="65">
        <v>3476.7773828124987</v>
      </c>
      <c r="Q23" s="62">
        <v>7186</v>
      </c>
      <c r="R23" s="66">
        <f t="shared" si="1"/>
        <v>8735584</v>
      </c>
      <c r="S23" s="67">
        <f t="shared" si="1"/>
        <v>10586.798320312511</v>
      </c>
      <c r="T23" s="68">
        <f t="shared" si="7"/>
        <v>0.84544038405235122</v>
      </c>
      <c r="U23" s="69">
        <f t="shared" si="8"/>
        <v>1.7236117876389074</v>
      </c>
      <c r="AG23" s="62">
        <f t="shared" si="2"/>
        <v>7186</v>
      </c>
      <c r="AH23" s="66">
        <f t="shared" si="3"/>
        <v>8530.84375</v>
      </c>
      <c r="AI23" s="67">
        <f t="shared" si="4"/>
        <v>10586.798320312511</v>
      </c>
      <c r="AJ23" s="62">
        <v>5071</v>
      </c>
      <c r="AK23" s="66">
        <v>7911.5859375</v>
      </c>
      <c r="AL23" s="67">
        <v>9824.0715624999993</v>
      </c>
      <c r="AM23" s="108">
        <f t="shared" si="5"/>
        <v>0.41707749950700057</v>
      </c>
      <c r="AN23" s="109">
        <f t="shared" si="0"/>
        <v>7.8272272764527528E-2</v>
      </c>
      <c r="AO23" s="110">
        <f t="shared" si="0"/>
        <v>7.7638558815466885E-2</v>
      </c>
    </row>
    <row r="24" spans="1:41" x14ac:dyDescent="0.25">
      <c r="A24" s="61">
        <f t="shared" si="6"/>
        <v>41809</v>
      </c>
      <c r="B24" s="62">
        <v>4934</v>
      </c>
      <c r="C24" s="63">
        <v>0</v>
      </c>
      <c r="D24" s="64">
        <v>0</v>
      </c>
      <c r="E24" s="63">
        <v>4418</v>
      </c>
      <c r="F24" s="63">
        <v>1270149</v>
      </c>
      <c r="G24" s="64">
        <v>1538.6769531250154</v>
      </c>
      <c r="H24" s="63">
        <v>488</v>
      </c>
      <c r="I24" s="63">
        <v>3297479</v>
      </c>
      <c r="J24" s="64">
        <v>3930.346621093749</v>
      </c>
      <c r="K24" s="63">
        <v>477</v>
      </c>
      <c r="L24" s="63">
        <v>271439</v>
      </c>
      <c r="M24" s="64">
        <v>328.16214843749975</v>
      </c>
      <c r="N24" s="63">
        <v>398</v>
      </c>
      <c r="O24" s="63">
        <v>2369125</v>
      </c>
      <c r="P24" s="65">
        <v>2867.0121289062513</v>
      </c>
      <c r="Q24" s="62">
        <v>7356</v>
      </c>
      <c r="R24" s="66">
        <f t="shared" si="1"/>
        <v>7208192</v>
      </c>
      <c r="S24" s="67">
        <f t="shared" si="1"/>
        <v>8664.197851562516</v>
      </c>
      <c r="T24" s="68">
        <f t="shared" si="7"/>
        <v>0.96215099605034116</v>
      </c>
      <c r="U24" s="69">
        <f t="shared" si="8"/>
        <v>1.0865664000163953</v>
      </c>
      <c r="AG24" s="62">
        <f t="shared" si="2"/>
        <v>7356</v>
      </c>
      <c r="AH24" s="66">
        <f t="shared" si="3"/>
        <v>7039.25</v>
      </c>
      <c r="AI24" s="67">
        <f t="shared" si="4"/>
        <v>8664.197851562516</v>
      </c>
      <c r="AJ24" s="62">
        <v>5549</v>
      </c>
      <c r="AK24" s="66">
        <v>7892.978515625</v>
      </c>
      <c r="AL24" s="67">
        <v>9745.9573046874993</v>
      </c>
      <c r="AM24" s="108">
        <f t="shared" si="5"/>
        <v>0.32564426022706794</v>
      </c>
      <c r="AN24" s="109">
        <f t="shared" si="0"/>
        <v>0.12128117564016061</v>
      </c>
      <c r="AO24" s="110">
        <f t="shared" si="0"/>
        <v>0.12485396474757282</v>
      </c>
    </row>
    <row r="25" spans="1:41" x14ac:dyDescent="0.25">
      <c r="A25" s="61">
        <f t="shared" si="6"/>
        <v>41810</v>
      </c>
      <c r="B25" s="62">
        <v>5198</v>
      </c>
      <c r="C25" s="63">
        <v>0</v>
      </c>
      <c r="D25" s="64">
        <v>0</v>
      </c>
      <c r="E25" s="63">
        <v>4570</v>
      </c>
      <c r="F25" s="63">
        <v>1308164</v>
      </c>
      <c r="G25" s="64">
        <v>1585.9405859375183</v>
      </c>
      <c r="H25" s="63">
        <v>522</v>
      </c>
      <c r="I25" s="63">
        <v>3719424</v>
      </c>
      <c r="J25" s="64">
        <v>4084.410078124994</v>
      </c>
      <c r="K25" s="63">
        <v>492</v>
      </c>
      <c r="L25" s="63">
        <v>314925</v>
      </c>
      <c r="M25" s="64">
        <v>365.99392578125003</v>
      </c>
      <c r="N25" s="63">
        <v>427</v>
      </c>
      <c r="O25" s="63">
        <v>1987325</v>
      </c>
      <c r="P25" s="65">
        <v>2419.2735937500006</v>
      </c>
      <c r="Q25" s="62">
        <v>7646</v>
      </c>
      <c r="R25" s="66">
        <f t="shared" si="1"/>
        <v>7329838</v>
      </c>
      <c r="S25" s="67">
        <f t="shared" si="1"/>
        <v>8455.6181835937641</v>
      </c>
      <c r="T25" s="68">
        <f t="shared" si="7"/>
        <v>1.0129679259294249</v>
      </c>
      <c r="U25" s="69">
        <f t="shared" si="8"/>
        <v>0.81451109374932373</v>
      </c>
      <c r="AG25" s="62">
        <f t="shared" si="2"/>
        <v>7646</v>
      </c>
      <c r="AH25" s="66">
        <f t="shared" si="3"/>
        <v>7158.044921875</v>
      </c>
      <c r="AI25" s="67">
        <f t="shared" si="4"/>
        <v>8455.6181835937641</v>
      </c>
      <c r="AJ25" s="62">
        <v>5713</v>
      </c>
      <c r="AK25" s="66">
        <v>6342.82421875</v>
      </c>
      <c r="AL25" s="67">
        <v>7563.3743554687499</v>
      </c>
      <c r="AM25" s="108">
        <f t="shared" si="5"/>
        <v>0.33835112900402597</v>
      </c>
      <c r="AN25" s="109">
        <f t="shared" si="0"/>
        <v>0.1285264536758135</v>
      </c>
      <c r="AO25" s="110">
        <f t="shared" si="0"/>
        <v>0.11796901570525486</v>
      </c>
    </row>
    <row r="26" spans="1:41" x14ac:dyDescent="0.25">
      <c r="A26" s="28">
        <f t="shared" si="6"/>
        <v>41811</v>
      </c>
      <c r="B26" s="29">
        <v>4498</v>
      </c>
      <c r="C26" s="30">
        <v>0</v>
      </c>
      <c r="D26" s="31">
        <v>0</v>
      </c>
      <c r="E26" s="30">
        <v>3888</v>
      </c>
      <c r="F26" s="30">
        <v>1159775</v>
      </c>
      <c r="G26" s="31">
        <v>1406.7754492187537</v>
      </c>
      <c r="H26" s="30">
        <v>473</v>
      </c>
      <c r="I26" s="30">
        <v>4143503</v>
      </c>
      <c r="J26" s="31">
        <v>4831.6863867187531</v>
      </c>
      <c r="K26" s="30">
        <v>479</v>
      </c>
      <c r="L26" s="30">
        <v>315634</v>
      </c>
      <c r="M26" s="31">
        <v>371.7977148437501</v>
      </c>
      <c r="N26" s="30">
        <v>389</v>
      </c>
      <c r="O26" s="30">
        <v>1821769</v>
      </c>
      <c r="P26" s="32">
        <v>2175.9168945312504</v>
      </c>
      <c r="Q26" s="29">
        <v>6530</v>
      </c>
      <c r="R26" s="33">
        <f t="shared" si="1"/>
        <v>7440681</v>
      </c>
      <c r="S26" s="34">
        <f t="shared" si="1"/>
        <v>8786.176445312507</v>
      </c>
      <c r="T26" s="59">
        <f t="shared" si="7"/>
        <v>1.0292798169656447</v>
      </c>
      <c r="U26" s="60">
        <f t="shared" si="8"/>
        <v>1.2766772316117412</v>
      </c>
      <c r="AG26" s="62">
        <f t="shared" si="2"/>
        <v>6530</v>
      </c>
      <c r="AH26" s="66">
        <f t="shared" si="3"/>
        <v>7266.2900390625</v>
      </c>
      <c r="AI26" s="67">
        <f t="shared" si="4"/>
        <v>8786.176445312507</v>
      </c>
      <c r="AJ26" s="62">
        <v>4884</v>
      </c>
      <c r="AK26" s="66">
        <v>8740.7861328125</v>
      </c>
      <c r="AL26" s="67">
        <v>10726.587167968801</v>
      </c>
      <c r="AM26" s="108">
        <f t="shared" si="5"/>
        <v>0.33701883701883695</v>
      </c>
      <c r="AN26" s="109">
        <f t="shared" si="0"/>
        <v>0.20292282386518123</v>
      </c>
      <c r="AO26" s="110">
        <f t="shared" si="0"/>
        <v>0.22084813965823757</v>
      </c>
    </row>
    <row r="27" spans="1:41" x14ac:dyDescent="0.25">
      <c r="A27" s="28">
        <f t="shared" si="6"/>
        <v>41812</v>
      </c>
      <c r="B27" s="29">
        <v>4251</v>
      </c>
      <c r="C27" s="30">
        <v>0</v>
      </c>
      <c r="D27" s="31">
        <v>0</v>
      </c>
      <c r="E27" s="30">
        <v>3313</v>
      </c>
      <c r="F27" s="30">
        <v>952101</v>
      </c>
      <c r="G27" s="31">
        <v>1138.8525585937557</v>
      </c>
      <c r="H27" s="30">
        <v>353</v>
      </c>
      <c r="I27" s="30">
        <v>3205908</v>
      </c>
      <c r="J27" s="31">
        <v>3815.8996484374989</v>
      </c>
      <c r="K27" s="30">
        <v>518</v>
      </c>
      <c r="L27" s="30">
        <v>833837</v>
      </c>
      <c r="M27" s="31">
        <v>1028.0501562500001</v>
      </c>
      <c r="N27" s="30">
        <v>290</v>
      </c>
      <c r="O27" s="30">
        <v>1127918</v>
      </c>
      <c r="P27" s="32">
        <v>1391.5037500000003</v>
      </c>
      <c r="Q27" s="29">
        <v>5813</v>
      </c>
      <c r="R27" s="33">
        <f t="shared" si="1"/>
        <v>6119764</v>
      </c>
      <c r="S27" s="34">
        <f t="shared" si="1"/>
        <v>7374.3061132812545</v>
      </c>
      <c r="T27" s="59">
        <f t="shared" si="7"/>
        <v>0.94555867949656325</v>
      </c>
      <c r="U27" s="60">
        <f t="shared" si="8"/>
        <v>1.3227547857639983</v>
      </c>
      <c r="AG27" s="62">
        <f t="shared" si="2"/>
        <v>5813</v>
      </c>
      <c r="AH27" s="66">
        <f t="shared" si="3"/>
        <v>5976.33203125</v>
      </c>
      <c r="AI27" s="67">
        <f t="shared" si="4"/>
        <v>7374.3061132812545</v>
      </c>
      <c r="AJ27" s="62">
        <v>4304</v>
      </c>
      <c r="AK27" s="66">
        <v>5619.537109375</v>
      </c>
      <c r="AL27" s="67">
        <v>6824.47314453125</v>
      </c>
      <c r="AM27" s="108">
        <f t="shared" si="5"/>
        <v>0.35060408921933095</v>
      </c>
      <c r="AN27" s="109">
        <f t="shared" si="0"/>
        <v>6.3491870403304951E-2</v>
      </c>
      <c r="AO27" s="110">
        <f t="shared" si="0"/>
        <v>8.0567826571434242E-2</v>
      </c>
    </row>
    <row r="28" spans="1:41" x14ac:dyDescent="0.25">
      <c r="A28" s="61">
        <f t="shared" si="6"/>
        <v>41813</v>
      </c>
      <c r="B28" s="62">
        <v>4423</v>
      </c>
      <c r="C28" s="63">
        <v>0</v>
      </c>
      <c r="D28" s="64">
        <v>0</v>
      </c>
      <c r="E28" s="63">
        <v>4161</v>
      </c>
      <c r="F28" s="63">
        <v>1060578</v>
      </c>
      <c r="G28" s="64">
        <v>1274.5740820312608</v>
      </c>
      <c r="H28" s="63">
        <v>535</v>
      </c>
      <c r="I28" s="63">
        <v>5773595</v>
      </c>
      <c r="J28" s="64">
        <v>7172.8053515624997</v>
      </c>
      <c r="K28" s="63">
        <v>528</v>
      </c>
      <c r="L28" s="63">
        <v>476272</v>
      </c>
      <c r="M28" s="64">
        <v>578.21714843750021</v>
      </c>
      <c r="N28" s="63">
        <v>443</v>
      </c>
      <c r="O28" s="63">
        <v>1929699</v>
      </c>
      <c r="P28" s="65">
        <v>2365.6308203124995</v>
      </c>
      <c r="Q28" s="62">
        <v>6754</v>
      </c>
      <c r="R28" s="66">
        <f t="shared" si="1"/>
        <v>9240144</v>
      </c>
      <c r="S28" s="67">
        <f t="shared" si="1"/>
        <v>11391.227402343759</v>
      </c>
      <c r="T28" s="68">
        <f t="shared" si="7"/>
        <v>1.0714997974352576</v>
      </c>
      <c r="U28" s="69">
        <f t="shared" si="8"/>
        <v>1.6686708780061386</v>
      </c>
      <c r="AG28" s="62">
        <f t="shared" si="2"/>
        <v>6754</v>
      </c>
      <c r="AH28" s="66">
        <f t="shared" si="3"/>
        <v>9023.578125</v>
      </c>
      <c r="AI28" s="67">
        <f t="shared" si="4"/>
        <v>11391.227402343759</v>
      </c>
      <c r="AJ28" s="62">
        <v>5194</v>
      </c>
      <c r="AK28" s="66">
        <v>12050.078125</v>
      </c>
      <c r="AL28" s="67">
        <v>15248.9672460938</v>
      </c>
      <c r="AM28" s="108">
        <f t="shared" si="5"/>
        <v>0.30034655371582586</v>
      </c>
      <c r="AN28" s="109">
        <f t="shared" si="0"/>
        <v>0.33539910200533662</v>
      </c>
      <c r="AO28" s="110">
        <f t="shared" si="0"/>
        <v>0.33865883872674751</v>
      </c>
    </row>
    <row r="29" spans="1:41" x14ac:dyDescent="0.25">
      <c r="A29" s="61">
        <f t="shared" si="6"/>
        <v>41814</v>
      </c>
      <c r="B29" s="62">
        <v>4873</v>
      </c>
      <c r="C29" s="63">
        <v>0</v>
      </c>
      <c r="D29" s="64">
        <v>0</v>
      </c>
      <c r="E29" s="63">
        <v>4543</v>
      </c>
      <c r="F29" s="63">
        <v>1172977</v>
      </c>
      <c r="G29" s="64">
        <v>1421.1249609375097</v>
      </c>
      <c r="H29" s="63">
        <v>613</v>
      </c>
      <c r="I29" s="63">
        <v>5227406</v>
      </c>
      <c r="J29" s="64">
        <v>6006.0632226562457</v>
      </c>
      <c r="K29" s="63">
        <v>588</v>
      </c>
      <c r="L29" s="63">
        <v>681147</v>
      </c>
      <c r="M29" s="64">
        <v>838.8501367187506</v>
      </c>
      <c r="N29" s="63">
        <v>502</v>
      </c>
      <c r="O29" s="63">
        <v>3737186</v>
      </c>
      <c r="P29" s="65">
        <v>4641.7315039062505</v>
      </c>
      <c r="Q29" s="62">
        <v>7401</v>
      </c>
      <c r="R29" s="66">
        <f t="shared" si="1"/>
        <v>10818716</v>
      </c>
      <c r="S29" s="67">
        <f t="shared" si="1"/>
        <v>12907.769824218756</v>
      </c>
      <c r="T29" s="68">
        <f t="shared" si="7"/>
        <v>1.094412415899801</v>
      </c>
      <c r="U29" s="69">
        <f t="shared" si="8"/>
        <v>1.975687084973639</v>
      </c>
      <c r="AG29" s="62">
        <f t="shared" si="2"/>
        <v>7401</v>
      </c>
      <c r="AH29" s="66">
        <f t="shared" si="3"/>
        <v>10565.15234375</v>
      </c>
      <c r="AI29" s="67">
        <f t="shared" si="4"/>
        <v>12907.769824218756</v>
      </c>
      <c r="AJ29" s="62">
        <v>5678</v>
      </c>
      <c r="AK29" s="66">
        <v>11252.236328125</v>
      </c>
      <c r="AL29" s="67">
        <v>13673.3093554688</v>
      </c>
      <c r="AM29" s="108">
        <f t="shared" si="5"/>
        <v>0.3034519196900316</v>
      </c>
      <c r="AN29" s="109">
        <f t="shared" si="0"/>
        <v>6.5033040889510341E-2</v>
      </c>
      <c r="AO29" s="110">
        <f t="shared" si="0"/>
        <v>5.9308427534372932E-2</v>
      </c>
    </row>
    <row r="30" spans="1:41" x14ac:dyDescent="0.25">
      <c r="A30" s="61">
        <f t="shared" si="6"/>
        <v>41815</v>
      </c>
      <c r="B30" s="62">
        <v>4881</v>
      </c>
      <c r="C30" s="63">
        <v>0</v>
      </c>
      <c r="D30" s="64">
        <v>0</v>
      </c>
      <c r="E30" s="63">
        <v>4461</v>
      </c>
      <c r="F30" s="63">
        <v>1153173</v>
      </c>
      <c r="G30" s="64">
        <v>1389.3158398437602</v>
      </c>
      <c r="H30" s="63">
        <v>650</v>
      </c>
      <c r="I30" s="63">
        <v>5835394</v>
      </c>
      <c r="J30" s="64">
        <v>7103.1174804687416</v>
      </c>
      <c r="K30" s="63">
        <v>643</v>
      </c>
      <c r="L30" s="63">
        <v>479933</v>
      </c>
      <c r="M30" s="64">
        <v>568.0586132812499</v>
      </c>
      <c r="N30" s="63">
        <v>535</v>
      </c>
      <c r="O30" s="63">
        <v>4515478</v>
      </c>
      <c r="P30" s="65">
        <v>5641.3865624999989</v>
      </c>
      <c r="Q30" s="62">
        <v>7360</v>
      </c>
      <c r="R30" s="66">
        <f t="shared" si="1"/>
        <v>11983978</v>
      </c>
      <c r="S30" s="67">
        <f t="shared" si="1"/>
        <v>14701.878496093752</v>
      </c>
      <c r="T30" s="68">
        <f t="shared" si="7"/>
        <v>1.01614664153557</v>
      </c>
      <c r="U30" s="69">
        <f t="shared" si="8"/>
        <v>1.424968111636572</v>
      </c>
      <c r="AG30" s="62">
        <f t="shared" si="2"/>
        <v>7360</v>
      </c>
      <c r="AH30" s="66">
        <f t="shared" si="3"/>
        <v>11703.103515625</v>
      </c>
      <c r="AI30" s="67">
        <f t="shared" si="4"/>
        <v>14701.878496093752</v>
      </c>
      <c r="AJ30" s="62">
        <v>5571</v>
      </c>
      <c r="AK30" s="66">
        <v>11518.9833984375</v>
      </c>
      <c r="AL30" s="67">
        <v>14406.5890820313</v>
      </c>
      <c r="AM30" s="108">
        <f t="shared" si="5"/>
        <v>0.32112726619996401</v>
      </c>
      <c r="AN30" s="109">
        <f t="shared" si="0"/>
        <v>1.5984059601342526E-2</v>
      </c>
      <c r="AO30" s="110">
        <f t="shared" si="0"/>
        <v>2.0496830469798999E-2</v>
      </c>
    </row>
    <row r="31" spans="1:41" x14ac:dyDescent="0.25">
      <c r="A31" s="61">
        <f t="shared" si="6"/>
        <v>41816</v>
      </c>
      <c r="B31" s="62">
        <v>4943</v>
      </c>
      <c r="C31" s="63">
        <v>0</v>
      </c>
      <c r="D31" s="64">
        <v>0</v>
      </c>
      <c r="E31" s="63">
        <v>4627</v>
      </c>
      <c r="F31" s="63">
        <v>1326235</v>
      </c>
      <c r="G31" s="64">
        <v>1603.4646875000089</v>
      </c>
      <c r="H31" s="63">
        <v>687</v>
      </c>
      <c r="I31" s="63">
        <v>4959551</v>
      </c>
      <c r="J31" s="64">
        <v>5957.9957226562547</v>
      </c>
      <c r="K31" s="63">
        <v>675</v>
      </c>
      <c r="L31" s="63">
        <v>577899</v>
      </c>
      <c r="M31" s="64">
        <v>695.23339843749909</v>
      </c>
      <c r="N31" s="63">
        <v>573</v>
      </c>
      <c r="O31" s="63">
        <v>3837066</v>
      </c>
      <c r="P31" s="65">
        <v>4733.6244921875004</v>
      </c>
      <c r="Q31" s="62">
        <v>7570</v>
      </c>
      <c r="R31" s="66">
        <f t="shared" si="1"/>
        <v>10700751</v>
      </c>
      <c r="S31" s="67">
        <f t="shared" si="1"/>
        <v>12990.318300781262</v>
      </c>
      <c r="T31" s="68">
        <f t="shared" si="7"/>
        <v>1.0441570240971729</v>
      </c>
      <c r="U31" s="69">
        <f t="shared" si="8"/>
        <v>1.578721474398215</v>
      </c>
      <c r="AG31" s="62">
        <f t="shared" si="2"/>
        <v>7570</v>
      </c>
      <c r="AH31" s="66">
        <f t="shared" si="3"/>
        <v>10449.9521484375</v>
      </c>
      <c r="AI31" s="67">
        <f t="shared" si="4"/>
        <v>12990.318300781262</v>
      </c>
      <c r="AJ31" s="62">
        <v>5746</v>
      </c>
      <c r="AK31" s="66">
        <v>9773.458984375</v>
      </c>
      <c r="AL31" s="67">
        <v>12015.866484374999</v>
      </c>
      <c r="AM31" s="108">
        <f t="shared" si="5"/>
        <v>0.31743821789070648</v>
      </c>
      <c r="AN31" s="109">
        <f t="shared" si="0"/>
        <v>6.9217373822719308E-2</v>
      </c>
      <c r="AO31" s="110">
        <f t="shared" si="0"/>
        <v>8.1097090890066559E-2</v>
      </c>
    </row>
    <row r="32" spans="1:41" x14ac:dyDescent="0.25">
      <c r="A32" s="61">
        <f t="shared" si="6"/>
        <v>41817</v>
      </c>
      <c r="B32" s="62">
        <v>5368</v>
      </c>
      <c r="C32" s="63">
        <v>0</v>
      </c>
      <c r="D32" s="64">
        <v>0</v>
      </c>
      <c r="E32" s="63">
        <v>4989</v>
      </c>
      <c r="F32" s="63">
        <v>1205986</v>
      </c>
      <c r="G32" s="64">
        <v>1459.7088085937642</v>
      </c>
      <c r="H32" s="63">
        <v>752</v>
      </c>
      <c r="I32" s="63">
        <v>5735741</v>
      </c>
      <c r="J32" s="64">
        <v>6909.4941601562514</v>
      </c>
      <c r="K32" s="63">
        <v>759</v>
      </c>
      <c r="L32" s="63">
        <v>798562</v>
      </c>
      <c r="M32" s="64">
        <v>970.50484374999951</v>
      </c>
      <c r="N32" s="63">
        <v>641</v>
      </c>
      <c r="O32" s="63">
        <v>2968116</v>
      </c>
      <c r="P32" s="65">
        <v>3595.3767382812498</v>
      </c>
      <c r="Q32" s="62">
        <v>8157</v>
      </c>
      <c r="R32" s="66">
        <f t="shared" si="1"/>
        <v>10708405</v>
      </c>
      <c r="S32" s="67">
        <f t="shared" si="1"/>
        <v>12935.084550781265</v>
      </c>
      <c r="T32" s="68">
        <f t="shared" si="7"/>
        <v>0.92189205634767502</v>
      </c>
      <c r="U32" s="69">
        <f t="shared" si="8"/>
        <v>1.5780361075674305</v>
      </c>
      <c r="AG32" s="62">
        <f t="shared" si="2"/>
        <v>8157</v>
      </c>
      <c r="AH32" s="66">
        <f t="shared" si="3"/>
        <v>10457.4267578125</v>
      </c>
      <c r="AI32" s="67">
        <f t="shared" si="4"/>
        <v>12935.084550781265</v>
      </c>
      <c r="AJ32" s="62">
        <v>6206</v>
      </c>
      <c r="AK32" s="66">
        <v>9746.8388671875</v>
      </c>
      <c r="AL32" s="67">
        <v>11886.859257812501</v>
      </c>
      <c r="AM32" s="108">
        <f t="shared" si="5"/>
        <v>0.31437318723815655</v>
      </c>
      <c r="AN32" s="109">
        <f t="shared" si="0"/>
        <v>7.2904446283315272E-2</v>
      </c>
      <c r="AO32" s="110">
        <f t="shared" si="0"/>
        <v>8.8183536982641586E-2</v>
      </c>
    </row>
    <row r="33" spans="1:41" x14ac:dyDescent="0.25">
      <c r="A33" s="28">
        <f t="shared" si="6"/>
        <v>41818</v>
      </c>
      <c r="B33" s="29">
        <v>4574</v>
      </c>
      <c r="C33" s="30">
        <v>0</v>
      </c>
      <c r="D33" s="31">
        <v>0</v>
      </c>
      <c r="E33" s="30">
        <v>4119</v>
      </c>
      <c r="F33" s="30">
        <v>1057120</v>
      </c>
      <c r="G33" s="31">
        <v>1263.8094726562624</v>
      </c>
      <c r="H33" s="30">
        <v>486</v>
      </c>
      <c r="I33" s="30">
        <v>5260659</v>
      </c>
      <c r="J33" s="31">
        <v>6430.7404687500011</v>
      </c>
      <c r="K33" s="30">
        <v>541</v>
      </c>
      <c r="L33" s="30">
        <v>294870</v>
      </c>
      <c r="M33" s="31">
        <v>350.51833984375014</v>
      </c>
      <c r="N33" s="30">
        <v>405</v>
      </c>
      <c r="O33" s="30">
        <v>1806663</v>
      </c>
      <c r="P33" s="32">
        <v>2124.1413476562511</v>
      </c>
      <c r="Q33" s="29">
        <v>6803</v>
      </c>
      <c r="R33" s="33">
        <f t="shared" si="1"/>
        <v>8419312</v>
      </c>
      <c r="S33" s="34">
        <f t="shared" si="1"/>
        <v>10169.209628906265</v>
      </c>
      <c r="T33" s="59">
        <f t="shared" si="7"/>
        <v>0.91148714190252422</v>
      </c>
      <c r="U33" s="60">
        <f t="shared" si="8"/>
        <v>1.1721544630663157</v>
      </c>
      <c r="AG33" s="62">
        <f t="shared" si="2"/>
        <v>6803</v>
      </c>
      <c r="AH33" s="66">
        <f t="shared" si="3"/>
        <v>8221.984375</v>
      </c>
      <c r="AI33" s="67">
        <f t="shared" si="4"/>
        <v>10169.209628906265</v>
      </c>
      <c r="AJ33" s="62">
        <v>5143</v>
      </c>
      <c r="AK33" s="66">
        <v>7680.583984375</v>
      </c>
      <c r="AL33" s="67">
        <v>9356.5994335937503</v>
      </c>
      <c r="AM33" s="108">
        <f t="shared" si="5"/>
        <v>0.322768811977445</v>
      </c>
      <c r="AN33" s="109">
        <f t="shared" si="0"/>
        <v>7.0489482534973558E-2</v>
      </c>
      <c r="AO33" s="110">
        <f t="shared" si="0"/>
        <v>8.6848881485183105E-2</v>
      </c>
    </row>
    <row r="34" spans="1:41" x14ac:dyDescent="0.25">
      <c r="A34" s="28">
        <f t="shared" si="6"/>
        <v>41819</v>
      </c>
      <c r="B34" s="29">
        <v>3573</v>
      </c>
      <c r="C34" s="30">
        <v>0</v>
      </c>
      <c r="D34" s="31">
        <v>0</v>
      </c>
      <c r="E34" s="30">
        <v>3260</v>
      </c>
      <c r="F34" s="30">
        <v>853566</v>
      </c>
      <c r="G34" s="31">
        <v>1028.0824023437556</v>
      </c>
      <c r="H34" s="30">
        <v>364</v>
      </c>
      <c r="I34" s="30">
        <v>3836434</v>
      </c>
      <c r="J34" s="31">
        <v>4582.5398632812521</v>
      </c>
      <c r="K34" s="30">
        <v>433</v>
      </c>
      <c r="L34" s="30">
        <v>238635</v>
      </c>
      <c r="M34" s="31">
        <v>284.78708984375021</v>
      </c>
      <c r="N34" s="30">
        <v>311</v>
      </c>
      <c r="O34" s="30">
        <v>2086934</v>
      </c>
      <c r="P34" s="32">
        <v>2515.0038671875</v>
      </c>
      <c r="Q34" s="29">
        <v>5322</v>
      </c>
      <c r="R34" s="33">
        <f t="shared" si="1"/>
        <v>7015569</v>
      </c>
      <c r="S34" s="34">
        <f t="shared" si="1"/>
        <v>8410.4132226562579</v>
      </c>
      <c r="T34" s="59">
        <f t="shared" si="7"/>
        <v>0.8965078284761806</v>
      </c>
      <c r="U34" s="60">
        <f t="shared" si="8"/>
        <v>1.1924157980115964</v>
      </c>
      <c r="AG34" s="62">
        <f t="shared" si="2"/>
        <v>5322</v>
      </c>
      <c r="AH34" s="66">
        <f t="shared" si="3"/>
        <v>6851.1416015625</v>
      </c>
      <c r="AI34" s="67">
        <f t="shared" si="4"/>
        <v>8410.4132226562579</v>
      </c>
      <c r="AJ34" s="62">
        <v>4109</v>
      </c>
      <c r="AK34" s="66">
        <v>6469.525390625</v>
      </c>
      <c r="AL34" s="67">
        <v>7879.9949414062503</v>
      </c>
      <c r="AM34" s="108">
        <f t="shared" si="5"/>
        <v>0.2952056461426138</v>
      </c>
      <c r="AN34" s="109">
        <f t="shared" si="0"/>
        <v>5.898673981409841E-2</v>
      </c>
      <c r="AO34" s="110">
        <f t="shared" si="0"/>
        <v>6.7312007836815901E-2</v>
      </c>
    </row>
    <row r="35" spans="1:41" x14ac:dyDescent="0.25">
      <c r="A35" s="61">
        <f t="shared" si="6"/>
        <v>41820</v>
      </c>
      <c r="B35" s="62">
        <v>4768</v>
      </c>
      <c r="C35" s="63">
        <v>0</v>
      </c>
      <c r="D35" s="64">
        <v>0</v>
      </c>
      <c r="E35" s="63">
        <v>4554</v>
      </c>
      <c r="F35" s="63">
        <v>1199755</v>
      </c>
      <c r="G35" s="64">
        <v>1453.9720507812608</v>
      </c>
      <c r="H35" s="63">
        <v>631</v>
      </c>
      <c r="I35" s="63">
        <v>4225003</v>
      </c>
      <c r="J35" s="64">
        <v>5079.1436718749947</v>
      </c>
      <c r="K35" s="63">
        <v>661</v>
      </c>
      <c r="L35" s="63">
        <v>423690</v>
      </c>
      <c r="M35" s="64">
        <v>505.8180664062499</v>
      </c>
      <c r="N35" s="63">
        <v>516</v>
      </c>
      <c r="O35" s="63">
        <v>2775400</v>
      </c>
      <c r="P35" s="65">
        <v>3402.918847656244</v>
      </c>
      <c r="Q35" s="62">
        <v>7363</v>
      </c>
      <c r="R35" s="66">
        <f t="shared" si="1"/>
        <v>8623848</v>
      </c>
      <c r="S35" s="67">
        <f t="shared" si="1"/>
        <v>10441.85263671875</v>
      </c>
      <c r="T35" s="68">
        <f t="shared" si="7"/>
        <v>1.1312275004761554</v>
      </c>
      <c r="U35" s="69">
        <f t="shared" si="8"/>
        <v>0.90763898720298852</v>
      </c>
      <c r="AG35" s="62">
        <f t="shared" si="2"/>
        <v>7363</v>
      </c>
      <c r="AH35" s="66">
        <f t="shared" si="3"/>
        <v>8421.7265625</v>
      </c>
      <c r="AI35" s="67">
        <f t="shared" si="4"/>
        <v>10441.85263671875</v>
      </c>
      <c r="AJ35" s="62">
        <v>5639</v>
      </c>
      <c r="AK35" s="66">
        <v>12145.75</v>
      </c>
      <c r="AL35" s="67">
        <v>15098.552929687499</v>
      </c>
      <c r="AM35" s="108">
        <f t="shared" si="5"/>
        <v>0.30572796595140983</v>
      </c>
      <c r="AN35" s="109">
        <f t="shared" si="0"/>
        <v>0.44219239485668105</v>
      </c>
      <c r="AO35" s="110">
        <f t="shared" si="0"/>
        <v>0.44596495037609274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47405</v>
      </c>
      <c r="C37" s="38">
        <f>SUM(C6:C36)</f>
        <v>0</v>
      </c>
      <c r="D37" s="38">
        <f t="shared" ref="D37" si="9">SUM(D6:D36)</f>
        <v>0</v>
      </c>
      <c r="E37" s="38">
        <v>44083</v>
      </c>
      <c r="F37" s="38">
        <f>SUM(F6:F36)</f>
        <v>34087059</v>
      </c>
      <c r="G37" s="39">
        <f t="shared" ref="G37" si="10">SUM(G6:G36)</f>
        <v>41088.432480469077</v>
      </c>
      <c r="H37" s="38">
        <v>6153</v>
      </c>
      <c r="I37" s="38">
        <f>SUM(I6:I36)</f>
        <v>122368092</v>
      </c>
      <c r="J37" s="39">
        <f t="shared" ref="J37" si="11">SUM(J6:J36)</f>
        <v>148017.68947265623</v>
      </c>
      <c r="K37" s="38">
        <v>3492</v>
      </c>
      <c r="L37" s="38">
        <f>SUM(L6:L36)</f>
        <v>10921596</v>
      </c>
      <c r="M37" s="39">
        <f t="shared" ref="M37" si="12">SUM(M6:M36)</f>
        <v>13097.663515624994</v>
      </c>
      <c r="N37" s="38">
        <v>5208</v>
      </c>
      <c r="O37" s="38">
        <f>SUM(O6:O36)</f>
        <v>55983987</v>
      </c>
      <c r="P37" s="39">
        <f t="shared" ref="P37" si="13">SUM(P6:P36)</f>
        <v>68472.630839843754</v>
      </c>
      <c r="Q37" s="38">
        <v>62860</v>
      </c>
      <c r="R37" s="38">
        <f t="shared" ref="R37:S37" si="14">SUM(R6:R36)</f>
        <v>223360734</v>
      </c>
      <c r="S37" s="41">
        <f t="shared" si="14"/>
        <v>270676.41630859411</v>
      </c>
      <c r="AG37" s="37">
        <f>Q37</f>
        <v>62860</v>
      </c>
      <c r="AH37" s="38">
        <f t="shared" ref="AH37:AL37" si="15">SUM(AH6:AH36)</f>
        <v>218125.716796875</v>
      </c>
      <c r="AI37" s="41">
        <f t="shared" si="15"/>
        <v>270676.41630859411</v>
      </c>
      <c r="AJ37" s="37">
        <v>47888</v>
      </c>
      <c r="AK37" s="38">
        <f t="shared" si="15"/>
        <v>234667.79296875</v>
      </c>
      <c r="AL37" s="41">
        <f t="shared" si="15"/>
        <v>290645.68000000028</v>
      </c>
      <c r="AM37" s="102">
        <f t="shared" si="5"/>
        <v>0.31264617440694953</v>
      </c>
      <c r="AN37" s="103">
        <f t="shared" si="5"/>
        <v>7.583734928091701E-2</v>
      </c>
      <c r="AO37" s="104">
        <f t="shared" si="5"/>
        <v>7.3775410372802996E-2</v>
      </c>
    </row>
    <row r="38" spans="1:41" ht="15.75" thickBot="1" x14ac:dyDescent="0.3">
      <c r="A38" s="42" t="s">
        <v>21</v>
      </c>
      <c r="B38" s="43">
        <f>B37</f>
        <v>47405</v>
      </c>
      <c r="C38" s="44">
        <f>C37/1024</f>
        <v>0</v>
      </c>
      <c r="D38" s="45">
        <f>D37</f>
        <v>0</v>
      </c>
      <c r="E38" s="46">
        <f>E37</f>
        <v>44083</v>
      </c>
      <c r="F38" s="44">
        <f>F37/1024</f>
        <v>33288.1435546875</v>
      </c>
      <c r="G38" s="45">
        <f>G37</f>
        <v>41088.432480469077</v>
      </c>
      <c r="H38" s="46">
        <f>H37</f>
        <v>6153</v>
      </c>
      <c r="I38" s="44">
        <f>I37/1024</f>
        <v>119500.08984375</v>
      </c>
      <c r="J38" s="45">
        <f>J37</f>
        <v>148017.68947265623</v>
      </c>
      <c r="K38" s="46">
        <f>K37</f>
        <v>3492</v>
      </c>
      <c r="L38" s="44">
        <f>L37/1024</f>
        <v>10665.62109375</v>
      </c>
      <c r="M38" s="45">
        <f>M37</f>
        <v>13097.663515624994</v>
      </c>
      <c r="N38" s="46">
        <f>N37</f>
        <v>5208</v>
      </c>
      <c r="O38" s="44">
        <f>O37/1024</f>
        <v>54671.8623046875</v>
      </c>
      <c r="P38" s="45">
        <f>P37</f>
        <v>68472.630839843754</v>
      </c>
      <c r="Q38" s="46">
        <f>Q37</f>
        <v>62860</v>
      </c>
      <c r="R38" s="44">
        <f>R37/1024</f>
        <v>218125.716796875</v>
      </c>
      <c r="S38" s="47">
        <f>S37</f>
        <v>270676.41630859411</v>
      </c>
    </row>
    <row r="39" spans="1:41" ht="15.75" thickBot="1" x14ac:dyDescent="0.3">
      <c r="A39" s="48" t="s">
        <v>22</v>
      </c>
      <c r="B39" s="49">
        <f>B37/$Q$37</f>
        <v>0.75413617562838053</v>
      </c>
      <c r="C39" s="50">
        <f>C37/$R$37</f>
        <v>0</v>
      </c>
      <c r="D39" s="50">
        <f>D37/$S$37</f>
        <v>0</v>
      </c>
      <c r="E39" s="50">
        <f>E37/$Q$37</f>
        <v>0.70128857779191855</v>
      </c>
      <c r="F39" s="50">
        <f>F37/$R$37</f>
        <v>0.15260989874791511</v>
      </c>
      <c r="G39" s="50">
        <f>G37/$S$37</f>
        <v>0.15179908556800448</v>
      </c>
      <c r="H39" s="50">
        <f>H37/$Q$37</f>
        <v>9.7884187082405344E-2</v>
      </c>
      <c r="I39" s="50">
        <f>I37/$R$37</f>
        <v>0.54784961442685809</v>
      </c>
      <c r="J39" s="50">
        <f>J37/$S$37</f>
        <v>0.54684368697974595</v>
      </c>
      <c r="K39" s="50">
        <f>K37/$Q$37</f>
        <v>5.5552020362710786E-2</v>
      </c>
      <c r="L39" s="50">
        <f>L37/$R$37</f>
        <v>4.889666954622382E-2</v>
      </c>
      <c r="M39" s="50">
        <f>M37/$S$37</f>
        <v>4.8388639447230396E-2</v>
      </c>
      <c r="N39" s="50">
        <f>N37/$Q$37</f>
        <v>8.2850779510022274E-2</v>
      </c>
      <c r="O39" s="50">
        <f>O37/$R$37</f>
        <v>0.25064381727900303</v>
      </c>
      <c r="P39" s="50">
        <f>P37/$S$37</f>
        <v>0.25296858800501903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 t="n">
        <v>4886.0</v>
      </c>
      <c r="C6" s="63" t="n">
        <v>0.0</v>
      </c>
      <c r="D6" s="64" t="n">
        <v>0.0</v>
      </c>
      <c r="E6" s="63" t="n">
        <v>4822.0</v>
      </c>
      <c r="F6" s="63" t="n">
        <v>1293306.0</v>
      </c>
      <c r="G6" s="64" t="n">
        <v>1553.0</v>
      </c>
      <c r="H6" s="63" t="n">
        <v>669.0</v>
      </c>
      <c r="I6" s="63" t="n">
        <v>5178200.0</v>
      </c>
      <c r="J6" s="64" t="n">
        <v>6121.0</v>
      </c>
      <c r="K6" s="63" t="n">
        <v>638.0</v>
      </c>
      <c r="L6" s="63" t="n">
        <v>605808.0</v>
      </c>
      <c r="M6" s="64" t="n">
        <v>710.0</v>
      </c>
      <c r="N6" s="63" t="n">
        <v>565.0</v>
      </c>
      <c r="O6" s="63" t="n">
        <v>3468761.0</v>
      </c>
      <c r="P6" s="65" t="n">
        <v>4272.0</v>
      </c>
      <c r="Q6" s="62" t="n">
        <v>7629.0</v>
      </c>
      <c r="R6" s="66">
        <f>C6+F6+I6+L6+O6</f>
        <v>10546075</v>
      </c>
      <c r="S6" s="67">
        <f>D6+G6+J6+M6+P6</f>
        <v>12661.559218750019</v>
      </c>
      <c r="T6" s="68">
        <f>F6/ABRIL!F29</f>
        <v>0.84241730240120061</v>
      </c>
      <c r="U6" s="69">
        <f>(I6+L6+O6)/(ABRIL!I29+ABRIL!L29+ABRIL!O29)</f>
        <v>6.9925259042786738</v>
      </c>
      <c r="AG6" s="62">
        <f>Q6</f>
        <v>7629</v>
      </c>
      <c r="AH6" s="66">
        <f>R6/1024</f>
        <v>10298.9013671875</v>
      </c>
      <c r="AI6" s="67">
        <f>S6</f>
        <v>12661.559218750019</v>
      </c>
      <c r="AJ6" s="62" t="n">
        <v>0.0</v>
      </c>
      <c r="AK6" s="66" t="n">
        <v>8893.4619140625</v>
      </c>
      <c r="AL6" s="67" t="n">
        <v>10847.25611328125</v>
      </c>
      <c r="AM6" s="108">
        <f>IF(   ((AG6/AJ6)-1)&gt;=0, ((AG6/AJ6)-1),  ((AJ6/AG6)-1))</f>
        <v>0.30165500767787057</v>
      </c>
      <c r="AN6" s="109">
        <f t="shared" ref="AN6:AO36" si="0">IF(   ((AH6/AK6)-1)&gt;=0, ((AH6/AK6)-1),  ((AK6/AH6)-1))</f>
        <v>0.15803063719232835</v>
      </c>
      <c r="AO6" s="110">
        <f t="shared" si="0"/>
        <v>0.16725917471859986</v>
      </c>
    </row>
    <row r="7" spans="1:41" x14ac:dyDescent="0.25">
      <c r="A7" s="61">
        <f>A6+1</f>
        <v>41822</v>
      </c>
      <c r="B7" s="62" t="n">
        <v>5107.0</v>
      </c>
      <c r="C7" s="63" t="n">
        <v>0.0</v>
      </c>
      <c r="D7" s="64" t="n">
        <v>0.0</v>
      </c>
      <c r="E7" s="63" t="n">
        <v>4994.0</v>
      </c>
      <c r="F7" s="63" t="n">
        <v>1248514.0</v>
      </c>
      <c r="G7" s="64" t="n">
        <v>1503.0</v>
      </c>
      <c r="H7" s="63" t="n">
        <v>737.0</v>
      </c>
      <c r="I7" s="63" t="n">
        <v>7249996.0</v>
      </c>
      <c r="J7" s="64" t="n">
        <v>8862.0</v>
      </c>
      <c r="K7" s="63" t="n">
        <v>639.0</v>
      </c>
      <c r="L7" s="63" t="n">
        <v>1047620.0</v>
      </c>
      <c r="M7" s="64" t="n">
        <v>1302.0</v>
      </c>
      <c r="N7" s="63" t="n">
        <v>636.0</v>
      </c>
      <c r="O7" s="63" t="n">
        <v>3459575.0</v>
      </c>
      <c r="P7" s="65" t="n">
        <v>4266.0</v>
      </c>
      <c r="Q7" s="62" t="n">
        <v>7961.0</v>
      </c>
      <c r="R7" s="66">
        <f t="shared" ref="R7:S36" si="1">C7+F7+I7+L7+O7</f>
        <v>13005705</v>
      </c>
      <c r="S7" s="67">
        <f t="shared" si="1"/>
        <v>15942.153906250011</v>
      </c>
      <c r="T7" s="68">
        <f>F7/ABRIL!F30</f>
        <v>0.85356280709286669</v>
      </c>
      <c r="U7" s="69">
        <f>(I7+L7+O7)/(ABRIL!I30+ABRIL!L30+ABRIL!O30)</f>
        <v>7.4765560961526596</v>
      </c>
      <c r="AG7" s="62">
        <f t="shared" ref="AG7:AG36" si="2">Q7</f>
        <v>7961</v>
      </c>
      <c r="AH7" s="66">
        <f t="shared" ref="AH7:AH36" si="3">R7/1024</f>
        <v>12700.8837890625</v>
      </c>
      <c r="AI7" s="67">
        <f t="shared" ref="AI7:AI36" si="4">S7</f>
        <v>15942.153906250011</v>
      </c>
      <c r="AJ7" s="62" t="n">
        <v>0.0</v>
      </c>
      <c r="AK7" s="66" t="n">
        <v>13371.0859375</v>
      </c>
      <c r="AL7" s="67" t="n">
        <v>16721.30306640625</v>
      </c>
      <c r="AM7" s="108">
        <f t="shared" ref="AM7:AO37" si="5">IF(   ((AG7/AJ7)-1)&gt;=0, ((AG7/AJ7)-1),  ((AJ7/AG7)-1))</f>
        <v>0.29636866959778541</v>
      </c>
      <c r="AN7" s="109">
        <f t="shared" si="0"/>
        <v>5.2768150592374718E-2</v>
      </c>
      <c r="AO7" s="110">
        <f t="shared" si="0"/>
        <v>4.8873518894509527E-2</v>
      </c>
    </row>
    <row r="8" spans="1:41" x14ac:dyDescent="0.25">
      <c r="A8" s="61">
        <f t="shared" ref="A8:A36" si="6">A7+1</f>
        <v>41823</v>
      </c>
      <c r="B8" s="62" t="n">
        <v>5392.0</v>
      </c>
      <c r="C8" s="63" t="n">
        <v>0.0</v>
      </c>
      <c r="D8" s="64" t="n">
        <v>0.0</v>
      </c>
      <c r="E8" s="63" t="n">
        <v>5120.0</v>
      </c>
      <c r="F8" s="63" t="n">
        <v>1322774.0</v>
      </c>
      <c r="G8" s="64" t="n">
        <v>1592.0</v>
      </c>
      <c r="H8" s="63" t="n">
        <v>726.0</v>
      </c>
      <c r="I8" s="63" t="n">
        <v>7001099.0</v>
      </c>
      <c r="J8" s="64" t="n">
        <v>8556.0</v>
      </c>
      <c r="K8" s="63" t="n">
        <v>654.0</v>
      </c>
      <c r="L8" s="63" t="n">
        <v>876123.0</v>
      </c>
      <c r="M8" s="64" t="n">
        <v>1073.0</v>
      </c>
      <c r="N8" s="63" t="n">
        <v>630.0</v>
      </c>
      <c r="O8" s="63" t="n">
        <v>2526130.0</v>
      </c>
      <c r="P8" s="65" t="n">
        <v>3118.0</v>
      </c>
      <c r="Q8" s="62" t="n">
        <v>8267.0</v>
      </c>
      <c r="R8" s="66">
        <f t="shared" si="1"/>
        <v>11726126</v>
      </c>
      <c r="S8" s="67">
        <f t="shared" si="1"/>
        <v>14342.882480468765</v>
      </c>
      <c r="T8" s="68">
        <f>F8/ABRIL!F31</f>
        <v>0.98034672998876449</v>
      </c>
      <c r="U8" s="69">
        <f>(I8+L8+O8)/(ABRIL!I31+ABRIL!L31+ABRIL!O31)</f>
        <v>2.6968023637114915</v>
      </c>
      <c r="AG8" s="62">
        <f t="shared" si="2"/>
        <v>8267</v>
      </c>
      <c r="AH8" s="66">
        <f t="shared" si="3"/>
        <v>11451.294921875</v>
      </c>
      <c r="AI8" s="67">
        <f t="shared" si="4"/>
        <v>14342.882480468765</v>
      </c>
      <c r="AJ8" s="62" t="n">
        <v>0.0</v>
      </c>
      <c r="AK8" s="66" t="n">
        <v>10481.08203125</v>
      </c>
      <c r="AL8" s="67" t="n">
        <v>12912.42087890625</v>
      </c>
      <c r="AM8" s="108">
        <f t="shared" si="5"/>
        <v>0.30931263858093128</v>
      </c>
      <c r="AN8" s="109">
        <f t="shared" si="0"/>
        <v>9.256800850639757E-2</v>
      </c>
      <c r="AO8" s="110">
        <f t="shared" si="0"/>
        <v>0.11078182898291855</v>
      </c>
    </row>
    <row r="9" spans="1:41" x14ac:dyDescent="0.25">
      <c r="A9" s="61">
        <f t="shared" si="6"/>
        <v>41824</v>
      </c>
      <c r="B9" s="62" t="n">
        <v>4521.0</v>
      </c>
      <c r="C9" s="63" t="n">
        <v>0.0</v>
      </c>
      <c r="D9" s="64" t="n">
        <v>0.0</v>
      </c>
      <c r="E9" s="63" t="n">
        <v>4338.0</v>
      </c>
      <c r="F9" s="63" t="n">
        <v>1124817.0</v>
      </c>
      <c r="G9" s="64" t="n">
        <v>1335.0</v>
      </c>
      <c r="H9" s="63" t="n">
        <v>643.0</v>
      </c>
      <c r="I9" s="63" t="n">
        <v>8718253.0</v>
      </c>
      <c r="J9" s="64" t="n">
        <v>10442.0</v>
      </c>
      <c r="K9" s="63" t="n">
        <v>627.0</v>
      </c>
      <c r="L9" s="63" t="n">
        <v>879180.0</v>
      </c>
      <c r="M9" s="64" t="n">
        <v>1057.0</v>
      </c>
      <c r="N9" s="63" t="n">
        <v>564.0</v>
      </c>
      <c r="O9" s="63" t="n">
        <v>2729305.0</v>
      </c>
      <c r="P9" s="65" t="n">
        <v>3369.0</v>
      </c>
      <c r="Q9" s="62" t="n">
        <v>6961.0</v>
      </c>
      <c r="R9" s="66">
        <f t="shared" si="1"/>
        <v>13451555</v>
      </c>
      <c r="S9" s="67">
        <f t="shared" si="1"/>
        <v>16220.464609375016</v>
      </c>
      <c r="T9" s="68">
        <f>F9/ABRIL!F32</f>
        <v>1.0675655924102245</v>
      </c>
      <c r="U9" s="69">
        <f>(I9+L9+O9)/(ABRIL!I32+ABRIL!L32+ABRIL!O32)</f>
        <v>6.6136635925291429</v>
      </c>
      <c r="AG9" s="62">
        <f t="shared" si="2"/>
        <v>6961</v>
      </c>
      <c r="AH9" s="66">
        <f t="shared" si="3"/>
        <v>13136.2841796875</v>
      </c>
      <c r="AI9" s="67">
        <f t="shared" si="4"/>
        <v>16220.464609375016</v>
      </c>
      <c r="AJ9" s="62" t="n">
        <v>0.0</v>
      </c>
      <c r="AK9" s="66" t="n">
        <v>12750.0322265625</v>
      </c>
      <c r="AL9" s="67" t="n">
        <v>15727.8230078125</v>
      </c>
      <c r="AM9" s="108">
        <f t="shared" si="5"/>
        <v>0.30087834049710338</v>
      </c>
      <c r="AN9" s="109">
        <f t="shared" si="0"/>
        <v>3.0294194262529883E-2</v>
      </c>
      <c r="AO9" s="110">
        <f t="shared" si="0"/>
        <v>3.1322936513070276E-2</v>
      </c>
    </row>
    <row r="10" spans="1:41" x14ac:dyDescent="0.25">
      <c r="A10" s="28">
        <f t="shared" si="6"/>
        <v>41825</v>
      </c>
      <c r="B10" s="29" t="n">
        <v>4526.0</v>
      </c>
      <c r="C10" s="30" t="n">
        <v>0.0</v>
      </c>
      <c r="D10" s="31" t="n">
        <v>0.0</v>
      </c>
      <c r="E10" s="30" t="n">
        <v>4248.0</v>
      </c>
      <c r="F10" s="30" t="n">
        <v>1173616.0</v>
      </c>
      <c r="G10" s="31" t="n">
        <v>1407.0</v>
      </c>
      <c r="H10" s="30" t="n">
        <v>483.0</v>
      </c>
      <c r="I10" s="30" t="n">
        <v>5637597.0</v>
      </c>
      <c r="J10" s="31" t="n">
        <v>6869.0</v>
      </c>
      <c r="K10" s="30" t="n">
        <v>558.0</v>
      </c>
      <c r="L10" s="30" t="n">
        <v>433633.0</v>
      </c>
      <c r="M10" s="31" t="n">
        <v>510.0</v>
      </c>
      <c r="N10" s="30" t="n">
        <v>413.0</v>
      </c>
      <c r="O10" s="30" t="n">
        <v>2997378.0</v>
      </c>
      <c r="P10" s="32" t="n">
        <v>3678.0</v>
      </c>
      <c r="Q10" s="29" t="n">
        <v>6869.0</v>
      </c>
      <c r="R10" s="33">
        <f t="shared" si="1"/>
        <v>10242224</v>
      </c>
      <c r="S10" s="34">
        <f t="shared" si="1"/>
        <v>12477.461445312512</v>
      </c>
      <c r="T10" s="59">
        <f>F10/ABRIL!F33</f>
        <v>1.1958943151978203</v>
      </c>
      <c r="U10" s="60">
        <f>(I10+L10+O10)/(ABRIL!I33+ABRIL!L33+ABRIL!O33)</f>
        <v>9.3567490881702007</v>
      </c>
      <c r="AG10" s="62">
        <f t="shared" si="2"/>
        <v>6869</v>
      </c>
      <c r="AH10" s="66">
        <f t="shared" si="3"/>
        <v>10002.171875</v>
      </c>
      <c r="AI10" s="67">
        <f t="shared" si="4"/>
        <v>12477.461445312512</v>
      </c>
      <c r="AJ10" s="62" t="n">
        <v>0.0</v>
      </c>
      <c r="AK10" s="66" t="n">
        <v>11469.9638671875</v>
      </c>
      <c r="AL10" s="67" t="n">
        <v>14307.66568359375</v>
      </c>
      <c r="AM10" s="108">
        <f t="shared" si="5"/>
        <v>0.30292109256449162</v>
      </c>
      <c r="AN10" s="109">
        <f t="shared" si="0"/>
        <v>0.14674732753355135</v>
      </c>
      <c r="AO10" s="110">
        <f t="shared" si="0"/>
        <v>0.14668081695166069</v>
      </c>
    </row>
    <row r="11" spans="1:41" x14ac:dyDescent="0.25">
      <c r="A11" s="28">
        <f t="shared" si="6"/>
        <v>41826</v>
      </c>
      <c r="B11" s="29" t="n">
        <v>4089.0</v>
      </c>
      <c r="C11" s="30" t="n">
        <v>0.0</v>
      </c>
      <c r="D11" s="31" t="n">
        <v>0.0</v>
      </c>
      <c r="E11" s="30" t="n">
        <v>3726.0</v>
      </c>
      <c r="F11" s="30" t="n">
        <v>1112190.0</v>
      </c>
      <c r="G11" s="31" t="n">
        <v>1325.0</v>
      </c>
      <c r="H11" s="30" t="n">
        <v>450.0</v>
      </c>
      <c r="I11" s="30" t="n">
        <v>4855876.0</v>
      </c>
      <c r="J11" s="31" t="n">
        <v>5837.0</v>
      </c>
      <c r="K11" s="30" t="n">
        <v>486.0</v>
      </c>
      <c r="L11" s="30" t="n">
        <v>352419.0</v>
      </c>
      <c r="M11" s="31" t="n">
        <v>405.0</v>
      </c>
      <c r="N11" s="30" t="n">
        <v>392.0</v>
      </c>
      <c r="O11" s="30" t="n">
        <v>2052808.0</v>
      </c>
      <c r="P11" s="32" t="n">
        <v>2481.0</v>
      </c>
      <c r="Q11" s="29" t="n">
        <v>6097.0</v>
      </c>
      <c r="R11" s="33">
        <f t="shared" si="1"/>
        <v>8373293</v>
      </c>
      <c r="S11" s="34">
        <f t="shared" si="1"/>
        <v>10053.577929687504</v>
      </c>
      <c r="T11" s="59">
        <f>F11/ABRIL!F34</f>
        <v>1.1409862099671511</v>
      </c>
      <c r="U11" s="60">
        <f>(I11+L11+O11)/(ABRIL!I34+ABRIL!L34+ABRIL!O34)</f>
        <v>3.7224513796610728</v>
      </c>
      <c r="AG11" s="62">
        <f t="shared" si="2"/>
        <v>6097</v>
      </c>
      <c r="AH11" s="66">
        <f t="shared" si="3"/>
        <v>8177.0439453125</v>
      </c>
      <c r="AI11" s="67">
        <f t="shared" si="4"/>
        <v>10053.577929687504</v>
      </c>
      <c r="AJ11" s="62" t="n">
        <v>0.0</v>
      </c>
      <c r="AK11" s="66" t="n">
        <v>9844.564453125</v>
      </c>
      <c r="AL11" s="67" t="n">
        <v>12085.82958984375</v>
      </c>
      <c r="AM11" s="108">
        <f t="shared" si="5"/>
        <v>0.29751010853373061</v>
      </c>
      <c r="AN11" s="109">
        <f t="shared" si="0"/>
        <v>0.20392705713271941</v>
      </c>
      <c r="AO11" s="110">
        <f t="shared" si="0"/>
        <v>0.20214213033105355</v>
      </c>
    </row>
    <row r="12" spans="1:41" x14ac:dyDescent="0.25">
      <c r="A12" s="61">
        <f t="shared" si="6"/>
        <v>41827</v>
      </c>
      <c r="B12" s="62" t="n">
        <v>4975.0</v>
      </c>
      <c r="C12" s="63" t="n">
        <v>0.0</v>
      </c>
      <c r="D12" s="64" t="n">
        <v>0.0</v>
      </c>
      <c r="E12" s="63" t="n">
        <v>4799.0</v>
      </c>
      <c r="F12" s="63" t="n">
        <v>1224632.0</v>
      </c>
      <c r="G12" s="64" t="n">
        <v>1464.0</v>
      </c>
      <c r="H12" s="63" t="n">
        <v>617.0</v>
      </c>
      <c r="I12" s="63" t="n">
        <v>4275810.0</v>
      </c>
      <c r="J12" s="64" t="n">
        <v>5070.0</v>
      </c>
      <c r="K12" s="63" t="n">
        <v>649.0</v>
      </c>
      <c r="L12" s="63" t="n">
        <v>456474.0</v>
      </c>
      <c r="M12" s="64" t="n">
        <v>544.0</v>
      </c>
      <c r="N12" s="63" t="n">
        <v>533.0</v>
      </c>
      <c r="O12" s="63" t="n">
        <v>2705411.0</v>
      </c>
      <c r="P12" s="65" t="n">
        <v>3285.0</v>
      </c>
      <c r="Q12" s="62" t="n">
        <v>7676.0</v>
      </c>
      <c r="R12" s="66">
        <f t="shared" si="1"/>
        <v>8662327</v>
      </c>
      <c r="S12" s="67">
        <f t="shared" si="1"/>
        <v>10378.085351562511</v>
      </c>
      <c r="T12" s="68">
        <f>F12/ABRIL!F35</f>
        <v>1.2360568736834563</v>
      </c>
      <c r="U12" s="69">
        <f>(I12+L12+O12)/(ABRIL!I35+ABRIL!L35+ABRIL!O35)</f>
        <v>6.7713470507744393</v>
      </c>
      <c r="AG12" s="62">
        <f t="shared" si="2"/>
        <v>7676</v>
      </c>
      <c r="AH12" s="66">
        <f t="shared" si="3"/>
        <v>8459.3037109375</v>
      </c>
      <c r="AI12" s="67">
        <f t="shared" si="4"/>
        <v>10378.085351562511</v>
      </c>
      <c r="AJ12" s="62" t="n">
        <v>0.0</v>
      </c>
      <c r="AK12" s="66" t="n">
        <v>8264.9140625</v>
      </c>
      <c r="AL12" s="67" t="n">
        <v>10021.7025390625</v>
      </c>
      <c r="AM12" s="108">
        <f t="shared" si="5"/>
        <v>0.30499829989799387</v>
      </c>
      <c r="AN12" s="109">
        <f t="shared" si="0"/>
        <v>2.3519863239654937E-2</v>
      </c>
      <c r="AO12" s="110">
        <f t="shared" si="0"/>
        <v>3.5561104623780704E-2</v>
      </c>
    </row>
    <row r="13" spans="1:41" x14ac:dyDescent="0.25">
      <c r="A13" s="61">
        <f t="shared" si="6"/>
        <v>41828</v>
      </c>
      <c r="B13" s="62" t="n">
        <v>5073.0</v>
      </c>
      <c r="C13" s="63" t="n">
        <v>0.0</v>
      </c>
      <c r="D13" s="64" t="n">
        <v>0.0</v>
      </c>
      <c r="E13" s="63" t="n">
        <v>5006.0</v>
      </c>
      <c r="F13" s="63" t="n">
        <v>1338055.0</v>
      </c>
      <c r="G13" s="64" t="n">
        <v>1611.0</v>
      </c>
      <c r="H13" s="63" t="n">
        <v>557.0</v>
      </c>
      <c r="I13" s="63" t="n">
        <v>3230106.0</v>
      </c>
      <c r="J13" s="64" t="n">
        <v>3910.0</v>
      </c>
      <c r="K13" s="63" t="n">
        <v>567.0</v>
      </c>
      <c r="L13" s="63" t="n">
        <v>716984.0</v>
      </c>
      <c r="M13" s="64" t="n">
        <v>872.0</v>
      </c>
      <c r="N13" s="63" t="n">
        <v>497.0</v>
      </c>
      <c r="O13" s="63" t="n">
        <v>2466725.0</v>
      </c>
      <c r="P13" s="65" t="n">
        <v>2945.0</v>
      </c>
      <c r="Q13" s="62" t="n">
        <v>7914.0</v>
      </c>
      <c r="R13" s="66">
        <f t="shared" si="1"/>
        <v>7751870</v>
      </c>
      <c r="S13" s="67">
        <f t="shared" si="1"/>
        <v>9347.4608398437613</v>
      </c>
      <c r="T13" s="68">
        <f>F13/F6</f>
        <v>1.0346004735151619</v>
      </c>
      <c r="U13" s="69">
        <f>(I13+L13+O13)/(I6+L6+O6)</f>
        <v>0.69317790166381543</v>
      </c>
      <c r="AG13" s="62">
        <f t="shared" si="2"/>
        <v>7914</v>
      </c>
      <c r="AH13" s="66">
        <f t="shared" si="3"/>
        <v>7570.185546875</v>
      </c>
      <c r="AI13" s="67">
        <f t="shared" si="4"/>
        <v>9347.4608398437613</v>
      </c>
      <c r="AJ13" s="62" t="n">
        <v>0.0</v>
      </c>
      <c r="AK13" s="66" t="n">
        <v>9882.9208984375</v>
      </c>
      <c r="AL13" s="67" t="n">
        <v>12428.15259765625</v>
      </c>
      <c r="AM13" s="108">
        <f t="shared" si="5"/>
        <v>0.28850537284272226</v>
      </c>
      <c r="AN13" s="109">
        <f t="shared" si="0"/>
        <v>0.30550576828558795</v>
      </c>
      <c r="AO13" s="110">
        <f t="shared" si="0"/>
        <v>0.32957525156789336</v>
      </c>
    </row>
    <row r="14" spans="1:41" x14ac:dyDescent="0.25">
      <c r="A14" s="61">
        <f t="shared" si="6"/>
        <v>41829</v>
      </c>
      <c r="B14" s="62" t="n">
        <v>5229.0</v>
      </c>
      <c r="C14" s="63" t="n">
        <v>0.0</v>
      </c>
      <c r="D14" s="64" t="n">
        <v>0.0</v>
      </c>
      <c r="E14" s="63" t="n">
        <v>5251.0</v>
      </c>
      <c r="F14" s="63" t="n">
        <v>1475931.0</v>
      </c>
      <c r="G14" s="64" t="n">
        <v>1772.0</v>
      </c>
      <c r="H14" s="63" t="n">
        <v>592.0</v>
      </c>
      <c r="I14" s="63" t="n">
        <v>5897979.0</v>
      </c>
      <c r="J14" s="64" t="n">
        <v>7214.0</v>
      </c>
      <c r="K14" s="63" t="n">
        <v>553.0</v>
      </c>
      <c r="L14" s="63" t="n">
        <v>417894.0</v>
      </c>
      <c r="M14" s="64" t="n">
        <v>496.0</v>
      </c>
      <c r="N14" s="63" t="n">
        <v>511.0</v>
      </c>
      <c r="O14" s="63" t="n">
        <v>2527149.0</v>
      </c>
      <c r="P14" s="65" t="n">
        <v>3093.0</v>
      </c>
      <c r="Q14" s="62" t="n">
        <v>8236.0</v>
      </c>
      <c r="R14" s="66">
        <f t="shared" si="1"/>
        <v>10318953</v>
      </c>
      <c r="S14" s="67">
        <f t="shared" si="1"/>
        <v>12577.738164062512</v>
      </c>
      <c r="T14" s="68">
        <f t="shared" ref="T14:T36" si="7">F14/F7</f>
        <v>1.1821501400865349</v>
      </c>
      <c r="U14" s="69">
        <f t="shared" ref="U14:U36" si="8">(I14+L14+O14)/(I7+L7+O7)</f>
        <v>0.75213730898817588</v>
      </c>
      <c r="AG14" s="62">
        <f t="shared" si="2"/>
        <v>8236</v>
      </c>
      <c r="AH14" s="66">
        <f t="shared" si="3"/>
        <v>10077.1025390625</v>
      </c>
      <c r="AI14" s="67">
        <f t="shared" si="4"/>
        <v>12577.738164062512</v>
      </c>
      <c r="AJ14" s="62" t="n">
        <v>0.0</v>
      </c>
      <c r="AK14" s="66" t="n">
        <v>11297.796875</v>
      </c>
      <c r="AL14" s="67" t="n">
        <v>13950.0364453125</v>
      </c>
      <c r="AM14" s="108">
        <f t="shared" si="5"/>
        <v>0.28266625136271606</v>
      </c>
      <c r="AN14" s="109">
        <f t="shared" si="0"/>
        <v>0.12113544852854741</v>
      </c>
      <c r="AO14" s="110">
        <f t="shared" si="0"/>
        <v>0.10910533065245076</v>
      </c>
    </row>
    <row r="15" spans="1:41" x14ac:dyDescent="0.25">
      <c r="A15" s="61">
        <f t="shared" si="6"/>
        <v>41830</v>
      </c>
      <c r="B15" s="62" t="n">
        <v>5450.0</v>
      </c>
      <c r="C15" s="63" t="n">
        <v>0.0</v>
      </c>
      <c r="D15" s="64" t="n">
        <v>0.0</v>
      </c>
      <c r="E15" s="63" t="n">
        <v>5433.0</v>
      </c>
      <c r="F15" s="63" t="n">
        <v>1571550.0</v>
      </c>
      <c r="G15" s="64" t="n">
        <v>1887.0</v>
      </c>
      <c r="H15" s="63" t="n">
        <v>631.0</v>
      </c>
      <c r="I15" s="63" t="n">
        <v>7724711.0</v>
      </c>
      <c r="J15" s="64" t="n">
        <v>9470.0</v>
      </c>
      <c r="K15" s="63" t="n">
        <v>612.0</v>
      </c>
      <c r="L15" s="63" t="n">
        <v>451008.0</v>
      </c>
      <c r="M15" s="64" t="n">
        <v>516.0</v>
      </c>
      <c r="N15" s="63" t="n">
        <v>542.0</v>
      </c>
      <c r="O15" s="63" t="n">
        <v>2889659.0</v>
      </c>
      <c r="P15" s="65" t="n">
        <v>3599.0</v>
      </c>
      <c r="Q15" s="62" t="n">
        <v>8526.0</v>
      </c>
      <c r="R15" s="66">
        <f t="shared" si="1"/>
        <v>12636928</v>
      </c>
      <c r="S15" s="67">
        <f t="shared" si="1"/>
        <v>15478.124746093768</v>
      </c>
      <c r="T15" s="68">
        <f t="shared" si="7"/>
        <v>1.1880714317033749</v>
      </c>
      <c r="U15" s="69">
        <f t="shared" si="8"/>
        <v>1.0636358358344502</v>
      </c>
      <c r="AG15" s="62">
        <f t="shared" si="2"/>
        <v>8526</v>
      </c>
      <c r="AH15" s="66">
        <f t="shared" si="3"/>
        <v>12340.75</v>
      </c>
      <c r="AI15" s="67">
        <f t="shared" si="4"/>
        <v>15478.124746093768</v>
      </c>
      <c r="AJ15" s="62" t="n">
        <v>0.0</v>
      </c>
      <c r="AK15" s="66" t="n">
        <v>11918.7353515625</v>
      </c>
      <c r="AL15" s="67" t="n">
        <v>14837.0294921875</v>
      </c>
      <c r="AM15" s="108">
        <f t="shared" si="5"/>
        <v>0.29084027252081746</v>
      </c>
      <c r="AN15" s="109">
        <f t="shared" si="0"/>
        <v>3.5407670024502735E-2</v>
      </c>
      <c r="AO15" s="110">
        <f t="shared" si="0"/>
        <v>4.320913793720238E-2</v>
      </c>
    </row>
    <row r="16" spans="1:41" x14ac:dyDescent="0.25">
      <c r="A16" s="61">
        <f t="shared" si="6"/>
        <v>41831</v>
      </c>
      <c r="B16" s="62" t="n">
        <v>5690.0</v>
      </c>
      <c r="C16" s="63" t="n">
        <v>0.0</v>
      </c>
      <c r="D16" s="64" t="n">
        <v>0.0</v>
      </c>
      <c r="E16" s="63" t="n">
        <v>5633.0</v>
      </c>
      <c r="F16" s="63" t="n">
        <v>1543771.0</v>
      </c>
      <c r="G16" s="64" t="n">
        <v>1852.0</v>
      </c>
      <c r="H16" s="63" t="n">
        <v>794.0</v>
      </c>
      <c r="I16" s="63" t="n">
        <v>5811273.0</v>
      </c>
      <c r="J16" s="64" t="n">
        <v>7231.0</v>
      </c>
      <c r="K16" s="63" t="n">
        <v>721.0</v>
      </c>
      <c r="L16" s="63" t="n">
        <v>1048650.0</v>
      </c>
      <c r="M16" s="64" t="n">
        <v>1285.0</v>
      </c>
      <c r="N16" s="63" t="n">
        <v>717.0</v>
      </c>
      <c r="O16" s="63" t="n">
        <v>2445962.0</v>
      </c>
      <c r="P16" s="65" t="n">
        <v>3035.0</v>
      </c>
      <c r="Q16" s="62" t="n">
        <v>8908.0</v>
      </c>
      <c r="R16" s="66">
        <f t="shared" si="1"/>
        <v>10849656</v>
      </c>
      <c r="S16" s="67">
        <f t="shared" si="1"/>
        <v>13418.938964843768</v>
      </c>
      <c r="T16" s="68">
        <f t="shared" si="7"/>
        <v>1.3724641430561593</v>
      </c>
      <c r="U16" s="69">
        <f t="shared" si="8"/>
        <v>0.75493492276707752</v>
      </c>
      <c r="AG16" s="62">
        <f t="shared" si="2"/>
        <v>8908</v>
      </c>
      <c r="AH16" s="66">
        <f t="shared" si="3"/>
        <v>10595.3671875</v>
      </c>
      <c r="AI16" s="67">
        <f t="shared" si="4"/>
        <v>13418.938964843768</v>
      </c>
      <c r="AJ16" s="62" t="n">
        <v>0.0</v>
      </c>
      <c r="AK16" s="66" t="n">
        <v>9627.943359375</v>
      </c>
      <c r="AL16" s="67" t="n">
        <v>12038.8841015625</v>
      </c>
      <c r="AM16" s="108">
        <f t="shared" si="5"/>
        <v>0.29533226697687942</v>
      </c>
      <c r="AN16" s="109">
        <f t="shared" si="0"/>
        <v>0.10048463431308319</v>
      </c>
      <c r="AO16" s="110">
        <f t="shared" si="0"/>
        <v>0.11463711785117758</v>
      </c>
    </row>
    <row r="17" spans="1:41" x14ac:dyDescent="0.25">
      <c r="A17" s="28">
        <f t="shared" si="6"/>
        <v>41832</v>
      </c>
      <c r="B17" s="29" t="n">
        <v>4965.0</v>
      </c>
      <c r="C17" s="30" t="n">
        <v>0.0</v>
      </c>
      <c r="D17" s="31" t="n">
        <v>0.0</v>
      </c>
      <c r="E17" s="30" t="n">
        <v>4869.0</v>
      </c>
      <c r="F17" s="30" t="n">
        <v>1417833.0</v>
      </c>
      <c r="G17" s="31" t="n">
        <v>1711.0</v>
      </c>
      <c r="H17" s="30" t="n">
        <v>658.0</v>
      </c>
      <c r="I17" s="30" t="n">
        <v>8447159.0</v>
      </c>
      <c r="J17" s="31" t="n">
        <v>9850.0</v>
      </c>
      <c r="K17" s="30" t="n">
        <v>662.0</v>
      </c>
      <c r="L17" s="30" t="n">
        <v>636185.0</v>
      </c>
      <c r="M17" s="31" t="n">
        <v>738.0</v>
      </c>
      <c r="N17" s="30" t="n">
        <v>576.0</v>
      </c>
      <c r="O17" s="30" t="n">
        <v>2490868.0</v>
      </c>
      <c r="P17" s="32" t="n">
        <v>3114.0</v>
      </c>
      <c r="Q17" s="29" t="n">
        <v>7669.0</v>
      </c>
      <c r="R17" s="33">
        <f t="shared" si="1"/>
        <v>12992045</v>
      </c>
      <c r="S17" s="34">
        <f t="shared" si="1"/>
        <v>15428.484042968772</v>
      </c>
      <c r="T17" s="59">
        <f t="shared" si="7"/>
        <v>1.2080893580182956</v>
      </c>
      <c r="U17" s="60">
        <f t="shared" si="8"/>
        <v>1.2762942228840413</v>
      </c>
      <c r="AG17" s="62">
        <f t="shared" si="2"/>
        <v>7669</v>
      </c>
      <c r="AH17" s="66">
        <f t="shared" si="3"/>
        <v>12687.5439453125</v>
      </c>
      <c r="AI17" s="67">
        <f t="shared" si="4"/>
        <v>15428.484042968772</v>
      </c>
      <c r="AJ17" s="62" t="n">
        <v>0.0</v>
      </c>
      <c r="AK17" s="66" t="n">
        <v>14517.7314453125</v>
      </c>
      <c r="AL17" s="67" t="n">
        <v>17620.57857421875</v>
      </c>
      <c r="AM17" s="108">
        <f t="shared" si="5"/>
        <v>0.29151229370158305</v>
      </c>
      <c r="AN17" s="109">
        <f t="shared" si="0"/>
        <v>0.14425073189016824</v>
      </c>
      <c r="AO17" s="110">
        <f t="shared" si="0"/>
        <v>0.1420810058295412</v>
      </c>
    </row>
    <row r="18" spans="1:41" x14ac:dyDescent="0.25">
      <c r="A18" s="28">
        <f t="shared" si="6"/>
        <v>41833</v>
      </c>
      <c r="B18" s="29" t="n">
        <v>4359.0</v>
      </c>
      <c r="C18" s="30" t="n">
        <v>0.0</v>
      </c>
      <c r="D18" s="31" t="n">
        <v>0.0</v>
      </c>
      <c r="E18" s="30" t="n">
        <v>4077.0</v>
      </c>
      <c r="F18" s="30" t="n">
        <v>1295092.0</v>
      </c>
      <c r="G18" s="31" t="n">
        <v>1565.0</v>
      </c>
      <c r="H18" s="30" t="n">
        <v>399.0</v>
      </c>
      <c r="I18" s="30" t="n">
        <v>5446321.0</v>
      </c>
      <c r="J18" s="31" t="n">
        <v>6284.0</v>
      </c>
      <c r="K18" s="30" t="n">
        <v>439.0</v>
      </c>
      <c r="L18" s="30" t="n">
        <v>360581.0</v>
      </c>
      <c r="M18" s="31" t="n">
        <v>403.0</v>
      </c>
      <c r="N18" s="30" t="n">
        <v>337.0</v>
      </c>
      <c r="O18" s="30" t="n">
        <v>2181911.0</v>
      </c>
      <c r="P18" s="32" t="n">
        <v>2701.0</v>
      </c>
      <c r="Q18" s="29" t="n">
        <v>6629.0</v>
      </c>
      <c r="R18" s="33">
        <f t="shared" si="1"/>
        <v>9283905</v>
      </c>
      <c r="S18" s="34">
        <f t="shared" si="1"/>
        <v>10960.168476562503</v>
      </c>
      <c r="T18" s="59">
        <f t="shared" si="7"/>
        <v>1.1644521169943984</v>
      </c>
      <c r="U18" s="60">
        <f t="shared" si="8"/>
        <v>1.100220310881143</v>
      </c>
      <c r="AG18" s="62">
        <f t="shared" si="2"/>
        <v>6629</v>
      </c>
      <c r="AH18" s="66">
        <f t="shared" si="3"/>
        <v>9066.3134765625</v>
      </c>
      <c r="AI18" s="67">
        <f t="shared" si="4"/>
        <v>10960.168476562503</v>
      </c>
      <c r="AJ18" s="62" t="n">
        <v>0.0</v>
      </c>
      <c r="AK18" s="66" t="n">
        <v>9629.9716796875</v>
      </c>
      <c r="AL18" s="67" t="n">
        <v>11393.88072265625</v>
      </c>
      <c r="AM18" s="108">
        <f t="shared" si="5"/>
        <v>0.31241338348841818</v>
      </c>
      <c r="AN18" s="109">
        <f t="shared" si="0"/>
        <v>6.217060601115576E-2</v>
      </c>
      <c r="AO18" s="110">
        <f t="shared" si="0"/>
        <v>3.9571676933731315E-2</v>
      </c>
    </row>
    <row r="19" spans="1:41" x14ac:dyDescent="0.25">
      <c r="A19" s="61">
        <f t="shared" si="6"/>
        <v>41834</v>
      </c>
      <c r="B19" s="62" t="n">
        <v>5490.0</v>
      </c>
      <c r="C19" s="63" t="n">
        <v>0.0</v>
      </c>
      <c r="D19" s="64" t="n">
        <v>0.0</v>
      </c>
      <c r="E19" s="63" t="n">
        <v>5474.0</v>
      </c>
      <c r="F19" s="63" t="n">
        <v>1709805.0</v>
      </c>
      <c r="G19" s="64" t="n">
        <v>2066.0</v>
      </c>
      <c r="H19" s="63" t="n">
        <v>591.0</v>
      </c>
      <c r="I19" s="63" t="n">
        <v>4520653.0</v>
      </c>
      <c r="J19" s="64" t="n">
        <v>5275.0</v>
      </c>
      <c r="K19" s="63" t="n">
        <v>560.0</v>
      </c>
      <c r="L19" s="63" t="n">
        <v>345887.0</v>
      </c>
      <c r="M19" s="64" t="n">
        <v>387.0</v>
      </c>
      <c r="N19" s="63" t="n">
        <v>534.0</v>
      </c>
      <c r="O19" s="63" t="n">
        <v>2443064.0</v>
      </c>
      <c r="P19" s="65" t="n">
        <v>3019.0</v>
      </c>
      <c r="Q19" s="62" t="n">
        <v>8556.0</v>
      </c>
      <c r="R19" s="66">
        <f t="shared" si="1"/>
        <v>9019409</v>
      </c>
      <c r="S19" s="67">
        <f t="shared" si="1"/>
        <v>10761.73972656252</v>
      </c>
      <c r="T19" s="68">
        <f t="shared" si="7"/>
        <v>1.396178607124426</v>
      </c>
      <c r="U19" s="69">
        <f t="shared" si="8"/>
        <v>0.98277813220359267</v>
      </c>
      <c r="AG19" s="62">
        <f t="shared" si="2"/>
        <v>8556</v>
      </c>
      <c r="AH19" s="66">
        <f t="shared" si="3"/>
        <v>8808.0166015625</v>
      </c>
      <c r="AI19" s="67">
        <f t="shared" si="4"/>
        <v>10761.73972656252</v>
      </c>
      <c r="AJ19" s="62" t="n">
        <v>0.0</v>
      </c>
      <c r="AK19" s="66" t="n">
        <v>9896.5615234375</v>
      </c>
      <c r="AL19" s="67" t="n">
        <v>12256.94259765625</v>
      </c>
      <c r="AM19" s="108">
        <f t="shared" si="5"/>
        <v>0.29030312170110095</v>
      </c>
      <c r="AN19" s="109">
        <f t="shared" si="0"/>
        <v>0.12358570278828696</v>
      </c>
      <c r="AO19" s="110">
        <f t="shared" si="0"/>
        <v>0.13893691067469915</v>
      </c>
    </row>
    <row r="20" spans="1:41" x14ac:dyDescent="0.25">
      <c r="A20" s="61">
        <f t="shared" si="6"/>
        <v>41835</v>
      </c>
      <c r="B20" s="62" t="n">
        <v>5688.0</v>
      </c>
      <c r="C20" s="63" t="n">
        <v>0.0</v>
      </c>
      <c r="D20" s="64" t="n">
        <v>0.0</v>
      </c>
      <c r="E20" s="63" t="n">
        <v>5740.0</v>
      </c>
      <c r="F20" s="63" t="n">
        <v>1787417.0</v>
      </c>
      <c r="G20" s="64" t="n">
        <v>2160.0</v>
      </c>
      <c r="H20" s="63" t="n">
        <v>713.0</v>
      </c>
      <c r="I20" s="63" t="n">
        <v>5560398.0</v>
      </c>
      <c r="J20" s="64" t="n">
        <v>6510.0</v>
      </c>
      <c r="K20" s="63" t="n">
        <v>713.0</v>
      </c>
      <c r="L20" s="63" t="n">
        <v>670512.0</v>
      </c>
      <c r="M20" s="64" t="n">
        <v>778.0</v>
      </c>
      <c r="N20" s="63" t="n">
        <v>647.0</v>
      </c>
      <c r="O20" s="63" t="n">
        <v>2303249.0</v>
      </c>
      <c r="P20" s="65" t="n">
        <v>2805.0</v>
      </c>
      <c r="Q20" s="62" t="n">
        <v>8913.0</v>
      </c>
      <c r="R20" s="66">
        <f t="shared" si="1"/>
        <v>10321576</v>
      </c>
      <c r="S20" s="67">
        <f t="shared" si="1"/>
        <v>12258.772246093778</v>
      </c>
      <c r="T20" s="68">
        <f t="shared" si="7"/>
        <v>1.3358322341009898</v>
      </c>
      <c r="U20" s="69">
        <f t="shared" si="8"/>
        <v>1.3305901401895752</v>
      </c>
      <c r="AG20" s="62">
        <f t="shared" si="2"/>
        <v>8913</v>
      </c>
      <c r="AH20" s="66">
        <f t="shared" si="3"/>
        <v>10079.6640625</v>
      </c>
      <c r="AI20" s="67">
        <f t="shared" si="4"/>
        <v>12258.772246093778</v>
      </c>
      <c r="AJ20" s="62" t="n">
        <v>0.0</v>
      </c>
      <c r="AK20" s="66" t="n">
        <v>10948.3564453125</v>
      </c>
      <c r="AL20" s="67" t="n">
        <v>13315.26142578125</v>
      </c>
      <c r="AM20" s="108">
        <f t="shared" si="5"/>
        <v>0.28875072296124937</v>
      </c>
      <c r="AN20" s="109">
        <f t="shared" si="0"/>
        <v>8.6182672103562563E-2</v>
      </c>
      <c r="AO20" s="110">
        <f t="shared" si="0"/>
        <v>8.6182299375385574E-2</v>
      </c>
    </row>
    <row r="21" spans="1:41" x14ac:dyDescent="0.25">
      <c r="A21" s="61">
        <f t="shared" si="6"/>
        <v>41836</v>
      </c>
      <c r="B21" s="62" t="n">
        <v>5910.0</v>
      </c>
      <c r="C21" s="63" t="n">
        <v>0.0</v>
      </c>
      <c r="D21" s="64" t="n">
        <v>0.0</v>
      </c>
      <c r="E21" s="63" t="n">
        <v>5929.0</v>
      </c>
      <c r="F21" s="63" t="n">
        <v>1969639.0</v>
      </c>
      <c r="G21" s="64" t="n">
        <v>2380.0</v>
      </c>
      <c r="H21" s="63" t="n">
        <v>707.0</v>
      </c>
      <c r="I21" s="63" t="n">
        <v>6219405.0</v>
      </c>
      <c r="J21" s="64" t="n">
        <v>7511.0</v>
      </c>
      <c r="K21" s="63" t="n">
        <v>685.0</v>
      </c>
      <c r="L21" s="63" t="n">
        <v>673941.0</v>
      </c>
      <c r="M21" s="64" t="n">
        <v>779.0</v>
      </c>
      <c r="N21" s="63" t="n">
        <v>633.0</v>
      </c>
      <c r="O21" s="63" t="n">
        <v>2905964.0</v>
      </c>
      <c r="P21" s="65" t="n">
        <v>3560.0</v>
      </c>
      <c r="Q21" s="62" t="n">
        <v>9186.0</v>
      </c>
      <c r="R21" s="66">
        <f t="shared" si="1"/>
        <v>11768949</v>
      </c>
      <c r="S21" s="67">
        <f t="shared" si="1"/>
        <v>14234.562265625018</v>
      </c>
      <c r="T21" s="68">
        <f t="shared" si="7"/>
        <v>1.3345061523878827</v>
      </c>
      <c r="U21" s="69">
        <f t="shared" si="8"/>
        <v>1.1081404072046863</v>
      </c>
      <c r="AG21" s="62">
        <f t="shared" si="2"/>
        <v>9186</v>
      </c>
      <c r="AH21" s="66">
        <f t="shared" si="3"/>
        <v>11493.1142578125</v>
      </c>
      <c r="AI21" s="67">
        <f t="shared" si="4"/>
        <v>14234.562265625018</v>
      </c>
      <c r="AJ21" s="62" t="n">
        <v>0.0</v>
      </c>
      <c r="AK21" s="66" t="n">
        <v>11920.3212890625</v>
      </c>
      <c r="AL21" s="67" t="n">
        <v>14635.40888671875</v>
      </c>
      <c r="AM21" s="108">
        <f t="shared" si="5"/>
        <v>0.28152901785714279</v>
      </c>
      <c r="AN21" s="109">
        <f t="shared" si="0"/>
        <v>3.7170693831709123E-2</v>
      </c>
      <c r="AO21" s="110">
        <f t="shared" si="0"/>
        <v>2.8160094677571079E-2</v>
      </c>
    </row>
    <row r="22" spans="1:41" x14ac:dyDescent="0.25">
      <c r="A22" s="61">
        <f t="shared" si="6"/>
        <v>41837</v>
      </c>
      <c r="B22" s="62" t="n">
        <v>6155.0</v>
      </c>
      <c r="C22" s="63" t="n">
        <v>0.0</v>
      </c>
      <c r="D22" s="64" t="n">
        <v>0.0</v>
      </c>
      <c r="E22" s="63" t="n">
        <v>6175.0</v>
      </c>
      <c r="F22" s="63" t="n">
        <v>1892633.0</v>
      </c>
      <c r="G22" s="64" t="n">
        <v>2271.0</v>
      </c>
      <c r="H22" s="63" t="n">
        <v>780.0</v>
      </c>
      <c r="I22" s="63" t="n">
        <v>1.1433271E7</v>
      </c>
      <c r="J22" s="64" t="n">
        <v>13242.0</v>
      </c>
      <c r="K22" s="63" t="n">
        <v>718.0</v>
      </c>
      <c r="L22" s="63" t="n">
        <v>577054.0</v>
      </c>
      <c r="M22" s="64" t="n">
        <v>659.0</v>
      </c>
      <c r="N22" s="63" t="n">
        <v>698.0</v>
      </c>
      <c r="O22" s="63" t="n">
        <v>3558920.0</v>
      </c>
      <c r="P22" s="65" t="n">
        <v>4315.0</v>
      </c>
      <c r="Q22" s="62" t="n">
        <v>9615.0</v>
      </c>
      <c r="R22" s="66">
        <f t="shared" si="1"/>
        <v>17461878</v>
      </c>
      <c r="S22" s="67">
        <f t="shared" si="1"/>
        <v>20487.47974609377</v>
      </c>
      <c r="T22" s="68">
        <f t="shared" si="7"/>
        <v>1.2043097578823454</v>
      </c>
      <c r="U22" s="69">
        <f t="shared" si="8"/>
        <v>1.4070233298853414</v>
      </c>
      <c r="AG22" s="62">
        <f t="shared" si="2"/>
        <v>9615</v>
      </c>
      <c r="AH22" s="66">
        <f t="shared" si="3"/>
        <v>17052.615234375</v>
      </c>
      <c r="AI22" s="67">
        <f t="shared" si="4"/>
        <v>20487.47974609377</v>
      </c>
      <c r="AJ22" s="62" t="n">
        <v>0.0</v>
      </c>
      <c r="AK22" s="66" t="n">
        <v>15445.6640625</v>
      </c>
      <c r="AL22" s="67" t="n">
        <v>18368.04150390625</v>
      </c>
      <c r="AM22" s="108">
        <f t="shared" si="5"/>
        <v>0.28148740503798475</v>
      </c>
      <c r="AN22" s="109">
        <f t="shared" si="0"/>
        <v>0.10403898242073395</v>
      </c>
      <c r="AO22" s="110">
        <f t="shared" si="0"/>
        <v>0.11538727423589124</v>
      </c>
    </row>
    <row r="23" spans="1:41" x14ac:dyDescent="0.25">
      <c r="A23" s="61">
        <f t="shared" si="6"/>
        <v>41838</v>
      </c>
      <c r="B23" s="62" t="n">
        <v>6444.0</v>
      </c>
      <c r="C23" s="63" t="n">
        <v>0.0</v>
      </c>
      <c r="D23" s="64" t="n">
        <v>0.0</v>
      </c>
      <c r="E23" s="63" t="n">
        <v>6492.0</v>
      </c>
      <c r="F23" s="63" t="n">
        <v>1953614.0</v>
      </c>
      <c r="G23" s="64" t="n">
        <v>2350.0</v>
      </c>
      <c r="H23" s="63" t="n">
        <v>848.0</v>
      </c>
      <c r="I23" s="63" t="n">
        <v>6829313.0</v>
      </c>
      <c r="J23" s="64" t="n">
        <v>8234.0</v>
      </c>
      <c r="K23" s="63" t="n">
        <v>762.0</v>
      </c>
      <c r="L23" s="63" t="n">
        <v>817142.0</v>
      </c>
      <c r="M23" s="64" t="n">
        <v>959.0</v>
      </c>
      <c r="N23" s="63" t="n">
        <v>748.0</v>
      </c>
      <c r="O23" s="63" t="n">
        <v>3722850.0</v>
      </c>
      <c r="P23" s="65" t="n">
        <v>4581.0</v>
      </c>
      <c r="Q23" s="62" t="n">
        <v>10055.0</v>
      </c>
      <c r="R23" s="66">
        <f t="shared" si="1"/>
        <v>13322919</v>
      </c>
      <c r="S23" s="67">
        <f t="shared" si="1"/>
        <v>16136.010820312535</v>
      </c>
      <c r="T23" s="68">
        <f t="shared" si="7"/>
        <v>1.2654817327181298</v>
      </c>
      <c r="U23" s="69">
        <f t="shared" si="8"/>
        <v>1.2217328067131712</v>
      </c>
      <c r="AG23" s="62">
        <f t="shared" si="2"/>
        <v>10055</v>
      </c>
      <c r="AH23" s="66">
        <f t="shared" si="3"/>
        <v>13010.6630859375</v>
      </c>
      <c r="AI23" s="67">
        <f t="shared" si="4"/>
        <v>16136.010820312535</v>
      </c>
      <c r="AJ23" s="62" t="n">
        <v>0.0</v>
      </c>
      <c r="AK23" s="66" t="n">
        <v>15157.60546875</v>
      </c>
      <c r="AL23" s="67" t="n">
        <v>18710.30763671875</v>
      </c>
      <c r="AM23" s="108">
        <f t="shared" si="5"/>
        <v>0.2849840255591054</v>
      </c>
      <c r="AN23" s="109">
        <f t="shared" si="0"/>
        <v>0.1650140633595385</v>
      </c>
      <c r="AO23" s="110">
        <f t="shared" si="0"/>
        <v>0.15953737544385249</v>
      </c>
    </row>
    <row r="24" spans="1:41" x14ac:dyDescent="0.25">
      <c r="A24" s="28">
        <f t="shared" si="6"/>
        <v>41839</v>
      </c>
      <c r="B24" s="29" t="n">
        <v>5858.0</v>
      </c>
      <c r="C24" s="30" t="n">
        <v>0.0</v>
      </c>
      <c r="D24" s="31" t="n">
        <v>0.0</v>
      </c>
      <c r="E24" s="30" t="n">
        <v>5682.0</v>
      </c>
      <c r="F24" s="30" t="n">
        <v>1769951.0</v>
      </c>
      <c r="G24" s="31" t="n">
        <v>2127.0</v>
      </c>
      <c r="H24" s="30" t="n">
        <v>799.0</v>
      </c>
      <c r="I24" s="30" t="n">
        <v>8111675.0</v>
      </c>
      <c r="J24" s="31" t="n">
        <v>9950.0</v>
      </c>
      <c r="K24" s="30" t="n">
        <v>728.0</v>
      </c>
      <c r="L24" s="30" t="n">
        <v>528874.0</v>
      </c>
      <c r="M24" s="31" t="n">
        <v>615.0</v>
      </c>
      <c r="N24" s="30" t="n">
        <v>714.0</v>
      </c>
      <c r="O24" s="30" t="n">
        <v>3428824.0</v>
      </c>
      <c r="P24" s="32" t="n">
        <v>4162.0</v>
      </c>
      <c r="Q24" s="29" t="n">
        <v>8941.0</v>
      </c>
      <c r="R24" s="33">
        <f t="shared" si="1"/>
        <v>13839324</v>
      </c>
      <c r="S24" s="34">
        <f t="shared" si="1"/>
        <v>16854.277832031272</v>
      </c>
      <c r="T24" s="59">
        <f t="shared" si="7"/>
        <v>1.2483494177381962</v>
      </c>
      <c r="U24" s="60">
        <f t="shared" si="8"/>
        <v>1.0427814005826055</v>
      </c>
      <c r="AG24" s="62">
        <f t="shared" si="2"/>
        <v>8941</v>
      </c>
      <c r="AH24" s="66">
        <f t="shared" si="3"/>
        <v>13514.96484375</v>
      </c>
      <c r="AI24" s="67">
        <f t="shared" si="4"/>
        <v>16854.277832031272</v>
      </c>
      <c r="AJ24" s="62" t="n">
        <v>0.0</v>
      </c>
      <c r="AK24" s="66" t="n">
        <v>13951.1875</v>
      </c>
      <c r="AL24" s="67" t="n">
        <v>17160.419453125</v>
      </c>
      <c r="AM24" s="108">
        <f t="shared" si="5"/>
        <v>0.28665995107209663</v>
      </c>
      <c r="AN24" s="109">
        <f t="shared" si="0"/>
        <v>3.2277010062052192E-2</v>
      </c>
      <c r="AO24" s="110">
        <f t="shared" si="0"/>
        <v>1.8164030766830708E-2</v>
      </c>
    </row>
    <row r="25" spans="1:41" x14ac:dyDescent="0.25">
      <c r="A25" s="28">
        <f t="shared" si="6"/>
        <v>41840</v>
      </c>
      <c r="B25" s="29" t="n">
        <v>5235.0</v>
      </c>
      <c r="C25" s="30" t="n">
        <v>0.0</v>
      </c>
      <c r="D25" s="31" t="n">
        <v>0.0</v>
      </c>
      <c r="E25" s="30" t="n">
        <v>4935.0</v>
      </c>
      <c r="F25" s="30" t="n">
        <v>1705936.0</v>
      </c>
      <c r="G25" s="31" t="n">
        <v>2042.0</v>
      </c>
      <c r="H25" s="30" t="n">
        <v>665.0</v>
      </c>
      <c r="I25" s="30" t="n">
        <v>6291937.0</v>
      </c>
      <c r="J25" s="31" t="n">
        <v>7334.0</v>
      </c>
      <c r="K25" s="30" t="n">
        <v>614.0</v>
      </c>
      <c r="L25" s="30" t="n">
        <v>566251.0</v>
      </c>
      <c r="M25" s="31" t="n">
        <v>649.0</v>
      </c>
      <c r="N25" s="30" t="n">
        <v>578.0</v>
      </c>
      <c r="O25" s="30" t="n">
        <v>4868261.0</v>
      </c>
      <c r="P25" s="32" t="n">
        <v>5937.0</v>
      </c>
      <c r="Q25" s="29" t="n">
        <v>7886.0</v>
      </c>
      <c r="R25" s="33">
        <f t="shared" si="1"/>
        <v>13432385</v>
      </c>
      <c r="S25" s="34">
        <f t="shared" si="1"/>
        <v>15967.07378906251</v>
      </c>
      <c r="T25" s="59">
        <f t="shared" si="7"/>
        <v>1.3172315171431837</v>
      </c>
      <c r="U25" s="60">
        <f t="shared" si="8"/>
        <v>1.4678587419683</v>
      </c>
      <c r="AG25" s="62">
        <f t="shared" si="2"/>
        <v>7886</v>
      </c>
      <c r="AH25" s="66">
        <f t="shared" si="3"/>
        <v>13117.5634765625</v>
      </c>
      <c r="AI25" s="67">
        <f t="shared" si="4"/>
        <v>15967.07378906251</v>
      </c>
      <c r="AJ25" s="62" t="n">
        <v>0.0</v>
      </c>
      <c r="AK25" s="66" t="n">
        <v>13441.0322265625</v>
      </c>
      <c r="AL25" s="67" t="n">
        <v>16451.98521484375</v>
      </c>
      <c r="AM25" s="108">
        <f t="shared" si="5"/>
        <v>0.29682617990462101</v>
      </c>
      <c r="AN25" s="109">
        <f t="shared" si="0"/>
        <v>2.4659209812702754E-2</v>
      </c>
      <c r="AO25" s="110">
        <f t="shared" si="0"/>
        <v>3.0369461066401371E-2</v>
      </c>
    </row>
    <row r="26" spans="1:41" x14ac:dyDescent="0.25">
      <c r="A26" s="61">
        <f t="shared" si="6"/>
        <v>41841</v>
      </c>
      <c r="B26" s="62" t="n">
        <v>6012.0</v>
      </c>
      <c r="C26" s="63" t="n">
        <v>0.0</v>
      </c>
      <c r="D26" s="64" t="n">
        <v>0.0</v>
      </c>
      <c r="E26" s="63" t="n">
        <v>6275.0</v>
      </c>
      <c r="F26" s="63" t="n">
        <v>2172435.0</v>
      </c>
      <c r="G26" s="64" t="n">
        <v>2620.0</v>
      </c>
      <c r="H26" s="63" t="n">
        <v>907.0</v>
      </c>
      <c r="I26" s="63" t="n">
        <v>1.1393067E7</v>
      </c>
      <c r="J26" s="64" t="n">
        <v>13791.0</v>
      </c>
      <c r="K26" s="63" t="n">
        <v>805.0</v>
      </c>
      <c r="L26" s="63" t="n">
        <v>656006.0</v>
      </c>
      <c r="M26" s="64" t="n">
        <v>749.0</v>
      </c>
      <c r="N26" s="63" t="n">
        <v>858.0</v>
      </c>
      <c r="O26" s="63" t="n">
        <v>5309484.0</v>
      </c>
      <c r="P26" s="65" t="n">
        <v>6491.0</v>
      </c>
      <c r="Q26" s="62" t="n">
        <v>9571.0</v>
      </c>
      <c r="R26" s="66">
        <f t="shared" si="1"/>
        <v>19530992</v>
      </c>
      <c r="S26" s="67">
        <f t="shared" si="1"/>
        <v>23660.466679687492</v>
      </c>
      <c r="T26" s="68">
        <f t="shared" si="7"/>
        <v>1.2705747146604438</v>
      </c>
      <c r="U26" s="69">
        <f t="shared" si="8"/>
        <v>2.3747602469299296</v>
      </c>
      <c r="AG26" s="62">
        <f t="shared" si="2"/>
        <v>9571</v>
      </c>
      <c r="AH26" s="66">
        <f t="shared" si="3"/>
        <v>19073.234375</v>
      </c>
      <c r="AI26" s="67">
        <f t="shared" si="4"/>
        <v>23660.466679687492</v>
      </c>
      <c r="AJ26" s="62" t="n">
        <v>0.0</v>
      </c>
      <c r="AK26" s="66" t="n">
        <v>23710.517578125</v>
      </c>
      <c r="AL26" s="67" t="n">
        <v>29396.4617578125</v>
      </c>
      <c r="AM26" s="108">
        <f t="shared" si="5"/>
        <v>0.26953176813901059</v>
      </c>
      <c r="AN26" s="109">
        <f t="shared" si="0"/>
        <v>0.24313040525540131</v>
      </c>
      <c r="AO26" s="110">
        <f t="shared" si="0"/>
        <v>0.24242949878285192</v>
      </c>
    </row>
    <row r="27" spans="1:41" x14ac:dyDescent="0.25">
      <c r="A27" s="61">
        <f t="shared" si="6"/>
        <v>41842</v>
      </c>
      <c r="B27" s="62" t="n">
        <v>6324.0</v>
      </c>
      <c r="C27" s="63" t="n">
        <v>0.0</v>
      </c>
      <c r="D27" s="64" t="n">
        <v>0.0</v>
      </c>
      <c r="E27" s="63" t="n">
        <v>6569.0</v>
      </c>
      <c r="F27" s="63" t="n">
        <v>2272434.0</v>
      </c>
      <c r="G27" s="64" t="n">
        <v>2756.0</v>
      </c>
      <c r="H27" s="63" t="n">
        <v>949.0</v>
      </c>
      <c r="I27" s="63" t="n">
        <v>1.0546162E7</v>
      </c>
      <c r="J27" s="64" t="n">
        <v>12683.0</v>
      </c>
      <c r="K27" s="63" t="n">
        <v>813.0</v>
      </c>
      <c r="L27" s="63" t="n">
        <v>1023661.0</v>
      </c>
      <c r="M27" s="64" t="n">
        <v>1187.0</v>
      </c>
      <c r="N27" s="63" t="n">
        <v>892.0</v>
      </c>
      <c r="O27" s="63" t="n">
        <v>4340548.0</v>
      </c>
      <c r="P27" s="65" t="n">
        <v>5309.0</v>
      </c>
      <c r="Q27" s="62" t="n">
        <v>10017.0</v>
      </c>
      <c r="R27" s="66">
        <f t="shared" si="1"/>
        <v>17893409</v>
      </c>
      <c r="S27" s="67">
        <f t="shared" si="1"/>
        <v>21582.762753906274</v>
      </c>
      <c r="T27" s="68">
        <f t="shared" si="7"/>
        <v>1.2516676298815554</v>
      </c>
      <c r="U27" s="69">
        <f t="shared" si="8"/>
        <v>1.8345283934831775</v>
      </c>
      <c r="AG27" s="62">
        <f t="shared" si="2"/>
        <v>10002</v>
      </c>
      <c r="AH27" s="66">
        <f t="shared" si="3"/>
        <v>17474.0322265625</v>
      </c>
      <c r="AI27" s="67">
        <f t="shared" si="4"/>
        <v>21582.762753906274</v>
      </c>
      <c r="AJ27" s="62" t="n">
        <v>0.0</v>
      </c>
      <c r="AK27" s="66" t="n">
        <v>16420.8447265625</v>
      </c>
      <c r="AL27" s="67" t="n">
        <v>20201.61583984375</v>
      </c>
      <c r="AM27" s="108">
        <f t="shared" si="5"/>
        <v>0.27690540022979704</v>
      </c>
      <c r="AN27" s="109">
        <f t="shared" si="0"/>
        <v>6.4137230303161763E-2</v>
      </c>
      <c r="AO27" s="110">
        <f t="shared" si="0"/>
        <v>6.8368140697856017E-2</v>
      </c>
    </row>
    <row r="28" spans="1:41" x14ac:dyDescent="0.25">
      <c r="A28" s="61">
        <f t="shared" si="6"/>
        <v>41843</v>
      </c>
      <c r="B28" s="62" t="n">
        <v>6322.0</v>
      </c>
      <c r="C28" s="63" t="n">
        <v>0.0</v>
      </c>
      <c r="D28" s="64" t="n">
        <v>0.0</v>
      </c>
      <c r="E28" s="63" t="n">
        <v>6772.0</v>
      </c>
      <c r="F28" s="63" t="n">
        <v>2353438.0</v>
      </c>
      <c r="G28" s="64" t="n">
        <v>2857.0</v>
      </c>
      <c r="H28" s="63" t="n">
        <v>1110.0</v>
      </c>
      <c r="I28" s="63" t="n">
        <v>9465320.0</v>
      </c>
      <c r="J28" s="64" t="n">
        <v>11495.0</v>
      </c>
      <c r="K28" s="63" t="n">
        <v>894.0</v>
      </c>
      <c r="L28" s="63" t="n">
        <v>739380.0</v>
      </c>
      <c r="M28" s="64" t="n">
        <v>839.0</v>
      </c>
      <c r="N28" s="63" t="n">
        <v>1035.0</v>
      </c>
      <c r="O28" s="63" t="n">
        <v>5687257.0</v>
      </c>
      <c r="P28" s="65" t="n">
        <v>7003.0</v>
      </c>
      <c r="Q28" s="62" t="n">
        <v>10134.0</v>
      </c>
      <c r="R28" s="66">
        <f t="shared" si="1"/>
        <v>0</v>
      </c>
      <c r="S28" s="67">
        <f t="shared" si="1"/>
        <v>0</v>
      </c>
      <c r="T28" s="68">
        <f t="shared" si="7"/>
        <v>0</v>
      </c>
      <c r="U28" s="69">
        <f t="shared" si="8"/>
        <v>0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 t="n">
        <v>0.0</v>
      </c>
      <c r="AK28" s="66" t="n">
        <v>20428.48828125</v>
      </c>
      <c r="AL28" s="67" t="n">
        <v>25471.693203125</v>
      </c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 t="n">
        <v>6641.0</v>
      </c>
      <c r="C29" s="63" t="n">
        <v>0.0</v>
      </c>
      <c r="D29" s="64" t="n">
        <v>0.0</v>
      </c>
      <c r="E29" s="63" t="n">
        <v>6851.0</v>
      </c>
      <c r="F29" s="63" t="n">
        <v>2470225.0</v>
      </c>
      <c r="G29" s="64" t="n">
        <v>2996.0</v>
      </c>
      <c r="H29" s="63" t="n">
        <v>1103.0</v>
      </c>
      <c r="I29" s="63" t="n">
        <v>1.0433838E7</v>
      </c>
      <c r="J29" s="64" t="n">
        <v>12810.0</v>
      </c>
      <c r="K29" s="63" t="n">
        <v>939.0</v>
      </c>
      <c r="L29" s="63" t="n">
        <v>969621.0</v>
      </c>
      <c r="M29" s="64" t="n">
        <v>1097.0</v>
      </c>
      <c r="N29" s="63" t="n">
        <v>1034.0</v>
      </c>
      <c r="O29" s="63" t="n">
        <v>4487838.0</v>
      </c>
      <c r="P29" s="65" t="n">
        <v>5518.0</v>
      </c>
      <c r="Q29" s="62" t="n">
        <v>10421.0</v>
      </c>
      <c r="R29" s="66">
        <f t="shared" si="1"/>
        <v>0</v>
      </c>
      <c r="S29" s="67">
        <f t="shared" si="1"/>
        <v>0</v>
      </c>
      <c r="T29" s="68">
        <f t="shared" si="7"/>
        <v>0</v>
      </c>
      <c r="U29" s="69">
        <f t="shared" si="8"/>
        <v>0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 t="n">
        <v>0.0</v>
      </c>
      <c r="AK29" s="66" t="n">
        <v>16773.46875</v>
      </c>
      <c r="AL29" s="67" t="n">
        <v>20714.47447265625</v>
      </c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 t="n">
        <v>6781.0</v>
      </c>
      <c r="C30" s="63" t="n">
        <v>0.0</v>
      </c>
      <c r="D30" s="64" t="n">
        <v>0.0</v>
      </c>
      <c r="E30" s="63" t="n">
        <v>7022.0</v>
      </c>
      <c r="F30" s="63" t="n">
        <v>2275786.0</v>
      </c>
      <c r="G30" s="64" t="n">
        <v>2731.0</v>
      </c>
      <c r="H30" s="63" t="n">
        <v>1178.0</v>
      </c>
      <c r="I30" s="63" t="n">
        <v>8763713.0</v>
      </c>
      <c r="J30" s="64" t="n">
        <v>10651.0</v>
      </c>
      <c r="K30" s="63" t="n">
        <v>1010.0</v>
      </c>
      <c r="L30" s="63" t="n">
        <v>946454.0</v>
      </c>
      <c r="M30" s="64" t="n">
        <v>1088.0</v>
      </c>
      <c r="N30" s="63" t="n">
        <v>1129.0</v>
      </c>
      <c r="O30" s="63" t="n">
        <v>4040379.0</v>
      </c>
      <c r="P30" s="65" t="n">
        <v>4923.0</v>
      </c>
      <c r="Q30" s="62" t="n">
        <v>10666.0</v>
      </c>
      <c r="R30" s="66">
        <f t="shared" si="1"/>
        <v>0</v>
      </c>
      <c r="S30" s="67">
        <f t="shared" si="1"/>
        <v>0</v>
      </c>
      <c r="T30" s="68">
        <f t="shared" si="7"/>
        <v>0</v>
      </c>
      <c r="U30" s="69">
        <f t="shared" si="8"/>
        <v>0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 t="n">
        <v>0.0</v>
      </c>
      <c r="AK30" s="66" t="n">
        <v>17570.0693359375</v>
      </c>
      <c r="AL30" s="67" t="n">
        <v>21430.4436328125</v>
      </c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 t="n">
        <v>5857.0</v>
      </c>
      <c r="C31" s="30" t="n">
        <v>0.0</v>
      </c>
      <c r="D31" s="31" t="n">
        <v>0.0</v>
      </c>
      <c r="E31" s="30" t="n">
        <v>5978.0</v>
      </c>
      <c r="F31" s="30" t="n">
        <v>1968927.0</v>
      </c>
      <c r="G31" s="31" t="n">
        <v>2367.0</v>
      </c>
      <c r="H31" s="30" t="n">
        <v>987.0</v>
      </c>
      <c r="I31" s="30" t="n">
        <v>1.0191949E7</v>
      </c>
      <c r="J31" s="31" t="n">
        <v>12265.0</v>
      </c>
      <c r="K31" s="30" t="n">
        <v>857.0</v>
      </c>
      <c r="L31" s="30" t="n">
        <v>820840.0</v>
      </c>
      <c r="M31" s="31" t="n">
        <v>913.0</v>
      </c>
      <c r="N31" s="30" t="n">
        <v>910.0</v>
      </c>
      <c r="O31" s="30" t="n">
        <v>4439975.0</v>
      </c>
      <c r="P31" s="32" t="n">
        <v>5423.0</v>
      </c>
      <c r="Q31" s="29" t="n">
        <v>9147.0</v>
      </c>
      <c r="R31" s="33">
        <f t="shared" si="1"/>
        <v>0</v>
      </c>
      <c r="S31" s="34">
        <f t="shared" si="1"/>
        <v>0</v>
      </c>
      <c r="T31" s="59">
        <f t="shared" si="7"/>
        <v>0</v>
      </c>
      <c r="U31" s="60">
        <f t="shared" si="8"/>
        <v>0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 t="n">
        <v>0.0</v>
      </c>
      <c r="AK31" s="66" t="n">
        <v>16973.4150390625</v>
      </c>
      <c r="AL31" s="67" t="n">
        <v>20993.4201953125</v>
      </c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 t="n">
        <v>5338.0</v>
      </c>
      <c r="C32" s="30" t="n">
        <v>0.0</v>
      </c>
      <c r="D32" s="31" t="n">
        <v>0.0</v>
      </c>
      <c r="E32" s="30" t="n">
        <v>5250.0</v>
      </c>
      <c r="F32" s="30" t="n">
        <v>1813680.0</v>
      </c>
      <c r="G32" s="31" t="n">
        <v>2190.0</v>
      </c>
      <c r="H32" s="30" t="n">
        <v>877.0</v>
      </c>
      <c r="I32" s="30" t="n">
        <v>9279717.0</v>
      </c>
      <c r="J32" s="31" t="n">
        <v>11365.0</v>
      </c>
      <c r="K32" s="30" t="n">
        <v>782.0</v>
      </c>
      <c r="L32" s="30" t="n">
        <v>784401.0</v>
      </c>
      <c r="M32" s="31" t="n">
        <v>875.0</v>
      </c>
      <c r="N32" s="30" t="n">
        <v>783.0</v>
      </c>
      <c r="O32" s="30" t="n">
        <v>4100895.0</v>
      </c>
      <c r="P32" s="32" t="n">
        <v>4973.0</v>
      </c>
      <c r="Q32" s="29" t="n">
        <v>8129.0</v>
      </c>
      <c r="R32" s="33">
        <f t="shared" si="1"/>
        <v>0</v>
      </c>
      <c r="S32" s="34">
        <f t="shared" si="1"/>
        <v>0</v>
      </c>
      <c r="T32" s="59">
        <f t="shared" si="7"/>
        <v>0</v>
      </c>
      <c r="U32" s="60">
        <f t="shared" si="8"/>
        <v>0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 t="n">
        <v>0.0</v>
      </c>
      <c r="AK32" s="66" t="n">
        <v>16384.3251953125</v>
      </c>
      <c r="AL32" s="67" t="n">
        <v>20393.86375</v>
      </c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 t="n">
        <v>6215.0</v>
      </c>
      <c r="C33" s="63" t="n">
        <v>0.0</v>
      </c>
      <c r="D33" s="64" t="n">
        <v>0.0</v>
      </c>
      <c r="E33" s="63" t="n">
        <v>6689.0</v>
      </c>
      <c r="F33" s="63" t="n">
        <v>2023527.0</v>
      </c>
      <c r="G33" s="64" t="n">
        <v>2444.0</v>
      </c>
      <c r="H33" s="63" t="n">
        <v>922.0</v>
      </c>
      <c r="I33" s="63" t="n">
        <v>9233664.0</v>
      </c>
      <c r="J33" s="64" t="n">
        <v>11102.0</v>
      </c>
      <c r="K33" s="63" t="n">
        <v>797.0</v>
      </c>
      <c r="L33" s="63" t="n">
        <v>504495.0</v>
      </c>
      <c r="M33" s="64" t="n">
        <v>565.0</v>
      </c>
      <c r="N33" s="63" t="n">
        <v>865.0</v>
      </c>
      <c r="O33" s="63" t="n">
        <v>3292758.0</v>
      </c>
      <c r="P33" s="65" t="n">
        <v>4004.0</v>
      </c>
      <c r="Q33" s="62" t="n">
        <v>9901.0</v>
      </c>
      <c r="R33" s="66">
        <f t="shared" si="1"/>
        <v>0</v>
      </c>
      <c r="S33" s="67">
        <f t="shared" si="1"/>
        <v>0</v>
      </c>
      <c r="T33" s="68">
        <f t="shared" si="7"/>
        <v>0</v>
      </c>
      <c r="U33" s="69">
        <f t="shared" si="8"/>
        <v>0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 t="n">
        <v>0.0</v>
      </c>
      <c r="AK33" s="66" t="n">
        <v>14511.5126953125</v>
      </c>
      <c r="AL33" s="67" t="n">
        <v>17700.68650390625</v>
      </c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 t="n">
        <v>6140.0</v>
      </c>
      <c r="C34" s="63" t="n">
        <v>0.0</v>
      </c>
      <c r="D34" s="64" t="n">
        <v>0.0</v>
      </c>
      <c r="E34" s="63" t="n">
        <v>6629.0</v>
      </c>
      <c r="F34" s="63" t="n">
        <v>2310457.0</v>
      </c>
      <c r="G34" s="64" t="n">
        <v>2812.0</v>
      </c>
      <c r="H34" s="63" t="n">
        <v>1039.0</v>
      </c>
      <c r="I34" s="63" t="n">
        <v>7721100.0</v>
      </c>
      <c r="J34" s="64" t="n">
        <v>9382.0</v>
      </c>
      <c r="K34" s="63" t="n">
        <v>846.0</v>
      </c>
      <c r="L34" s="63" t="n">
        <v>937588.0</v>
      </c>
      <c r="M34" s="64" t="n">
        <v>1087.0</v>
      </c>
      <c r="N34" s="63" t="n">
        <v>1046.0</v>
      </c>
      <c r="O34" s="63" t="n">
        <v>4581282.0</v>
      </c>
      <c r="P34" s="65" t="n">
        <v>5664.0</v>
      </c>
      <c r="Q34" s="62" t="n">
        <v>9855.0</v>
      </c>
      <c r="R34" s="66">
        <f t="shared" si="1"/>
        <v>0</v>
      </c>
      <c r="S34" s="67">
        <f t="shared" si="1"/>
        <v>0</v>
      </c>
      <c r="T34" s="68">
        <f t="shared" si="7"/>
        <v>0</v>
      </c>
      <c r="U34" s="69">
        <f t="shared" si="8"/>
        <v>0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 t="n">
        <v>0.0</v>
      </c>
      <c r="AK34" s="66" t="n">
        <v>15366.20703125</v>
      </c>
      <c r="AL34" s="67" t="n">
        <v>19077.633046875</v>
      </c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 t="n">
        <v>6369.0</v>
      </c>
      <c r="C35" s="63" t="n">
        <v>0.0</v>
      </c>
      <c r="D35" s="64" t="n">
        <v>0.0</v>
      </c>
      <c r="E35" s="63" t="n">
        <v>6793.0</v>
      </c>
      <c r="F35" s="63" t="n">
        <v>2049172.0</v>
      </c>
      <c r="G35" s="64" t="n">
        <v>2469.0</v>
      </c>
      <c r="H35" s="63" t="n">
        <v>1091.0</v>
      </c>
      <c r="I35" s="63" t="n">
        <v>9121349.0</v>
      </c>
      <c r="J35" s="64" t="n">
        <v>11315.0</v>
      </c>
      <c r="K35" s="63" t="n">
        <v>873.0</v>
      </c>
      <c r="L35" s="63" t="n">
        <v>1038020.0</v>
      </c>
      <c r="M35" s="64" t="n">
        <v>1229.0</v>
      </c>
      <c r="N35" s="63" t="n">
        <v>1092.0</v>
      </c>
      <c r="O35" s="63" t="n">
        <v>3134246.0</v>
      </c>
      <c r="P35" s="65" t="n">
        <v>3816.0</v>
      </c>
      <c r="Q35" s="62" t="n">
        <v>10213.0</v>
      </c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 t="n">
        <v>0.0</v>
      </c>
      <c r="AK35" s="66" t="n">
        <v>16953.5302734375</v>
      </c>
      <c r="AL35" s="67" t="n">
        <v>21215.73263671875</v>
      </c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 t="n">
        <v>6299.0</v>
      </c>
      <c r="C36" s="72" t="n">
        <v>0.0</v>
      </c>
      <c r="D36" s="73" t="n">
        <v>0.0</v>
      </c>
      <c r="E36" s="72" t="n">
        <v>6803.0</v>
      </c>
      <c r="F36" s="72" t="n">
        <v>2105930.0</v>
      </c>
      <c r="G36" s="73" t="n">
        <v>2532.0</v>
      </c>
      <c r="H36" s="72" t="n">
        <v>1145.0</v>
      </c>
      <c r="I36" s="72" t="n">
        <v>1.3832998E7</v>
      </c>
      <c r="J36" s="73" t="n">
        <v>17125.0</v>
      </c>
      <c r="K36" s="72" t="n">
        <v>953.0</v>
      </c>
      <c r="L36" s="72" t="n">
        <v>843385.0</v>
      </c>
      <c r="M36" s="73" t="n">
        <v>982.0</v>
      </c>
      <c r="N36" s="72" t="n">
        <v>1179.0</v>
      </c>
      <c r="O36" s="72" t="n">
        <v>3938758.0</v>
      </c>
      <c r="P36" s="74" t="n">
        <v>4851.0</v>
      </c>
      <c r="Q36" s="71" t="n">
        <v>10197.0</v>
      </c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 t="n">
        <v>0.0</v>
      </c>
      <c r="AK36" s="75" t="n">
        <v>21046.681640625</v>
      </c>
      <c r="AL36" s="76" t="n">
        <v>26348.781875</v>
      </c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 t="n">
        <v>56078.0</v>
      </c>
      <c r="C37" s="38">
        <f>SUM(C6:C36)</f>
        <v>0</v>
      </c>
      <c r="D37" s="38">
        <f t="shared" ref="D37" si="9">SUM(D6:D36)</f>
        <v>0</v>
      </c>
      <c r="E37" s="38" t="n">
        <v>53613.0</v>
      </c>
      <c r="F37" s="38">
        <f>SUM(F6:F36)</f>
        <v>34340763</v>
      </c>
      <c r="G37" s="39">
        <f t="shared" ref="G37" si="10">SUM(G6:G36)</f>
        <v>41437.024687500336</v>
      </c>
      <c r="H37" s="38" t="n">
        <v>9773.0</v>
      </c>
      <c r="I37" s="38">
        <f>SUM(I6:I36)</f>
        <v>150277256</v>
      </c>
      <c r="J37" s="39">
        <f t="shared" ref="J37" si="11">SUM(J6:J36)</f>
        <v>180147.1755078125</v>
      </c>
      <c r="K37" s="38" t="n">
        <v>4999.0</v>
      </c>
      <c r="L37" s="38">
        <f>SUM(L6:L36)</f>
        <v>14119470</v>
      </c>
      <c r="M37" s="39">
        <f t="shared" ref="M37" si="12">SUM(M6:M36)</f>
        <v>16650.135937499996</v>
      </c>
      <c r="N37" s="38" t="n">
        <v>9343.0</v>
      </c>
      <c r="O37" s="38">
        <f>SUM(O6:O36)</f>
        <v>67694014</v>
      </c>
      <c r="P37" s="39">
        <f t="shared" ref="P37" si="13">SUM(P6:P36)</f>
        <v>82995.90990234373</v>
      </c>
      <c r="Q37" s="38" t="n">
        <v>73869.0</v>
      </c>
      <c r="R37" s="38">
        <f t="shared" ref="R37:S37" si="14">SUM(R6:R36)</f>
        <v>266431503</v>
      </c>
      <c r="S37" s="41">
        <f t="shared" si="14"/>
        <v>321230.2460351566</v>
      </c>
      <c r="AG37" s="37">
        <f>Q37</f>
        <v>58561</v>
      </c>
      <c r="AH37" s="38">
        <f t="shared" ref="AH37:AL37" si="15">SUM(AH6:AH36)</f>
        <v>260187.0146484375</v>
      </c>
      <c r="AI37" s="41">
        <f t="shared" si="15"/>
        <v>321230.2460351566</v>
      </c>
      <c r="AJ37" s="37" t="n">
        <v>0.0</v>
      </c>
      <c r="AK37" s="38">
        <f t="shared" si="15"/>
        <v>387794.755859375</v>
      </c>
      <c r="AL37" s="41">
        <f t="shared" si="15"/>
        <v>477872.66515625082</v>
      </c>
      <c r="AM37" s="102">
        <f t="shared" si="5"/>
        <v>6.9392450831796459E-2</v>
      </c>
      <c r="AN37" s="103">
        <f t="shared" si="5"/>
        <v>0.49044623300421053</v>
      </c>
      <c r="AO37" s="104">
        <f t="shared" si="5"/>
        <v>0.4876328460799757</v>
      </c>
    </row>
    <row r="38" spans="1:41" ht="15.75" thickBot="1" x14ac:dyDescent="0.3">
      <c r="A38" s="42" t="s">
        <v>21</v>
      </c>
      <c r="B38" s="43">
        <f>B37</f>
        <v>43783</v>
      </c>
      <c r="C38" s="44">
        <f>C37/1024</f>
        <v>0</v>
      </c>
      <c r="D38" s="45">
        <f>D37</f>
        <v>0</v>
      </c>
      <c r="E38" s="46">
        <f>E37</f>
        <v>41230</v>
      </c>
      <c r="F38" s="44">
        <f>F37/1024</f>
        <v>33535.9013671875</v>
      </c>
      <c r="G38" s="45">
        <f>G37</f>
        <v>41437.024687500336</v>
      </c>
      <c r="H38" s="46">
        <f>H37</f>
        <v>6604</v>
      </c>
      <c r="I38" s="44">
        <f>I37/1024</f>
        <v>146755.1328125</v>
      </c>
      <c r="J38" s="45">
        <f>J37</f>
        <v>180147.1755078125</v>
      </c>
      <c r="K38" s="46">
        <f>K37</f>
        <v>3741</v>
      </c>
      <c r="L38" s="44">
        <f>L37/1024</f>
        <v>13788.544921875</v>
      </c>
      <c r="M38" s="45">
        <f>M37</f>
        <v>16650.135937499996</v>
      </c>
      <c r="N38" s="46">
        <f>N37</f>
        <v>6060</v>
      </c>
      <c r="O38" s="44">
        <f>O37/1024</f>
        <v>66107.435546875</v>
      </c>
      <c r="P38" s="45">
        <f>P37</f>
        <v>82995.90990234373</v>
      </c>
      <c r="Q38" s="46">
        <f>Q37</f>
        <v>58561</v>
      </c>
      <c r="R38" s="44">
        <f>R37/1024</f>
        <v>260187.0146484375</v>
      </c>
      <c r="S38" s="47">
        <f>S37</f>
        <v>321230.2460351566</v>
      </c>
    </row>
    <row r="39" spans="1:41" ht="15.75" thickBot="1" x14ac:dyDescent="0.3">
      <c r="A39" s="48" t="s">
        <v>22</v>
      </c>
      <c r="B39" s="49">
        <f>B37/$Q$37</f>
        <v>0.74764775191680466</v>
      </c>
      <c r="C39" s="50">
        <f>C37/$R$37</f>
        <v>0</v>
      </c>
      <c r="D39" s="50">
        <f>D37/$S$37</f>
        <v>0</v>
      </c>
      <c r="E39" s="50">
        <f>E37/$Q$37</f>
        <v>0.70405218490121413</v>
      </c>
      <c r="F39" s="50">
        <f>F37/$R$37</f>
        <v>0.12889152601447434</v>
      </c>
      <c r="G39" s="50">
        <f>G37/$S$37</f>
        <v>0.12899477928664699</v>
      </c>
      <c r="H39" s="50">
        <f>H37/$Q$37</f>
        <v>0.11277129830433223</v>
      </c>
      <c r="I39" s="50">
        <f>I37/$R$37</f>
        <v>0.56403711388438926</v>
      </c>
      <c r="J39" s="50">
        <f>J37/$S$37</f>
        <v>0.56080390228290189</v>
      </c>
      <c r="K39" s="50">
        <f>K37/$Q$37</f>
        <v>6.3882105838356587E-2</v>
      </c>
      <c r="L39" s="50">
        <f>L37/$R$37</f>
        <v>5.2994746646007548E-2</v>
      </c>
      <c r="M39" s="50">
        <f>M37/$S$37</f>
        <v>5.1832404149383074E-2</v>
      </c>
      <c r="N39" s="50">
        <f>N37/$Q$37</f>
        <v>0.10348183944946296</v>
      </c>
      <c r="O39" s="50">
        <f>O37/$R$37</f>
        <v>0.25407661345512883</v>
      </c>
      <c r="P39" s="50">
        <f>P37/$S$37</f>
        <v>0.2583689142810679</v>
      </c>
      <c r="Q39" s="51"/>
      <c r="R39" s="51"/>
      <c r="S39" s="52"/>
    </row>
  </sheetData>
  <sheetCalcPr fullCalcOnLoad="true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2014-08-01T19:57:08Z</dcterms:modified>
</coreProperties>
</file>