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12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AA12" i="12"/>
  <c r="Z12" i="12"/>
  <c r="Y12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W13" i="12" s="1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S12" i="12" s="1"/>
  <c r="C12" i="12"/>
  <c r="B12" i="12"/>
  <c r="V17" i="12"/>
  <c r="S17" i="12"/>
  <c r="V15" i="12"/>
  <c r="V14" i="12"/>
  <c r="W14" i="12"/>
  <c r="R14" i="12"/>
  <c r="V13" i="12"/>
  <c r="S13" i="12"/>
  <c r="V12" i="12"/>
  <c r="R12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N38" i="16"/>
  <c r="K38" i="16"/>
  <c r="H38" i="16"/>
  <c r="E38" i="16"/>
  <c r="B38" i="16"/>
  <c r="AL37" i="16"/>
  <c r="AK37" i="16"/>
  <c r="AG37" i="16"/>
  <c r="AM37" i="16" s="1"/>
  <c r="P37" i="16"/>
  <c r="P38" i="16" s="1"/>
  <c r="O37" i="16"/>
  <c r="O38" i="16" s="1"/>
  <c r="M37" i="16"/>
  <c r="M38" i="16" s="1"/>
  <c r="L37" i="16"/>
  <c r="L38" i="16" s="1"/>
  <c r="J37" i="16"/>
  <c r="J38" i="16" s="1"/>
  <c r="I37" i="16"/>
  <c r="I38" i="16" s="1"/>
  <c r="G37" i="16"/>
  <c r="G38" i="16" s="1"/>
  <c r="F37" i="16"/>
  <c r="F38" i="16" s="1"/>
  <c r="D37" i="16"/>
  <c r="D38" i="16" s="1"/>
  <c r="C37" i="16"/>
  <c r="C38" i="16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M26" i="16"/>
  <c r="AI26" i="16"/>
  <c r="AO26" i="16" s="1"/>
  <c r="AG26" i="16"/>
  <c r="U26" i="16"/>
  <c r="T26" i="16"/>
  <c r="S26" i="16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I22" i="16"/>
  <c r="AO22" i="16" s="1"/>
  <c r="AG22" i="16"/>
  <c r="U22" i="16"/>
  <c r="T22" i="16"/>
  <c r="S22" i="16"/>
  <c r="R22" i="16"/>
  <c r="AH22" i="16" s="1"/>
  <c r="AN22" i="16" s="1"/>
  <c r="AM21" i="16"/>
  <c r="AI21" i="16"/>
  <c r="AO21" i="16" s="1"/>
  <c r="AH21" i="16"/>
  <c r="AN21" i="16" s="1"/>
  <c r="AG21" i="16"/>
  <c r="U21" i="16"/>
  <c r="T21" i="16"/>
  <c r="S21" i="16"/>
  <c r="R21" i="16"/>
  <c r="AO20" i="16"/>
  <c r="AG20" i="16"/>
  <c r="AM20" i="16" s="1"/>
  <c r="U20" i="16"/>
  <c r="T20" i="16"/>
  <c r="S20" i="16"/>
  <c r="AI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O16" i="16"/>
  <c r="AI16" i="16"/>
  <c r="AG16" i="16"/>
  <c r="AM16" i="16" s="1"/>
  <c r="U16" i="16"/>
  <c r="T16" i="16"/>
  <c r="S16" i="16"/>
  <c r="R16" i="16"/>
  <c r="AH16" i="16" s="1"/>
  <c r="AN16" i="16" s="1"/>
  <c r="AM15" i="16"/>
  <c r="AH15" i="16"/>
  <c r="AN15" i="16" s="1"/>
  <c r="AG15" i="16"/>
  <c r="U15" i="16"/>
  <c r="T15" i="16"/>
  <c r="S15" i="16"/>
  <c r="AI15" i="16" s="1"/>
  <c r="AO15" i="16" s="1"/>
  <c r="R15" i="16"/>
  <c r="AM14" i="16"/>
  <c r="AI14" i="16"/>
  <c r="AO14" i="16" s="1"/>
  <c r="AG14" i="16"/>
  <c r="U14" i="16"/>
  <c r="T14" i="16"/>
  <c r="S14" i="16"/>
  <c r="R14" i="16"/>
  <c r="AH14" i="16" s="1"/>
  <c r="AN14" i="16" s="1"/>
  <c r="AH13" i="16"/>
  <c r="AN13" i="16" s="1"/>
  <c r="AG13" i="16"/>
  <c r="AM13" i="16" s="1"/>
  <c r="U13" i="16"/>
  <c r="T13" i="16"/>
  <c r="S13" i="16"/>
  <c r="AI13" i="16" s="1"/>
  <c r="AO13" i="16" s="1"/>
  <c r="R13" i="16"/>
  <c r="AG12" i="16"/>
  <c r="AM12" i="16" s="1"/>
  <c r="U12" i="16"/>
  <c r="T12" i="16"/>
  <c r="S12" i="16"/>
  <c r="AI12" i="16" s="1"/>
  <c r="AO12" i="16" s="1"/>
  <c r="R12" i="16"/>
  <c r="AH12" i="16" s="1"/>
  <c r="AN12" i="16" s="1"/>
  <c r="AN11" i="16"/>
  <c r="AH11" i="16"/>
  <c r="AG11" i="16"/>
  <c r="AM11" i="16" s="1"/>
  <c r="U11" i="16"/>
  <c r="T11" i="16"/>
  <c r="S11" i="16"/>
  <c r="AI11" i="16" s="1"/>
  <c r="AO11" i="16" s="1"/>
  <c r="R11" i="16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M7" i="16"/>
  <c r="AH7" i="16"/>
  <c r="AN7" i="16" s="1"/>
  <c r="AG7" i="16"/>
  <c r="U7" i="16"/>
  <c r="T7" i="16"/>
  <c r="S7" i="16"/>
  <c r="AI7" i="16" s="1"/>
  <c r="AO7" i="16" s="1"/>
  <c r="R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R17" i="12" l="1"/>
  <c r="W17" i="12"/>
  <c r="R16" i="12"/>
  <c r="W16" i="12"/>
  <c r="W15" i="12"/>
  <c r="R13" i="12"/>
  <c r="W12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P38" i="14"/>
  <c r="P11" i="12" s="1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G37" i="14"/>
  <c r="F37" i="14"/>
  <c r="F38" i="14" s="1"/>
  <c r="F11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M35" i="14"/>
  <c r="AG35" i="14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O33" i="14"/>
  <c r="AM33" i="14"/>
  <c r="AG33" i="14"/>
  <c r="U33" i="14"/>
  <c r="T33" i="14"/>
  <c r="S33" i="14"/>
  <c r="AI33" i="14" s="1"/>
  <c r="R33" i="14"/>
  <c r="AH33" i="14" s="1"/>
  <c r="AN33" i="14" s="1"/>
  <c r="AN32" i="14"/>
  <c r="AG32" i="14"/>
  <c r="AM32" i="14" s="1"/>
  <c r="U32" i="14"/>
  <c r="T32" i="14"/>
  <c r="S32" i="14"/>
  <c r="AI32" i="14" s="1"/>
  <c r="AO32" i="14" s="1"/>
  <c r="R32" i="14"/>
  <c r="AH32" i="14" s="1"/>
  <c r="AM31" i="14"/>
  <c r="AG31" i="14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O25" i="14"/>
  <c r="AG25" i="14"/>
  <c r="AM25" i="14" s="1"/>
  <c r="U25" i="14"/>
  <c r="T25" i="14"/>
  <c r="S25" i="14"/>
  <c r="AI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M22" i="14"/>
  <c r="AG22" i="14"/>
  <c r="U22" i="14"/>
  <c r="T22" i="14"/>
  <c r="S22" i="14"/>
  <c r="AI22" i="14" s="1"/>
  <c r="AO22" i="14" s="1"/>
  <c r="R22" i="14"/>
  <c r="AH22" i="14" s="1"/>
  <c r="AN22" i="14" s="1"/>
  <c r="AO21" i="14"/>
  <c r="AM21" i="14"/>
  <c r="AG21" i="14"/>
  <c r="U21" i="14"/>
  <c r="T21" i="14"/>
  <c r="S21" i="14"/>
  <c r="AI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M18" i="14"/>
  <c r="AG18" i="14"/>
  <c r="U18" i="14"/>
  <c r="T18" i="14"/>
  <c r="S18" i="14"/>
  <c r="AI18" i="14" s="1"/>
  <c r="AO18" i="14" s="1"/>
  <c r="R18" i="14"/>
  <c r="AH18" i="14" s="1"/>
  <c r="AN18" i="14" s="1"/>
  <c r="AM17" i="14"/>
  <c r="AH17" i="14"/>
  <c r="AN17" i="14" s="1"/>
  <c r="AG17" i="14"/>
  <c r="U17" i="14"/>
  <c r="T17" i="14"/>
  <c r="S17" i="14"/>
  <c r="AI17" i="14" s="1"/>
  <c r="AO17" i="14" s="1"/>
  <c r="R17" i="14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M13" i="14"/>
  <c r="AG13" i="14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<sst xmlns="http://schemas.openxmlformats.org/spreadsheetml/2006/main" count="431" uniqueCount="52">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</sst>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6464"/>
        <c:axId val="192352768"/>
      </c:lineChart>
      <c:dateAx>
        <c:axId val="149566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2352768"/>
        <c:crosses val="autoZero"/>
        <c:auto val="1"/>
        <c:lblOffset val="100"/>
        <c:baseTimeUnit val="days"/>
      </c:dateAx>
      <c:valAx>
        <c:axId val="192352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6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0258176"/>
      </c:lineChart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8176"/>
        <c:crosses val="autoZero"/>
        <c:auto val="1"/>
        <c:lblOffset val="100"/>
        <c:baseTimeUnit val="days"/>
      </c:dateAx>
      <c:valAx>
        <c:axId val="340258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8144"/>
        <c:axId val="340262208"/>
      </c:lineChart>
      <c:dateAx>
        <c:axId val="248838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62208"/>
        <c:crosses val="autoZero"/>
        <c:auto val="1"/>
        <c:lblOffset val="100"/>
        <c:baseTimeUnit val="days"/>
      </c:dateAx>
      <c:valAx>
        <c:axId val="340262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340849152"/>
      </c:lineChart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49152"/>
        <c:crosses val="autoZero"/>
        <c:auto val="1"/>
        <c:lblOffset val="100"/>
        <c:baseTimeUnit val="days"/>
      </c:dateAx>
      <c:valAx>
        <c:axId val="34084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82144"/>
        <c:axId val="471539712"/>
      </c:lineChart>
      <c:dateAx>
        <c:axId val="448582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  <c:valAx>
        <c:axId val="47153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5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25698</c:v>
                </c:pt>
                <c:pt idx="6">
                  <c:v>1111157</c:v>
                </c:pt>
                <c:pt idx="7">
                  <c:v>1064431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39088</c:v>
                </c:pt>
                <c:pt idx="6">
                  <c:v>6896804</c:v>
                </c:pt>
                <c:pt idx="7">
                  <c:v>2316815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8527</c:v>
                </c:pt>
                <c:pt idx="6">
                  <c:v>244909</c:v>
                </c:pt>
                <c:pt idx="7">
                  <c:v>174663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16683</c:v>
                </c:pt>
                <c:pt idx="6">
                  <c:v>1215346</c:v>
                </c:pt>
                <c:pt idx="7">
                  <c:v>996328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8816"/>
        <c:axId val="471545472"/>
      </c:lineChart>
      <c:dateAx>
        <c:axId val="100578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45472"/>
        <c:crosses val="autoZero"/>
        <c:auto val="1"/>
        <c:lblOffset val="100"/>
        <c:baseTimeUnit val="days"/>
      </c:dateAx>
      <c:valAx>
        <c:axId val="471545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78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7196.0234375</c:v>
                </c:pt>
                <c:pt idx="1">
                  <c:v>24796.67578125</c:v>
                </c:pt>
                <c:pt idx="2">
                  <c:v>1993.3193359375</c:v>
                </c:pt>
                <c:pt idx="3">
                  <c:v>7469.21484375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87.88671875</c:v>
                </c:pt>
                <c:pt idx="6">
                  <c:v>9246.3046875</c:v>
                </c:pt>
                <c:pt idx="7">
                  <c:v>4445.5439453125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6535.21484375</c:v>
                </c:pt>
                <c:pt idx="2">
                  <c:v>7473.634765625</c:v>
                </c:pt>
                <c:pt idx="3">
                  <c:v>8606.16796875</c:v>
                </c:pt>
                <c:pt idx="4">
                  <c:v>4900.0302734375</c:v>
                </c:pt>
                <c:pt idx="5">
                  <c:v>7712.5771484375</c:v>
                </c:pt>
                <c:pt idx="6">
                  <c:v>6778.365234375</c:v>
                </c:pt>
                <c:pt idx="7">
                  <c:v>5454.8525390625</c:v>
                </c:pt>
                <c:pt idx="8">
                  <c:v>9430.833984375</c:v>
                </c:pt>
                <c:pt idx="9">
                  <c:v>5768.8330078125</c:v>
                </c:pt>
                <c:pt idx="10">
                  <c:v>7552.224609375</c:v>
                </c:pt>
                <c:pt idx="11">
                  <c:v>9270.8203125</c:v>
                </c:pt>
                <c:pt idx="12">
                  <c:v>4980.64453125</c:v>
                </c:pt>
                <c:pt idx="13">
                  <c:v>141.0390625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0864"/>
        <c:axId val="471565440"/>
      </c:lineChart>
      <c:dateAx>
        <c:axId val="100580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65440"/>
        <c:crosses val="autoZero"/>
        <c:auto val="1"/>
        <c:lblOffset val="100"/>
        <c:baseTimeUnit val="days"/>
      </c:dateAx>
      <c:valAx>
        <c:axId val="47156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712"/>
        <c:axId val="482113728"/>
      </c:lineChart>
      <c:dateAx>
        <c:axId val="116659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200"/>
        <c:axId val="340790080"/>
      </c:lineChart>
      <c:dateAx>
        <c:axId val="116659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790080"/>
        <c:crosses val="autoZero"/>
        <c:auto val="1"/>
        <c:lblOffset val="100"/>
        <c:baseTimeUnit val="days"/>
      </c:dateAx>
      <c:valAx>
        <c:axId val="340790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5360"/>
        <c:axId val="387148608"/>
      </c:lineChart>
      <c:dateAx>
        <c:axId val="117135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48608"/>
        <c:crosses val="autoZero"/>
        <c:auto val="1"/>
        <c:lblOffset val="100"/>
        <c:baseTimeUnit val="days"/>
      </c:dateAx>
      <c:valAx>
        <c:axId val="387148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5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6384"/>
        <c:axId val="387153216"/>
      </c:lineChart>
      <c:dateAx>
        <c:axId val="117136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53216"/>
        <c:crosses val="autoZero"/>
        <c:auto val="1"/>
        <c:lblOffset val="100"/>
        <c:baseTimeUnit val="days"/>
      </c:dateAx>
      <c:valAx>
        <c:axId val="387153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6832"/>
        <c:axId val="421855232"/>
      </c:lineChart>
      <c:dateAx>
        <c:axId val="1171768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5232"/>
        <c:crosses val="autoZero"/>
        <c:auto val="1"/>
        <c:lblOffset val="100"/>
        <c:baseTimeUnit val="days"/>
      </c:dateAx>
      <c:valAx>
        <c:axId val="421855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7344"/>
        <c:axId val="421859840"/>
      </c:lineChart>
      <c:dateAx>
        <c:axId val="11717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9840"/>
        <c:crosses val="autoZero"/>
        <c:auto val="1"/>
        <c:lblOffset val="100"/>
        <c:baseTimeUnit val="days"/>
      </c:dateAx>
      <c:valAx>
        <c:axId val="42185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6928"/>
        <c:axId val="482100928"/>
      </c:lineChart>
      <c:dateAx>
        <c:axId val="118076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0928"/>
        <c:crosses val="autoZero"/>
        <c:auto val="1"/>
        <c:lblOffset val="100"/>
        <c:baseTimeUnit val="days"/>
      </c:dateAx>
      <c:valAx>
        <c:axId val="482100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6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912"/>
        <c:axId val="195436544"/>
      </c:lineChart>
      <c:dateAx>
        <c:axId val="14986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36544"/>
        <c:crosses val="autoZero"/>
        <c:auto val="1"/>
        <c:lblOffset val="100"/>
        <c:baseTimeUnit val="days"/>
      </c:dateAx>
      <c:valAx>
        <c:axId val="195436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8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440"/>
        <c:axId val="482105536"/>
      </c:lineChart>
      <c:dateAx>
        <c:axId val="118077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5536"/>
        <c:crosses val="autoZero"/>
        <c:auto val="1"/>
        <c:lblOffset val="100"/>
        <c:baseTimeUnit val="days"/>
      </c:dateAx>
      <c:valAx>
        <c:axId val="482105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9152"/>
        <c:axId val="518837888"/>
      </c:lineChart>
      <c:dateAx>
        <c:axId val="118129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837888"/>
        <c:crosses val="autoZero"/>
        <c:auto val="1"/>
        <c:lblOffset val="100"/>
        <c:baseTimeUnit val="days"/>
      </c:dateAx>
      <c:valAx>
        <c:axId val="518837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291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0176"/>
        <c:axId val="63547072"/>
      </c:lineChart>
      <c:dateAx>
        <c:axId val="118130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3547072"/>
        <c:crosses val="autoZero"/>
        <c:auto val="1"/>
        <c:lblOffset val="100"/>
        <c:baseTimeUnit val="days"/>
      </c:dateAx>
      <c:valAx>
        <c:axId val="63547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3376"/>
        <c:axId val="116564544"/>
      </c:lineChart>
      <c:dateAx>
        <c:axId val="137573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4544"/>
        <c:crosses val="autoZero"/>
        <c:auto val="1"/>
        <c:lblOffset val="100"/>
        <c:baseTimeUnit val="days"/>
      </c:dateAx>
      <c:valAx>
        <c:axId val="116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57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1712"/>
        <c:axId val="116569152"/>
      </c:lineChart>
      <c:dateAx>
        <c:axId val="118131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9152"/>
        <c:crosses val="autoZero"/>
        <c:auto val="1"/>
        <c:lblOffset val="100"/>
        <c:baseTimeUnit val="days"/>
      </c:dateAx>
      <c:valAx>
        <c:axId val="11656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7488"/>
        <c:axId val="195440576"/>
      </c:lineChart>
      <c:dateAx>
        <c:axId val="149567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0576"/>
        <c:crosses val="autoZero"/>
        <c:auto val="1"/>
        <c:lblOffset val="100"/>
        <c:baseTimeUnit val="days"/>
      </c:dateAx>
      <c:valAx>
        <c:axId val="195440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7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335684160"/>
      </c:lineChart>
      <c:dateAx>
        <c:axId val="174097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4160"/>
        <c:crosses val="autoZero"/>
        <c:auto val="1"/>
        <c:lblOffset val="100"/>
        <c:baseTimeUnit val="days"/>
      </c:dateAx>
      <c:valAx>
        <c:axId val="335684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9968"/>
        <c:axId val="335687616"/>
      </c:lineChart>
      <c:dateAx>
        <c:axId val="174099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7616"/>
        <c:crosses val="autoZero"/>
        <c:auto val="1"/>
        <c:lblOffset val="100"/>
        <c:baseTimeUnit val="days"/>
      </c:dateAx>
      <c:valAx>
        <c:axId val="335687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9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340254720"/>
      </c:lineChart>
      <c:dateAx>
        <c:axId val="247948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4720"/>
        <c:crosses val="autoZero"/>
        <c:auto val="1"/>
        <c:lblOffset val="100"/>
        <c:baseTimeUnit val="days"/>
      </c:dateAx>
      <c:valAx>
        <c:axId val="340254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18140</v>
      </c>
      <c r="C11" s="63">
        <f>JUNIO!$C$38</f>
        <v>0</v>
      </c>
      <c r="D11" s="64">
        <f>JUNIO!$D$38</f>
        <v>0</v>
      </c>
      <c r="E11" s="63">
        <f>JUNIO!$E$38</f>
        <v>15507</v>
      </c>
      <c r="F11" s="63">
        <f>JUNIO!$F$38</f>
        <v>7196.0234375</v>
      </c>
      <c r="G11" s="64">
        <f>JUNIO!$G$38</f>
        <v>8835.4558398438039</v>
      </c>
      <c r="H11" s="63">
        <f>JUNIO!$H$38</f>
        <v>1724</v>
      </c>
      <c r="I11" s="63">
        <f>JUNIO!$I$38</f>
        <v>24796.67578125</v>
      </c>
      <c r="J11" s="64">
        <f>JUNIO!$J$38</f>
        <v>31214.648867187512</v>
      </c>
      <c r="K11" s="63">
        <f>JUNIO!$K$38</f>
        <v>1257</v>
      </c>
      <c r="L11" s="63">
        <f>JUNIO!$L$38</f>
        <v>1993.3193359375</v>
      </c>
      <c r="M11" s="64">
        <f>JUNIO!$M$38</f>
        <v>2402.7161132812498</v>
      </c>
      <c r="N11" s="63">
        <f>JUNIO!$N$38</f>
        <v>1425</v>
      </c>
      <c r="O11" s="63">
        <f>JUNIO!$O$38</f>
        <v>7469.21484375</v>
      </c>
      <c r="P11" s="65">
        <f>JUNIO!$P$38</f>
        <v>9359.1808984375039</v>
      </c>
      <c r="Q11" s="62">
        <f>JUNIO!$Q$38</f>
        <v>27926</v>
      </c>
      <c r="R11" s="66">
        <f t="shared" ref="R11" si="13">C11+F11+I11+L11+O11</f>
        <v>41455.2333984375</v>
      </c>
      <c r="S11" s="67">
        <f t="shared" ref="S11" si="14">D11+G11+J11+M11+P11</f>
        <v>51812.001718750063</v>
      </c>
      <c r="T11" s="63"/>
      <c r="U11" s="87"/>
      <c r="V11" s="68">
        <f t="shared" ref="V11" si="15">F11/F10</f>
        <v>0.21658477496557926</v>
      </c>
      <c r="W11" s="69">
        <f t="shared" ref="W11" si="16">(I11+L11+O11)/(I10+L10+O10)</f>
        <v>0.40583906638610773</v>
      </c>
      <c r="X11" s="89"/>
      <c r="Y11" s="90">
        <f t="shared" ref="Y11" si="17">R11-T11</f>
        <v>41455.2333984375</v>
      </c>
      <c r="Z11" s="19">
        <f t="shared" ref="Z11" si="18">S11-U11</f>
        <v>51812.001718750063</v>
      </c>
      <c r="AA11" s="90">
        <f t="shared" ref="AA11" si="19">Z11/30</f>
        <v>1727.0667239583354</v>
      </c>
    </row>
    <row r="12" spans="1:27" x14ac:dyDescent="0.25">
      <c r="A12" s="61" t="s">
        <v>46</v>
      </c>
      <c r="B12" s="62">
        <f>JULIO!$B$38</f>
        <v>0</v>
      </c>
      <c r="C12" s="63">
        <f>JULIO!$C$38</f>
        <v>0</v>
      </c>
      <c r="D12" s="64">
        <f>JULIO!$D$38</f>
        <v>0</v>
      </c>
      <c r="E12" s="63">
        <f>JULIO!$E$38</f>
        <v>0</v>
      </c>
      <c r="F12" s="63">
        <f>JULIO!$F$38</f>
        <v>0</v>
      </c>
      <c r="G12" s="64">
        <f>JULIO!$G$38</f>
        <v>0</v>
      </c>
      <c r="H12" s="63">
        <f>JULIO!$H$38</f>
        <v>0</v>
      </c>
      <c r="I12" s="63">
        <f>JULIO!$I$38</f>
        <v>0</v>
      </c>
      <c r="J12" s="64">
        <f>JULIO!$J$38</f>
        <v>0</v>
      </c>
      <c r="K12" s="63">
        <f>JULIO!$K$38</f>
        <v>0</v>
      </c>
      <c r="L12" s="63">
        <f>JULIO!$L$38</f>
        <v>0</v>
      </c>
      <c r="M12" s="64">
        <f>JULIO!$M$38</f>
        <v>0</v>
      </c>
      <c r="N12" s="63">
        <f>JULIO!$N$38</f>
        <v>0</v>
      </c>
      <c r="O12" s="63">
        <f>JULIO!$O$38</f>
        <v>0</v>
      </c>
      <c r="P12" s="65">
        <f>JULIO!$P$38</f>
        <v>0</v>
      </c>
      <c r="Q12" s="62">
        <f>JULIO!$Q$38</f>
        <v>0</v>
      </c>
      <c r="R12" s="66">
        <f t="shared" ref="R12:R17" si="20">C12+F12+I12+L12+O12</f>
        <v>0</v>
      </c>
      <c r="S12" s="67">
        <f t="shared" ref="S12:S17" si="21">D12+G12+J12+M12+P12</f>
        <v>0</v>
      </c>
      <c r="T12" s="63" t="n">
        <v>655497.0</v>
      </c>
      <c r="U12" s="87" t="n">
        <v>812704.0</v>
      </c>
      <c r="V12" s="68">
        <f t="shared" ref="V12:V17" si="22">F12/F11</f>
        <v>0</v>
      </c>
      <c r="W12" s="69">
        <f t="shared" ref="W12:W17" si="23">(I12+L12+O12)/(I11+L11+O11)</f>
        <v>0</v>
      </c>
      <c r="Y12" s="90">
        <f t="shared" ref="Y12:Y17" si="24">R12-T12</f>
        <v>0</v>
      </c>
      <c r="Z12" s="19">
        <f t="shared" ref="Z12:Z17" si="25">S12-U12</f>
        <v>0</v>
      </c>
      <c r="AA12" s="90">
        <f t="shared" ref="AA12:AA17" si="26">Z12/30</f>
        <v>0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 t="e">
        <f t="shared" si="22"/>
        <v>#DIV/0!</v>
      </c>
      <c r="W13" s="69" t="e">
        <f t="shared" si="23"/>
        <v>#DIV/0!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sheetCalcPr fullCalcOnLoad="tru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6" activePane="bottomLeft" state="frozen"/>
      <selection pane="bottomLeft" activeCell="A10" sqref="A10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>
        <v>3822</v>
      </c>
      <c r="C6" s="30">
        <v>0</v>
      </c>
      <c r="D6" s="31">
        <v>0</v>
      </c>
      <c r="E6" s="30">
        <v>2904</v>
      </c>
      <c r="F6" s="30">
        <v>855255</v>
      </c>
      <c r="G6" s="31">
        <v>1024.7882226562531</v>
      </c>
      <c r="H6" s="30">
        <v>308</v>
      </c>
      <c r="I6" s="30">
        <v>2304912</v>
      </c>
      <c r="J6" s="31">
        <v>2867.0601171874982</v>
      </c>
      <c r="K6" s="30">
        <v>258</v>
      </c>
      <c r="L6" s="30">
        <v>146433</v>
      </c>
      <c r="M6" s="31">
        <v>164.75925781249998</v>
      </c>
      <c r="N6" s="30">
        <v>250</v>
      </c>
      <c r="O6" s="30">
        <v>1060455</v>
      </c>
      <c r="P6" s="32">
        <v>1289.6604296875007</v>
      </c>
      <c r="Q6" s="29">
        <v>5231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>
        <v>3920</v>
      </c>
      <c r="AK6" s="66">
        <v>4760.689453125</v>
      </c>
      <c r="AL6" s="67">
        <v>5912.6945312500002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>
        <v>4439</v>
      </c>
      <c r="C7" s="63">
        <v>0</v>
      </c>
      <c r="D7" s="64">
        <v>0</v>
      </c>
      <c r="E7" s="63">
        <v>3528</v>
      </c>
      <c r="F7" s="63">
        <v>957953</v>
      </c>
      <c r="G7" s="64">
        <v>1156.9022460937597</v>
      </c>
      <c r="H7" s="63">
        <v>396</v>
      </c>
      <c r="I7" s="63">
        <v>2193040</v>
      </c>
      <c r="J7" s="64">
        <v>2685.3107226562524</v>
      </c>
      <c r="K7" s="63">
        <v>364</v>
      </c>
      <c r="L7" s="63">
        <v>668671</v>
      </c>
      <c r="M7" s="64">
        <v>822.70347656250044</v>
      </c>
      <c r="N7" s="63">
        <v>318</v>
      </c>
      <c r="O7" s="63">
        <v>1043936</v>
      </c>
      <c r="P7" s="65">
        <v>1276.4603515625017</v>
      </c>
      <c r="Q7" s="62">
        <v>6295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>
        <v>4697</v>
      </c>
      <c r="AK7" s="66">
        <v>6535.21484375</v>
      </c>
      <c r="AL7" s="67">
        <v>8156.7542773437499</v>
      </c>
      <c r="AM7" s="108">
        <f t="shared" ref="AM7:AO37" si="5">IF(   ((AG7/AJ7)-1)&gt;=0, ((AG7/AJ7)-1),  ((AJ7/AG7)-1))</f>
        <v>0.34021715988929113</v>
      </c>
      <c r="AN7" s="109">
        <f t="shared" si="0"/>
        <v>0.37594785755407512</v>
      </c>
      <c r="AO7" s="110">
        <f t="shared" si="0"/>
        <v>0.37287274586489061</v>
      </c>
    </row>
    <row r="8" spans="1:41" x14ac:dyDescent="0.25">
      <c r="A8" s="61">
        <f t="shared" ref="A8:A36" si="6">A7+1</f>
        <v>41793</v>
      </c>
      <c r="B8" s="62">
        <v>4565</v>
      </c>
      <c r="C8" s="63">
        <v>0</v>
      </c>
      <c r="D8" s="64">
        <v>0</v>
      </c>
      <c r="E8" s="63">
        <v>3732</v>
      </c>
      <c r="F8" s="63">
        <v>1154613</v>
      </c>
      <c r="G8" s="64">
        <v>1389.2216406250113</v>
      </c>
      <c r="H8" s="63">
        <v>458</v>
      </c>
      <c r="I8" s="63">
        <v>2603249</v>
      </c>
      <c r="J8" s="64">
        <v>3195.0364062500003</v>
      </c>
      <c r="K8" s="63">
        <v>393</v>
      </c>
      <c r="L8" s="63">
        <v>327313</v>
      </c>
      <c r="M8" s="64">
        <v>388.82822265624964</v>
      </c>
      <c r="N8" s="63">
        <v>372</v>
      </c>
      <c r="O8" s="63">
        <v>1016300</v>
      </c>
      <c r="P8" s="65">
        <v>1242.9008007812499</v>
      </c>
      <c r="Q8" s="62">
        <v>6567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>
        <v>4883</v>
      </c>
      <c r="AK8" s="66">
        <v>7473.634765625</v>
      </c>
      <c r="AL8" s="67">
        <v>9281.9992382812507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>
        <v>4836</v>
      </c>
      <c r="C9" s="63">
        <v>0</v>
      </c>
      <c r="D9" s="64">
        <v>0</v>
      </c>
      <c r="E9" s="63">
        <v>3839</v>
      </c>
      <c r="F9" s="63">
        <v>1077616</v>
      </c>
      <c r="G9" s="64">
        <v>1294.0484375000092</v>
      </c>
      <c r="H9" s="63">
        <v>494</v>
      </c>
      <c r="I9" s="63">
        <v>5100727</v>
      </c>
      <c r="J9" s="64">
        <v>6273.8005078125007</v>
      </c>
      <c r="K9" s="63">
        <v>497</v>
      </c>
      <c r="L9" s="63">
        <v>234905</v>
      </c>
      <c r="M9" s="64">
        <v>268.42460937499993</v>
      </c>
      <c r="N9" s="63">
        <v>404</v>
      </c>
      <c r="O9" s="63">
        <v>1198559</v>
      </c>
      <c r="P9" s="65">
        <v>1476.5897656250004</v>
      </c>
      <c r="Q9" s="62">
        <v>6821</v>
      </c>
      <c r="R9" s="66">
        <f t="shared" si="1"/>
        <v>7611807</v>
      </c>
      <c r="S9" s="67">
        <f t="shared" si="1"/>
        <v>9312.86332031251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</v>
      </c>
      <c r="AJ9" s="62">
        <v>5018</v>
      </c>
      <c r="AK9" s="66">
        <v>8606.16796875</v>
      </c>
      <c r="AL9" s="67">
        <v>10732.7796875</v>
      </c>
      <c r="AM9" s="108">
        <f t="shared" si="5"/>
        <v>0.35930649661219616</v>
      </c>
      <c r="AN9" s="109">
        <f t="shared" si="0"/>
        <v>0.15776923928838449</v>
      </c>
      <c r="AO9" s="110">
        <f t="shared" si="0"/>
        <v>0.15246829233394599</v>
      </c>
    </row>
    <row r="10" spans="1:41" x14ac:dyDescent="0.25">
      <c r="A10" s="61">
        <f t="shared" si="6"/>
        <v>41795</v>
      </c>
      <c r="B10" s="62">
        <v>4877</v>
      </c>
      <c r="C10" s="63">
        <v>0</v>
      </c>
      <c r="D10" s="64">
        <v>0</v>
      </c>
      <c r="E10" s="63">
        <v>3878</v>
      </c>
      <c r="F10" s="63">
        <v>1122005</v>
      </c>
      <c r="G10" s="64">
        <v>1344.5953320312628</v>
      </c>
      <c r="H10" s="63">
        <v>384</v>
      </c>
      <c r="I10" s="63">
        <v>3937161</v>
      </c>
      <c r="J10" s="64">
        <v>4831.5733984375029</v>
      </c>
      <c r="K10" s="63">
        <v>373</v>
      </c>
      <c r="L10" s="63">
        <v>235738</v>
      </c>
      <c r="M10" s="64">
        <v>270.03513671874998</v>
      </c>
      <c r="N10" s="63">
        <v>304</v>
      </c>
      <c r="O10" s="63">
        <v>1100869</v>
      </c>
      <c r="P10" s="65">
        <v>1356.4514843749996</v>
      </c>
      <c r="Q10" s="62">
        <v>6914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>
        <v>5114</v>
      </c>
      <c r="AK10" s="66">
        <v>4900.0302734375</v>
      </c>
      <c r="AL10" s="67">
        <v>5975.96822265625</v>
      </c>
      <c r="AM10" s="108">
        <f t="shared" si="5"/>
        <v>0.3519749706687525</v>
      </c>
      <c r="AN10" s="109">
        <f t="shared" si="0"/>
        <v>0.27465989428078719</v>
      </c>
      <c r="AO10" s="110">
        <f t="shared" si="0"/>
        <v>0.30567216237544237</v>
      </c>
    </row>
    <row r="11" spans="1:41" x14ac:dyDescent="0.25">
      <c r="A11" s="61">
        <f t="shared" si="6"/>
        <v>41796</v>
      </c>
      <c r="B11" s="62">
        <v>469</v>
      </c>
      <c r="C11" s="63">
        <v>0</v>
      </c>
      <c r="D11" s="64">
        <v>0</v>
      </c>
      <c r="E11" s="63">
        <v>324</v>
      </c>
      <c r="F11" s="63">
        <v>25698</v>
      </c>
      <c r="G11" s="64">
        <v>30.080273437500001</v>
      </c>
      <c r="H11" s="63">
        <v>55</v>
      </c>
      <c r="I11" s="63">
        <v>39088</v>
      </c>
      <c r="J11" s="64">
        <v>46.296503906250024</v>
      </c>
      <c r="K11" s="63">
        <v>82</v>
      </c>
      <c r="L11" s="63">
        <v>8527</v>
      </c>
      <c r="M11" s="64">
        <v>10.3568359375</v>
      </c>
      <c r="N11" s="63">
        <v>36</v>
      </c>
      <c r="O11" s="63">
        <v>16683</v>
      </c>
      <c r="P11" s="65">
        <v>18.767226562499996</v>
      </c>
      <c r="Q11" s="62">
        <v>856</v>
      </c>
      <c r="R11" s="66">
        <f t="shared" si="1"/>
        <v>89996</v>
      </c>
      <c r="S11" s="67">
        <f t="shared" si="1"/>
        <v>105.50083984375001</v>
      </c>
      <c r="T11" s="68">
        <f>F11/ABRIL!F34</f>
        <v>2.6363358440316714E-2</v>
      </c>
      <c r="U11" s="69">
        <f>(I11+L11+O11)/(ABRIL!I34+ABRIL!L34+ABRIL!O34)</f>
        <v>3.2962785242055877E-2</v>
      </c>
      <c r="AG11" s="62">
        <f t="shared" si="2"/>
        <v>856</v>
      </c>
      <c r="AH11" s="66">
        <f t="shared" si="3"/>
        <v>87.88671875</v>
      </c>
      <c r="AI11" s="67">
        <f t="shared" si="4"/>
        <v>105.50083984375001</v>
      </c>
      <c r="AJ11" s="62">
        <v>5504</v>
      </c>
      <c r="AK11" s="66">
        <v>7712.5771484375</v>
      </c>
      <c r="AL11" s="67">
        <v>9629.5301171874999</v>
      </c>
      <c r="AM11" s="108">
        <f t="shared" si="5"/>
        <v>5.4299065420560746</v>
      </c>
      <c r="AN11" s="109">
        <f t="shared" si="0"/>
        <v>86.755889150628917</v>
      </c>
      <c r="AO11" s="110">
        <f t="shared" si="0"/>
        <v>90.274440387859755</v>
      </c>
    </row>
    <row r="12" spans="1:41" x14ac:dyDescent="0.25">
      <c r="A12" s="28">
        <f t="shared" si="6"/>
        <v>41797</v>
      </c>
      <c r="B12" s="29">
        <v>4270</v>
      </c>
      <c r="C12" s="30">
        <v>0</v>
      </c>
      <c r="D12" s="31">
        <v>0</v>
      </c>
      <c r="E12" s="30">
        <v>3410</v>
      </c>
      <c r="F12" s="30">
        <v>1111157</v>
      </c>
      <c r="G12" s="31">
        <v>1323.8504296875067</v>
      </c>
      <c r="H12" s="30">
        <v>386</v>
      </c>
      <c r="I12" s="30">
        <v>6896804</v>
      </c>
      <c r="J12" s="31">
        <v>8616.8778515625054</v>
      </c>
      <c r="K12" s="30">
        <v>348</v>
      </c>
      <c r="L12" s="30">
        <v>244909</v>
      </c>
      <c r="M12" s="31">
        <v>280.90867187499998</v>
      </c>
      <c r="N12" s="30">
        <v>316</v>
      </c>
      <c r="O12" s="30">
        <v>1215346</v>
      </c>
      <c r="P12" s="32">
        <v>1462.5898828125014</v>
      </c>
      <c r="Q12" s="29">
        <v>5995</v>
      </c>
      <c r="R12" s="33">
        <f t="shared" si="1"/>
        <v>9468216</v>
      </c>
      <c r="S12" s="34">
        <f t="shared" si="1"/>
        <v>11684.226835937514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11684.226835937514</v>
      </c>
      <c r="AJ12" s="62">
        <v>4506</v>
      </c>
      <c r="AK12" s="66">
        <v>6778.365234375</v>
      </c>
      <c r="AL12" s="67">
        <v>8185.5584179687503</v>
      </c>
      <c r="AM12" s="108">
        <f t="shared" si="5"/>
        <v>0.33044829116733254</v>
      </c>
      <c r="AN12" s="109">
        <f t="shared" si="0"/>
        <v>0.36409065722947243</v>
      </c>
      <c r="AO12" s="110">
        <f t="shared" si="0"/>
        <v>0.42741963826054508</v>
      </c>
    </row>
    <row r="13" spans="1:41" x14ac:dyDescent="0.25">
      <c r="A13" s="28">
        <f t="shared" si="6"/>
        <v>41798</v>
      </c>
      <c r="B13" s="29">
        <v>3876</v>
      </c>
      <c r="C13" s="30">
        <v>0</v>
      </c>
      <c r="D13" s="31">
        <v>0</v>
      </c>
      <c r="E13" s="30">
        <v>2921</v>
      </c>
      <c r="F13" s="30">
        <v>1064431</v>
      </c>
      <c r="G13" s="31">
        <v>1271.9692578125018</v>
      </c>
      <c r="H13" s="30">
        <v>257</v>
      </c>
      <c r="I13" s="30">
        <v>2316815</v>
      </c>
      <c r="J13" s="31">
        <v>2698.6933593750018</v>
      </c>
      <c r="K13" s="30">
        <v>259</v>
      </c>
      <c r="L13" s="30">
        <v>174663</v>
      </c>
      <c r="M13" s="31">
        <v>196.69990234375007</v>
      </c>
      <c r="N13" s="30">
        <v>215</v>
      </c>
      <c r="O13" s="30">
        <v>996328</v>
      </c>
      <c r="P13" s="32">
        <v>1235.7609570312502</v>
      </c>
      <c r="Q13" s="29">
        <v>5280</v>
      </c>
      <c r="R13" s="33">
        <f t="shared" si="1"/>
        <v>4552237</v>
      </c>
      <c r="S13" s="34">
        <f t="shared" si="1"/>
        <v>5403.1234765625031</v>
      </c>
      <c r="T13" s="59">
        <f>F13/F6</f>
        <v>1.244577348276245</v>
      </c>
      <c r="U13" s="60">
        <f>(I13+L13+O13)/(I6+L6+O6)</f>
        <v>0.99316760635571499</v>
      </c>
      <c r="AG13" s="62">
        <f t="shared" si="2"/>
        <v>5280</v>
      </c>
      <c r="AH13" s="66">
        <f t="shared" si="3"/>
        <v>4445.5439453125</v>
      </c>
      <c r="AI13" s="67">
        <f t="shared" si="4"/>
        <v>5403.1234765625031</v>
      </c>
      <c r="AJ13" s="62">
        <v>3991</v>
      </c>
      <c r="AK13" s="66">
        <v>5454.8525390625</v>
      </c>
      <c r="AL13" s="67">
        <v>6801.4019531249996</v>
      </c>
      <c r="AM13" s="108">
        <f t="shared" si="5"/>
        <v>0.3229766975695314</v>
      </c>
      <c r="AN13" s="109">
        <f t="shared" si="0"/>
        <v>0.22703826712009945</v>
      </c>
      <c r="AO13" s="110">
        <f t="shared" si="0"/>
        <v>0.25879076845604287</v>
      </c>
    </row>
    <row r="14" spans="1:41" x14ac:dyDescent="0.25">
      <c r="A14" s="61">
        <f t="shared" si="6"/>
        <v>41799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>
        <f t="shared" ref="T14:T36" si="7">F14/F7</f>
        <v>0</v>
      </c>
      <c r="U14" s="69">
        <f t="shared" ref="U14:U36" si="8">(I14+L14+O14)/(I7+L7+O7)</f>
        <v>0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>
        <v>4929</v>
      </c>
      <c r="AK14" s="66">
        <v>9430.833984375</v>
      </c>
      <c r="AL14" s="67">
        <v>11826.1380859375</v>
      </c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41800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>
        <f t="shared" si="7"/>
        <v>0</v>
      </c>
      <c r="U15" s="69">
        <f t="shared" si="8"/>
        <v>0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>
        <v>5003</v>
      </c>
      <c r="AK15" s="66">
        <v>5768.8330078125</v>
      </c>
      <c r="AL15" s="67">
        <v>7137.0855664062501</v>
      </c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41801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>
        <f t="shared" si="7"/>
        <v>0</v>
      </c>
      <c r="U16" s="69">
        <f t="shared" si="8"/>
        <v>0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>
        <v>5092</v>
      </c>
      <c r="AK16" s="66">
        <v>7552.224609375</v>
      </c>
      <c r="AL16" s="67">
        <v>9477.1305078125006</v>
      </c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41802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>
        <f t="shared" si="7"/>
        <v>0</v>
      </c>
      <c r="U17" s="69">
        <f t="shared" si="8"/>
        <v>0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>
        <v>5895</v>
      </c>
      <c r="AK17" s="66">
        <v>9270.8203125</v>
      </c>
      <c r="AL17" s="67">
        <v>11602.4032617188</v>
      </c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41803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>
        <f t="shared" si="7"/>
        <v>0</v>
      </c>
      <c r="U18" s="69">
        <f t="shared" si="8"/>
        <v>0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>
        <v>4203</v>
      </c>
      <c r="AK18" s="66">
        <v>4980.64453125</v>
      </c>
      <c r="AL18" s="67">
        <v>6324.2559960937497</v>
      </c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41804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>
        <f t="shared" si="7"/>
        <v>0</v>
      </c>
      <c r="U19" s="60">
        <f t="shared" si="8"/>
        <v>0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>
        <v>611</v>
      </c>
      <c r="AK19" s="66">
        <v>141.0390625</v>
      </c>
      <c r="AL19" s="67">
        <v>183.2964453125</v>
      </c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41805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>
        <f t="shared" si="7"/>
        <v>0</v>
      </c>
      <c r="U20" s="60">
        <f t="shared" si="8"/>
        <v>0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41806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41807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41808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41809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41810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41811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41812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41813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41814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41815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41816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41817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41818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41819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41820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>
        <v>18140</v>
      </c>
      <c r="C37" s="38">
        <f>SUM(C6:C36)</f>
        <v>0</v>
      </c>
      <c r="D37" s="38">
        <f t="shared" ref="D37" si="9">SUM(D6:D36)</f>
        <v>0</v>
      </c>
      <c r="E37" s="38">
        <v>15507</v>
      </c>
      <c r="F37" s="38">
        <f>SUM(F6:F36)</f>
        <v>7368728</v>
      </c>
      <c r="G37" s="39">
        <f t="shared" ref="G37" si="10">SUM(G6:G36)</f>
        <v>8835.4558398438039</v>
      </c>
      <c r="H37" s="38">
        <v>1724</v>
      </c>
      <c r="I37" s="38">
        <f>SUM(I6:I36)</f>
        <v>25391796</v>
      </c>
      <c r="J37" s="39">
        <f t="shared" ref="J37" si="11">SUM(J6:J36)</f>
        <v>31214.648867187512</v>
      </c>
      <c r="K37" s="38">
        <v>1257</v>
      </c>
      <c r="L37" s="38">
        <f>SUM(L6:L36)</f>
        <v>2041159</v>
      </c>
      <c r="M37" s="39">
        <f t="shared" ref="M37" si="12">SUM(M6:M36)</f>
        <v>2402.7161132812498</v>
      </c>
      <c r="N37" s="38">
        <v>1425</v>
      </c>
      <c r="O37" s="38">
        <f>SUM(O6:O36)</f>
        <v>7648476</v>
      </c>
      <c r="P37" s="39">
        <f t="shared" ref="P37" si="13">SUM(P6:P36)</f>
        <v>9359.1808984375039</v>
      </c>
      <c r="Q37" s="38">
        <v>27926</v>
      </c>
      <c r="R37" s="38">
        <f t="shared" ref="R37:S37" si="14">SUM(R6:R36)</f>
        <v>42450159</v>
      </c>
      <c r="S37" s="41">
        <f t="shared" si="14"/>
        <v>51812.001718750071</v>
      </c>
      <c r="AG37" s="37">
        <f>Q37</f>
        <v>27926</v>
      </c>
      <c r="AH37" s="38">
        <f t="shared" ref="AH37:AL37" si="15">SUM(AH6:AH36)</f>
        <v>41455.2333984375</v>
      </c>
      <c r="AI37" s="41">
        <f t="shared" si="15"/>
        <v>51812.001718750071</v>
      </c>
      <c r="AJ37" s="37"/>
      <c r="AK37" s="38">
        <f t="shared" si="15"/>
        <v>89365.927734375</v>
      </c>
      <c r="AL37" s="41">
        <f t="shared" si="15"/>
        <v>111226.99630859382</v>
      </c>
      <c r="AM37" s="102" t="e">
        <f t="shared" si="5"/>
        <v>#DIV/0!</v>
      </c>
      <c r="AN37" s="103">
        <f t="shared" si="5"/>
        <v>1.1557212541889421</v>
      </c>
      <c r="AO37" s="104">
        <f t="shared" si="5"/>
        <v>1.1467419250150734</v>
      </c>
    </row>
    <row r="38" spans="1:41" ht="15.75" thickBot="1" x14ac:dyDescent="0.3">
      <c r="A38" s="42" t="s">
        <v>21</v>
      </c>
      <c r="B38" s="43">
        <f>B37</f>
        <v>18140</v>
      </c>
      <c r="C38" s="44">
        <f>C37/1024</f>
        <v>0</v>
      </c>
      <c r="D38" s="45">
        <f>D37</f>
        <v>0</v>
      </c>
      <c r="E38" s="46">
        <f>E37</f>
        <v>15507</v>
      </c>
      <c r="F38" s="44">
        <f>F37/1024</f>
        <v>7196.0234375</v>
      </c>
      <c r="G38" s="45">
        <f>G37</f>
        <v>8835.4558398438039</v>
      </c>
      <c r="H38" s="46">
        <f>H37</f>
        <v>1724</v>
      </c>
      <c r="I38" s="44">
        <f>I37/1024</f>
        <v>24796.67578125</v>
      </c>
      <c r="J38" s="45">
        <f>J37</f>
        <v>31214.648867187512</v>
      </c>
      <c r="K38" s="46">
        <f>K37</f>
        <v>1257</v>
      </c>
      <c r="L38" s="44">
        <f>L37/1024</f>
        <v>1993.3193359375</v>
      </c>
      <c r="M38" s="45">
        <f>M37</f>
        <v>2402.7161132812498</v>
      </c>
      <c r="N38" s="46">
        <f>N37</f>
        <v>1425</v>
      </c>
      <c r="O38" s="44">
        <f>O37/1024</f>
        <v>7469.21484375</v>
      </c>
      <c r="P38" s="45">
        <f>P37</f>
        <v>9359.1808984375039</v>
      </c>
      <c r="Q38" s="46">
        <f>Q37</f>
        <v>27926</v>
      </c>
      <c r="R38" s="44">
        <f>R37/1024</f>
        <v>41455.2333984375</v>
      </c>
      <c r="S38" s="47">
        <f>S37</f>
        <v>51812.001718750071</v>
      </c>
    </row>
    <row r="39" spans="1:41" ht="15.75" thickBot="1" x14ac:dyDescent="0.3">
      <c r="A39" s="48" t="s">
        <v>22</v>
      </c>
      <c r="B39" s="49">
        <f>B37/$Q$37</f>
        <v>0.64957387380935327</v>
      </c>
      <c r="C39" s="50">
        <f>C37/$R$37</f>
        <v>0</v>
      </c>
      <c r="D39" s="50">
        <f>D37/$S$37</f>
        <v>0</v>
      </c>
      <c r="E39" s="50">
        <f>E37/$Q$37</f>
        <v>0.55528897801332089</v>
      </c>
      <c r="F39" s="50">
        <f>F37/$R$37</f>
        <v>0.17358540400284483</v>
      </c>
      <c r="G39" s="50">
        <f>G37/$S$37</f>
        <v>0.17052913507965028</v>
      </c>
      <c r="H39" s="50">
        <f>H37/$Q$37</f>
        <v>6.1734584258397195E-2</v>
      </c>
      <c r="I39" s="50">
        <f>I37/$R$37</f>
        <v>0.59815549807481283</v>
      </c>
      <c r="J39" s="50">
        <f>J37/$S$37</f>
        <v>0.60245981301068607</v>
      </c>
      <c r="K39" s="50">
        <f>K37/$Q$37</f>
        <v>4.5011816944782637E-2</v>
      </c>
      <c r="L39" s="50">
        <f>L37/$R$37</f>
        <v>4.8083659710202738E-2</v>
      </c>
      <c r="M39" s="50">
        <f>M37/$S$37</f>
        <v>4.637373646213979E-2</v>
      </c>
      <c r="N39" s="50">
        <f>N37/$Q$37</f>
        <v>5.1027716106853825E-2</v>
      </c>
      <c r="O39" s="50">
        <f>O37/$R$37</f>
        <v>0.18017543821213955</v>
      </c>
      <c r="P39" s="50">
        <f>P37/$S$37</f>
        <v>0.18063731544752384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1" sqref="A31:U32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 t="n">
        <v>445.0</v>
      </c>
      <c r="C6" s="63" t="n">
        <v>0.0</v>
      </c>
      <c r="D6" s="64" t="n">
        <v>0.0</v>
      </c>
      <c r="E6" s="63" t="n">
        <v>385.0</v>
      </c>
      <c r="F6" s="63" t="n">
        <v>1366712.0</v>
      </c>
      <c r="G6" s="64" t="n">
        <v>1637.0</v>
      </c>
      <c r="H6" s="63" t="n">
        <v>100.0</v>
      </c>
      <c r="I6" s="63" t="n">
        <v>7793912.0</v>
      </c>
      <c r="J6" s="64" t="n">
        <v>9281.0</v>
      </c>
      <c r="K6" s="63" t="n">
        <v>34.0</v>
      </c>
      <c r="L6" s="63" t="n">
        <v>605808.0</v>
      </c>
      <c r="M6" s="64" t="n">
        <v>710.0</v>
      </c>
      <c r="N6" s="63" t="n">
        <v>33.0</v>
      </c>
      <c r="O6" s="63" t="n">
        <v>3468761.0</v>
      </c>
      <c r="P6" s="65" t="n">
        <v>4272.0</v>
      </c>
      <c r="Q6" s="62" t="n">
        <v>964.0</v>
      </c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 t="n">
        <v>6872.0</v>
      </c>
      <c r="AK6" s="66" t="n">
        <v>13240.0</v>
      </c>
      <c r="AL6" s="67" t="n">
        <v>16374.0</v>
      </c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41822</v>
      </c>
      <c r="B7" s="62" t="n">
        <v>429.0</v>
      </c>
      <c r="C7" s="63" t="n">
        <v>0.0</v>
      </c>
      <c r="D7" s="64" t="n">
        <v>0.0</v>
      </c>
      <c r="E7" s="63" t="n">
        <v>398.0</v>
      </c>
      <c r="F7" s="63" t="n">
        <v>1307993.0</v>
      </c>
      <c r="G7" s="64" t="n">
        <v>1568.0</v>
      </c>
      <c r="H7" s="63" t="n">
        <v>132.0</v>
      </c>
      <c r="I7" s="63" t="n">
        <v>9703203.0</v>
      </c>
      <c r="J7" s="64" t="n">
        <v>11767.0</v>
      </c>
      <c r="K7" s="63" t="n">
        <v>41.0</v>
      </c>
      <c r="L7" s="63" t="n">
        <v>1047620.0</v>
      </c>
      <c r="M7" s="64" t="n">
        <v>1302.0</v>
      </c>
      <c r="N7" s="63" t="n">
        <v>44.0</v>
      </c>
      <c r="O7" s="63" t="n">
        <v>3459575.0</v>
      </c>
      <c r="P7" s="65" t="n">
        <v>4266.0</v>
      </c>
      <c r="Q7" s="62" t="n">
        <v>1005.0</v>
      </c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 t="n">
        <v>7140.0</v>
      </c>
      <c r="AK7" s="66" t="n">
        <v>16779.0</v>
      </c>
      <c r="AL7" s="67" t="n">
        <v>20969.0</v>
      </c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41823</v>
      </c>
      <c r="B8" s="62" t="n">
        <v>472.0</v>
      </c>
      <c r="C8" s="63" t="n">
        <v>0.0</v>
      </c>
      <c r="D8" s="64" t="n">
        <v>0.0</v>
      </c>
      <c r="E8" s="63" t="n">
        <v>372.0</v>
      </c>
      <c r="F8" s="63" t="n">
        <v>1382398.0</v>
      </c>
      <c r="G8" s="64" t="n">
        <v>1660.0</v>
      </c>
      <c r="H8" s="63" t="n">
        <v>129.0</v>
      </c>
      <c r="I8" s="63" t="n">
        <v>9906379.0</v>
      </c>
      <c r="J8" s="64" t="n">
        <v>12024.0</v>
      </c>
      <c r="K8" s="63" t="n">
        <v>49.0</v>
      </c>
      <c r="L8" s="63" t="n">
        <v>876123.0</v>
      </c>
      <c r="M8" s="64" t="n">
        <v>1073.0</v>
      </c>
      <c r="N8" s="63" t="n">
        <v>52.0</v>
      </c>
      <c r="O8" s="63" t="n">
        <v>2526130.0</v>
      </c>
      <c r="P8" s="65" t="n">
        <v>3118.0</v>
      </c>
      <c r="Q8" s="62" t="n">
        <v>1028.0</v>
      </c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 t="n">
        <v>7388.0</v>
      </c>
      <c r="AK8" s="66" t="n">
        <v>15935.0</v>
      </c>
      <c r="AL8" s="67" t="n">
        <v>19905.0</v>
      </c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41824</v>
      </c>
      <c r="B9" s="62" t="n">
        <v>392.0</v>
      </c>
      <c r="C9" s="63" t="n">
        <v>0.0</v>
      </c>
      <c r="D9" s="64" t="n">
        <v>0.0</v>
      </c>
      <c r="E9" s="63" t="n">
        <v>352.0</v>
      </c>
      <c r="F9" s="63" t="n">
        <v>1269079.0</v>
      </c>
      <c r="G9" s="64" t="n">
        <v>1487.0</v>
      </c>
      <c r="H9" s="63" t="n">
        <v>112.0</v>
      </c>
      <c r="I9" s="63" t="n">
        <v>1.1766107E7</v>
      </c>
      <c r="J9" s="64" t="n">
        <v>14097.0</v>
      </c>
      <c r="K9" s="63" t="n">
        <v>51.0</v>
      </c>
      <c r="L9" s="63" t="n">
        <v>879180.0</v>
      </c>
      <c r="M9" s="64" t="n">
        <v>1057.0</v>
      </c>
      <c r="N9" s="63" t="n">
        <v>33.0</v>
      </c>
      <c r="O9" s="63" t="n">
        <v>2729305.0</v>
      </c>
      <c r="P9" s="65" t="n">
        <v>3369.0</v>
      </c>
      <c r="Q9" s="62" t="n">
        <v>904.0</v>
      </c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 t="n">
        <v>6318.0</v>
      </c>
      <c r="AK9" s="66" t="n">
        <v>16671.0</v>
      </c>
      <c r="AL9" s="67" t="n">
        <v>20701.0</v>
      </c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41825</v>
      </c>
      <c r="B10" s="29" t="n">
        <v>384.0</v>
      </c>
      <c r="C10" s="30" t="n">
        <v>0.0</v>
      </c>
      <c r="D10" s="31" t="n">
        <v>0.0</v>
      </c>
      <c r="E10" s="30" t="n">
        <v>377.0</v>
      </c>
      <c r="F10" s="30" t="n">
        <v>1227469.0</v>
      </c>
      <c r="G10" s="31" t="n">
        <v>1472.0</v>
      </c>
      <c r="H10" s="30" t="n">
        <v>107.0</v>
      </c>
      <c r="I10" s="30" t="n">
        <v>8530787.0</v>
      </c>
      <c r="J10" s="31" t="n">
        <v>10333.0</v>
      </c>
      <c r="K10" s="30" t="n">
        <v>40.0</v>
      </c>
      <c r="L10" s="30" t="n">
        <v>433633.0</v>
      </c>
      <c r="M10" s="31" t="n">
        <v>510.0</v>
      </c>
      <c r="N10" s="30" t="n">
        <v>25.0</v>
      </c>
      <c r="O10" s="30" t="n">
        <v>2997378.0</v>
      </c>
      <c r="P10" s="32" t="n">
        <v>3678.0</v>
      </c>
      <c r="Q10" s="29" t="n">
        <v>904.0</v>
      </c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 t="n">
        <v>6243.0</v>
      </c>
      <c r="AK10" s="66" t="n">
        <v>14679.0</v>
      </c>
      <c r="AL10" s="67" t="n">
        <v>18376.0</v>
      </c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41826</v>
      </c>
      <c r="B11" s="29" t="n">
        <v>330.0</v>
      </c>
      <c r="C11" s="30" t="n">
        <v>0.0</v>
      </c>
      <c r="D11" s="31" t="n">
        <v>0.0</v>
      </c>
      <c r="E11" s="30" t="n">
        <v>281.0</v>
      </c>
      <c r="F11" s="30" t="n">
        <v>1165245.0</v>
      </c>
      <c r="G11" s="31" t="n">
        <v>1387.0</v>
      </c>
      <c r="H11" s="30" t="n">
        <v>89.0</v>
      </c>
      <c r="I11" s="30" t="n">
        <v>9548796.0</v>
      </c>
      <c r="J11" s="31" t="n">
        <v>11468.0</v>
      </c>
      <c r="K11" s="30" t="n">
        <v>25.0</v>
      </c>
      <c r="L11" s="30" t="n">
        <v>352419.0</v>
      </c>
      <c r="M11" s="31" t="n">
        <v>405.0</v>
      </c>
      <c r="N11" s="30" t="n">
        <v>27.0</v>
      </c>
      <c r="O11" s="30" t="n">
        <v>2052808.0</v>
      </c>
      <c r="P11" s="32" t="n">
        <v>2481.0</v>
      </c>
      <c r="Q11" s="29" t="n">
        <v>726.0</v>
      </c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 t="n">
        <v>5615.0</v>
      </c>
      <c r="AK11" s="66" t="n">
        <v>14614.0</v>
      </c>
      <c r="AL11" s="67" t="n">
        <v>18003.0</v>
      </c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41827</v>
      </c>
      <c r="B12" s="62" t="n">
        <v>412.0</v>
      </c>
      <c r="C12" s="63" t="n">
        <v>0.0</v>
      </c>
      <c r="D12" s="64" t="n">
        <v>0.0</v>
      </c>
      <c r="E12" s="63" t="n">
        <v>338.0</v>
      </c>
      <c r="F12" s="63" t="n">
        <v>1282550.0</v>
      </c>
      <c r="G12" s="64" t="n">
        <v>1528.0</v>
      </c>
      <c r="H12" s="63" t="n">
        <v>100.0</v>
      </c>
      <c r="I12" s="63" t="n">
        <v>7989446.0</v>
      </c>
      <c r="J12" s="64" t="n">
        <v>9353.0</v>
      </c>
      <c r="K12" s="63" t="n">
        <v>40.0</v>
      </c>
      <c r="L12" s="63" t="n">
        <v>456474.0</v>
      </c>
      <c r="M12" s="64" t="n">
        <v>544.0</v>
      </c>
      <c r="N12" s="63" t="n">
        <v>30.0</v>
      </c>
      <c r="O12" s="63" t="n">
        <v>2705411.0</v>
      </c>
      <c r="P12" s="65" t="n">
        <v>3285.0</v>
      </c>
      <c r="Q12" s="62" t="n">
        <v>880.0</v>
      </c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 t="n">
        <v>6919.0</v>
      </c>
      <c r="AK12" s="66" t="n">
        <v>12548.0</v>
      </c>
      <c r="AL12" s="67" t="n">
        <v>15247.0</v>
      </c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41828</v>
      </c>
      <c r="B13" s="62" t="n">
        <v>426.0</v>
      </c>
      <c r="C13" s="63" t="n">
        <v>0.0</v>
      </c>
      <c r="D13" s="64" t="n">
        <v>0.0</v>
      </c>
      <c r="E13" s="63" t="n">
        <v>389.0</v>
      </c>
      <c r="F13" s="63" t="n">
        <v>1401096.0</v>
      </c>
      <c r="G13" s="64" t="n">
        <v>1680.0</v>
      </c>
      <c r="H13" s="63" t="n">
        <v>104.0</v>
      </c>
      <c r="I13" s="63" t="n">
        <v>6004581.0</v>
      </c>
      <c r="J13" s="64" t="n">
        <v>7158.0</v>
      </c>
      <c r="K13" s="63" t="n">
        <v>31.0</v>
      </c>
      <c r="L13" s="63" t="n">
        <v>716984.0</v>
      </c>
      <c r="M13" s="64" t="n">
        <v>872.0</v>
      </c>
      <c r="N13" s="63" t="n">
        <v>28.0</v>
      </c>
      <c r="O13" s="63" t="n">
        <v>2466725.0</v>
      </c>
      <c r="P13" s="65" t="n">
        <v>2945.0</v>
      </c>
      <c r="Q13" s="62" t="n">
        <v>948.0</v>
      </c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 t="n">
        <v>7203.0</v>
      </c>
      <c r="AK13" s="66" t="n">
        <v>13077.0</v>
      </c>
      <c r="AL13" s="67" t="n">
        <v>16320.0</v>
      </c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41829</v>
      </c>
      <c r="B14" s="62" t="n">
        <v>418.0</v>
      </c>
      <c r="C14" s="63" t="n">
        <v>0.0</v>
      </c>
      <c r="D14" s="64" t="n">
        <v>0.0</v>
      </c>
      <c r="E14" s="63" t="n">
        <v>373.0</v>
      </c>
      <c r="F14" s="63" t="n">
        <v>1557552.0</v>
      </c>
      <c r="G14" s="64" t="n">
        <v>1864.0</v>
      </c>
      <c r="H14" s="63" t="n">
        <v>103.0</v>
      </c>
      <c r="I14" s="63" t="n">
        <v>9963683.0</v>
      </c>
      <c r="J14" s="64" t="n">
        <v>11958.0</v>
      </c>
      <c r="K14" s="63" t="n">
        <v>34.0</v>
      </c>
      <c r="L14" s="63" t="n">
        <v>417894.0</v>
      </c>
      <c r="M14" s="64" t="n">
        <v>496.0</v>
      </c>
      <c r="N14" s="63" t="n">
        <v>35.0</v>
      </c>
      <c r="O14" s="63" t="n">
        <v>2527149.0</v>
      </c>
      <c r="P14" s="65" t="n">
        <v>3093.0</v>
      </c>
      <c r="Q14" s="62" t="n">
        <v>942.0</v>
      </c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 t="n">
        <v>7561.0</v>
      </c>
      <c r="AK14" s="66" t="n">
        <v>17230.0</v>
      </c>
      <c r="AL14" s="67" t="n">
        <v>21330.0</v>
      </c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41830</v>
      </c>
      <c r="B15" s="62" t="n">
        <v>483.0</v>
      </c>
      <c r="C15" s="63" t="n">
        <v>0.0</v>
      </c>
      <c r="D15" s="64" t="n">
        <v>0.0</v>
      </c>
      <c r="E15" s="63" t="n">
        <v>450.0</v>
      </c>
      <c r="F15" s="63" t="n">
        <v>1644591.0</v>
      </c>
      <c r="G15" s="64" t="n">
        <v>1974.0</v>
      </c>
      <c r="H15" s="63" t="n">
        <v>112.0</v>
      </c>
      <c r="I15" s="63" t="n">
        <v>1.3320751E7</v>
      </c>
      <c r="J15" s="64" t="n">
        <v>16023.0</v>
      </c>
      <c r="K15" s="63" t="n">
        <v>37.0</v>
      </c>
      <c r="L15" s="63" t="n">
        <v>451008.0</v>
      </c>
      <c r="M15" s="64" t="n">
        <v>516.0</v>
      </c>
      <c r="N15" s="63" t="n">
        <v>29.0</v>
      </c>
      <c r="O15" s="63" t="n">
        <v>2889659.0</v>
      </c>
      <c r="P15" s="65" t="n">
        <v>3599.0</v>
      </c>
      <c r="Q15" s="62" t="n">
        <v>1079.0</v>
      </c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 t="n">
        <v>7824.0</v>
      </c>
      <c r="AK15" s="66" t="n">
        <v>17721.0</v>
      </c>
      <c r="AL15" s="67" t="n">
        <v>21902.0</v>
      </c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41831</v>
      </c>
      <c r="B16" s="62" t="n">
        <v>473.0</v>
      </c>
      <c r="C16" s="63" t="n">
        <v>0.0</v>
      </c>
      <c r="D16" s="64" t="n">
        <v>0.0</v>
      </c>
      <c r="E16" s="63" t="n">
        <v>440.0</v>
      </c>
      <c r="F16" s="63" t="n">
        <v>1628623.0</v>
      </c>
      <c r="G16" s="64" t="n">
        <v>1947.0</v>
      </c>
      <c r="H16" s="63" t="n">
        <v>146.0</v>
      </c>
      <c r="I16" s="63" t="n">
        <v>1.1375553E7</v>
      </c>
      <c r="J16" s="64" t="n">
        <v>13679.0</v>
      </c>
      <c r="K16" s="63" t="n">
        <v>54.0</v>
      </c>
      <c r="L16" s="63" t="n">
        <v>1048650.0</v>
      </c>
      <c r="M16" s="64" t="n">
        <v>1285.0</v>
      </c>
      <c r="N16" s="63" t="n">
        <v>40.0</v>
      </c>
      <c r="O16" s="63" t="n">
        <v>2445962.0</v>
      </c>
      <c r="P16" s="65" t="n">
        <v>3035.0</v>
      </c>
      <c r="Q16" s="62" t="n">
        <v>1108.0</v>
      </c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 t="n">
        <v>8180.0</v>
      </c>
      <c r="AK16" s="66" t="n">
        <v>18962.0</v>
      </c>
      <c r="AL16" s="67" t="n">
        <v>23639.0</v>
      </c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41832</v>
      </c>
      <c r="B17" s="29" t="n">
        <v>414.0</v>
      </c>
      <c r="C17" s="30" t="n">
        <v>0.0</v>
      </c>
      <c r="D17" s="31" t="n">
        <v>0.0</v>
      </c>
      <c r="E17" s="30" t="n">
        <v>395.0</v>
      </c>
      <c r="F17" s="30" t="n">
        <v>1518969.0</v>
      </c>
      <c r="G17" s="31" t="n">
        <v>1827.0</v>
      </c>
      <c r="H17" s="30" t="n">
        <v>125.0</v>
      </c>
      <c r="I17" s="30" t="n">
        <v>1.4091729E7</v>
      </c>
      <c r="J17" s="31" t="n">
        <v>16603.0</v>
      </c>
      <c r="K17" s="30" t="n">
        <v>34.0</v>
      </c>
      <c r="L17" s="30" t="n">
        <v>636185.0</v>
      </c>
      <c r="M17" s="31" t="n">
        <v>738.0</v>
      </c>
      <c r="N17" s="30" t="n">
        <v>48.0</v>
      </c>
      <c r="O17" s="30" t="n">
        <v>2490868.0</v>
      </c>
      <c r="P17" s="32" t="n">
        <v>3114.0</v>
      </c>
      <c r="Q17" s="29" t="n">
        <v>977.0</v>
      </c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 t="n">
        <v>7149.0</v>
      </c>
      <c r="AK17" s="66" t="n">
        <v>21676.0</v>
      </c>
      <c r="AL17" s="67" t="n">
        <v>26597.0</v>
      </c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41833</v>
      </c>
      <c r="B18" s="29" t="n">
        <v>373.0</v>
      </c>
      <c r="C18" s="30" t="n">
        <v>0.0</v>
      </c>
      <c r="D18" s="31" t="n">
        <v>0.0</v>
      </c>
      <c r="E18" s="30" t="n">
        <v>317.0</v>
      </c>
      <c r="F18" s="30" t="n">
        <v>1371171.0</v>
      </c>
      <c r="G18" s="31" t="n">
        <v>1651.0</v>
      </c>
      <c r="H18" s="30" t="n">
        <v>108.0</v>
      </c>
      <c r="I18" s="30" t="n">
        <v>1.1197156E7</v>
      </c>
      <c r="J18" s="31" t="n">
        <v>13082.0</v>
      </c>
      <c r="K18" s="30" t="n">
        <v>28.0</v>
      </c>
      <c r="L18" s="30" t="n">
        <v>360581.0</v>
      </c>
      <c r="M18" s="31" t="n">
        <v>403.0</v>
      </c>
      <c r="N18" s="30" t="n">
        <v>28.0</v>
      </c>
      <c r="O18" s="30" t="n">
        <v>2181911.0</v>
      </c>
      <c r="P18" s="32" t="n">
        <v>2701.0</v>
      </c>
      <c r="Q18" s="29" t="n">
        <v>819.0</v>
      </c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 t="n">
        <v>6057.0</v>
      </c>
      <c r="AK18" s="66" t="n">
        <v>14834.0</v>
      </c>
      <c r="AL18" s="67" t="n">
        <v>17798.0</v>
      </c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41834</v>
      </c>
      <c r="B19" s="62" t="n">
        <v>474.0</v>
      </c>
      <c r="C19" s="63" t="n">
        <v>0.0</v>
      </c>
      <c r="D19" s="64" t="n">
        <v>0.0</v>
      </c>
      <c r="E19" s="63" t="n">
        <v>394.0</v>
      </c>
      <c r="F19" s="63" t="n">
        <v>1796867.0</v>
      </c>
      <c r="G19" s="64" t="n">
        <v>2169.0</v>
      </c>
      <c r="H19" s="63" t="n">
        <v>125.0</v>
      </c>
      <c r="I19" s="63" t="n">
        <v>8252579.0</v>
      </c>
      <c r="J19" s="64" t="n">
        <v>9715.0</v>
      </c>
      <c r="K19" s="63" t="n">
        <v>38.0</v>
      </c>
      <c r="L19" s="63" t="n">
        <v>345887.0</v>
      </c>
      <c r="M19" s="64" t="n">
        <v>387.0</v>
      </c>
      <c r="N19" s="63" t="n">
        <v>28.0</v>
      </c>
      <c r="O19" s="63" t="n">
        <v>2443064.0</v>
      </c>
      <c r="P19" s="65" t="n">
        <v>3019.0</v>
      </c>
      <c r="Q19" s="62" t="n">
        <v>1031.0</v>
      </c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 t="n">
        <v>7845.0</v>
      </c>
      <c r="AK19" s="66" t="n">
        <v>13986.0</v>
      </c>
      <c r="AL19" s="67" t="n">
        <v>17325.0</v>
      </c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41835</v>
      </c>
      <c r="B20" s="62" t="n">
        <v>450.0</v>
      </c>
      <c r="C20" s="63" t="n">
        <v>0.0</v>
      </c>
      <c r="D20" s="64" t="n">
        <v>0.0</v>
      </c>
      <c r="E20" s="63" t="n">
        <v>455.0</v>
      </c>
      <c r="F20" s="63" t="n">
        <v>1879158.0</v>
      </c>
      <c r="G20" s="64" t="n">
        <v>2259.0</v>
      </c>
      <c r="H20" s="63" t="n">
        <v>133.0</v>
      </c>
      <c r="I20" s="63" t="n">
        <v>1.022162E7</v>
      </c>
      <c r="J20" s="64" t="n">
        <v>11973.0</v>
      </c>
      <c r="K20" s="63" t="n">
        <v>45.0</v>
      </c>
      <c r="L20" s="63" t="n">
        <v>670512.0</v>
      </c>
      <c r="M20" s="64" t="n">
        <v>778.0</v>
      </c>
      <c r="N20" s="63" t="n">
        <v>39.0</v>
      </c>
      <c r="O20" s="63" t="n">
        <v>2303249.0</v>
      </c>
      <c r="P20" s="65" t="n">
        <v>2805.0</v>
      </c>
      <c r="Q20" s="62" t="n">
        <v>1085.0</v>
      </c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 t="n">
        <v>8177.0</v>
      </c>
      <c r="AK20" s="66" t="n">
        <v>17601.0</v>
      </c>
      <c r="AL20" s="67" t="n">
        <v>21663.0</v>
      </c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41836</v>
      </c>
      <c r="B21" s="62" t="n">
        <v>484.0</v>
      </c>
      <c r="C21" s="63" t="n">
        <v>0.0</v>
      </c>
      <c r="D21" s="64" t="n">
        <v>0.0</v>
      </c>
      <c r="E21" s="63" t="n">
        <v>466.0</v>
      </c>
      <c r="F21" s="63" t="n">
        <v>2064607.0</v>
      </c>
      <c r="G21" s="64" t="n">
        <v>2483.0</v>
      </c>
      <c r="H21" s="63" t="n">
        <v>147.0</v>
      </c>
      <c r="I21" s="63" t="n">
        <v>1.1502789E7</v>
      </c>
      <c r="J21" s="64" t="n">
        <v>13787.0</v>
      </c>
      <c r="K21" s="63" t="n">
        <v>33.0</v>
      </c>
      <c r="L21" s="63" t="n">
        <v>673941.0</v>
      </c>
      <c r="M21" s="64" t="n">
        <v>779.0</v>
      </c>
      <c r="N21" s="63" t="n">
        <v>42.0</v>
      </c>
      <c r="O21" s="63" t="n">
        <v>2905964.0</v>
      </c>
      <c r="P21" s="65" t="n">
        <v>3560.0</v>
      </c>
      <c r="Q21" s="62" t="n">
        <v>1127.0</v>
      </c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 t="n">
        <v>8472.0</v>
      </c>
      <c r="AK21" s="66" t="n">
        <v>20191.0</v>
      </c>
      <c r="AL21" s="67" t="n">
        <v>25092.0</v>
      </c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41837</v>
      </c>
      <c r="B22" s="62" t="n">
        <v>530.0</v>
      </c>
      <c r="C22" s="63" t="n">
        <v>0.0</v>
      </c>
      <c r="D22" s="64" t="n">
        <v>0.0</v>
      </c>
      <c r="E22" s="63" t="n">
        <v>469.0</v>
      </c>
      <c r="F22" s="63" t="n">
        <v>2103666.0</v>
      </c>
      <c r="G22" s="64" t="n">
        <v>2527.0</v>
      </c>
      <c r="H22" s="63" t="n">
        <v>145.0</v>
      </c>
      <c r="I22" s="63" t="n">
        <v>1.7694832E7</v>
      </c>
      <c r="J22" s="64" t="n">
        <v>20621.0</v>
      </c>
      <c r="K22" s="63" t="n">
        <v>41.0</v>
      </c>
      <c r="L22" s="63" t="n">
        <v>577054.0</v>
      </c>
      <c r="M22" s="64" t="n">
        <v>659.0</v>
      </c>
      <c r="N22" s="63" t="n">
        <v>52.0</v>
      </c>
      <c r="O22" s="63" t="n">
        <v>3558920.0</v>
      </c>
      <c r="P22" s="65" t="n">
        <v>4315.0</v>
      </c>
      <c r="Q22" s="62" t="n">
        <v>1195.0</v>
      </c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 t="n">
        <v>8891.0</v>
      </c>
      <c r="AK22" s="66" t="n">
        <v>23446.0</v>
      </c>
      <c r="AL22" s="67" t="n">
        <v>28244.0</v>
      </c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41838</v>
      </c>
      <c r="B23" s="62" t="n">
        <v>557.0</v>
      </c>
      <c r="C23" s="63" t="n">
        <v>0.0</v>
      </c>
      <c r="D23" s="64" t="n">
        <v>0.0</v>
      </c>
      <c r="E23" s="63" t="n">
        <v>519.0</v>
      </c>
      <c r="F23" s="63" t="n">
        <v>2121234.0</v>
      </c>
      <c r="G23" s="64" t="n">
        <v>2552.0</v>
      </c>
      <c r="H23" s="63" t="n">
        <v>141.0</v>
      </c>
      <c r="I23" s="63" t="n">
        <v>1.3374162E7</v>
      </c>
      <c r="J23" s="64" t="n">
        <v>16095.0</v>
      </c>
      <c r="K23" s="63" t="n">
        <v>55.0</v>
      </c>
      <c r="L23" s="63" t="n">
        <v>817142.0</v>
      </c>
      <c r="M23" s="64" t="n">
        <v>959.0</v>
      </c>
      <c r="N23" s="63" t="n">
        <v>46.0</v>
      </c>
      <c r="O23" s="63" t="n">
        <v>3722850.0</v>
      </c>
      <c r="P23" s="65" t="n">
        <v>4581.0</v>
      </c>
      <c r="Q23" s="62" t="n">
        <v>1261.0</v>
      </c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 t="n">
        <v>9313.0</v>
      </c>
      <c r="AK23" s="66" t="n">
        <v>22253.0</v>
      </c>
      <c r="AL23" s="67" t="n">
        <v>27635.0</v>
      </c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41839</v>
      </c>
      <c r="B24" s="29" t="n">
        <v>503.0</v>
      </c>
      <c r="C24" s="30" t="n">
        <v>0.0</v>
      </c>
      <c r="D24" s="31" t="n">
        <v>0.0</v>
      </c>
      <c r="E24" s="30" t="n">
        <v>479.0</v>
      </c>
      <c r="F24" s="30" t="n">
        <v>1909030.0</v>
      </c>
      <c r="G24" s="31" t="n">
        <v>2284.0</v>
      </c>
      <c r="H24" s="30" t="n">
        <v>145.0</v>
      </c>
      <c r="I24" s="30" t="n">
        <v>1.4441283E7</v>
      </c>
      <c r="J24" s="31" t="n">
        <v>17596.0</v>
      </c>
      <c r="K24" s="30" t="n">
        <v>48.0</v>
      </c>
      <c r="L24" s="30" t="n">
        <v>528874.0</v>
      </c>
      <c r="M24" s="31" t="n">
        <v>615.0</v>
      </c>
      <c r="N24" s="30" t="n">
        <v>45.0</v>
      </c>
      <c r="O24" s="30" t="n">
        <v>3428824.0</v>
      </c>
      <c r="P24" s="32" t="n">
        <v>4162.0</v>
      </c>
      <c r="Q24" s="29" t="n">
        <v>1161.0</v>
      </c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 t="n">
        <v>8335.0</v>
      </c>
      <c r="AK24" s="66" t="n">
        <v>23157.0</v>
      </c>
      <c r="AL24" s="67" t="n">
        <v>28804.0</v>
      </c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41840</v>
      </c>
      <c r="B25" s="29" t="n">
        <v>417.0</v>
      </c>
      <c r="C25" s="30" t="n">
        <v>0.0</v>
      </c>
      <c r="D25" s="31" t="n">
        <v>0.0</v>
      </c>
      <c r="E25" s="30" t="n">
        <v>388.0</v>
      </c>
      <c r="F25" s="30" t="n">
        <v>1824914.0</v>
      </c>
      <c r="G25" s="31" t="n">
        <v>2177.0</v>
      </c>
      <c r="H25" s="30" t="n">
        <v>129.0</v>
      </c>
      <c r="I25" s="30" t="n">
        <v>1.3130348E7</v>
      </c>
      <c r="J25" s="31" t="n">
        <v>15421.0</v>
      </c>
      <c r="K25" s="30" t="n">
        <v>47.0</v>
      </c>
      <c r="L25" s="30" t="n">
        <v>566251.0</v>
      </c>
      <c r="M25" s="31" t="n">
        <v>649.0</v>
      </c>
      <c r="N25" s="30" t="n">
        <v>27.0</v>
      </c>
      <c r="O25" s="30" t="n">
        <v>4868261.0</v>
      </c>
      <c r="P25" s="32" t="n">
        <v>5937.0</v>
      </c>
      <c r="Q25" s="29" t="n">
        <v>970.0</v>
      </c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 t="n">
        <v>7334.0</v>
      </c>
      <c r="AK25" s="66" t="n">
        <v>21693.0</v>
      </c>
      <c r="AL25" s="67" t="n">
        <v>26510.0</v>
      </c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41841</v>
      </c>
      <c r="B26" s="62" t="n">
        <v>519.0</v>
      </c>
      <c r="C26" s="63" t="n">
        <v>0.0</v>
      </c>
      <c r="D26" s="64" t="n">
        <v>0.0</v>
      </c>
      <c r="E26" s="63" t="n">
        <v>439.0</v>
      </c>
      <c r="F26" s="63" t="n">
        <v>2307605.0</v>
      </c>
      <c r="G26" s="64" t="n">
        <v>2772.0</v>
      </c>
      <c r="H26" s="63" t="n">
        <v>146.0</v>
      </c>
      <c r="I26" s="63" t="n">
        <v>1.7911953E7</v>
      </c>
      <c r="J26" s="64" t="n">
        <v>21557.0</v>
      </c>
      <c r="K26" s="63" t="n">
        <v>47.0</v>
      </c>
      <c r="L26" s="63" t="n">
        <v>656006.0</v>
      </c>
      <c r="M26" s="64" t="n">
        <v>749.0</v>
      </c>
      <c r="N26" s="63" t="n">
        <v>58.0</v>
      </c>
      <c r="O26" s="63" t="n">
        <v>5309484.0</v>
      </c>
      <c r="P26" s="65" t="n">
        <v>6491.0</v>
      </c>
      <c r="Q26" s="62" t="n">
        <v>1169.0</v>
      </c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 t="n">
        <v>8863.0</v>
      </c>
      <c r="AK26" s="66" t="n">
        <v>32232.0</v>
      </c>
      <c r="AL26" s="67" t="n">
        <v>40003.0</v>
      </c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41842</v>
      </c>
      <c r="B27" s="62" t="n">
        <v>522.0</v>
      </c>
      <c r="C27" s="63" t="n">
        <v>0.0</v>
      </c>
      <c r="D27" s="64" t="n">
        <v>0.0</v>
      </c>
      <c r="E27" s="63" t="n">
        <v>577.0</v>
      </c>
      <c r="F27" s="63" t="n">
        <v>2432724.0</v>
      </c>
      <c r="G27" s="64" t="n">
        <v>2938.0</v>
      </c>
      <c r="H27" s="63" t="n">
        <v>153.0</v>
      </c>
      <c r="I27" s="63" t="n">
        <v>1.6877427E7</v>
      </c>
      <c r="J27" s="64" t="n">
        <v>20216.0</v>
      </c>
      <c r="K27" s="63" t="n">
        <v>51.0</v>
      </c>
      <c r="L27" s="63" t="n">
        <v>1023661.0</v>
      </c>
      <c r="M27" s="64" t="n">
        <v>1187.0</v>
      </c>
      <c r="N27" s="63" t="n">
        <v>67.0</v>
      </c>
      <c r="O27" s="63" t="n">
        <v>4340548.0</v>
      </c>
      <c r="P27" s="65" t="n">
        <v>5309.0</v>
      </c>
      <c r="Q27" s="62" t="n">
        <v>1312.0</v>
      </c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 t="n">
        <v>9233.0</v>
      </c>
      <c r="AK27" s="66" t="n">
        <v>24922.0</v>
      </c>
      <c r="AL27" s="67" t="n">
        <v>30722.0</v>
      </c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41843</v>
      </c>
      <c r="B28" s="62" t="n">
        <v>562.0</v>
      </c>
      <c r="C28" s="63" t="n">
        <v>0.0</v>
      </c>
      <c r="D28" s="64" t="n">
        <v>0.0</v>
      </c>
      <c r="E28" s="63" t="n">
        <v>558.0</v>
      </c>
      <c r="F28" s="63" t="n">
        <v>2522590.0</v>
      </c>
      <c r="G28" s="64" t="n">
        <v>3047.0</v>
      </c>
      <c r="H28" s="63" t="n">
        <v>167.0</v>
      </c>
      <c r="I28" s="63" t="n">
        <v>1.8324968E7</v>
      </c>
      <c r="J28" s="64" t="n">
        <v>22363.0</v>
      </c>
      <c r="K28" s="63" t="n">
        <v>52.0</v>
      </c>
      <c r="L28" s="63" t="n">
        <v>739380.0</v>
      </c>
      <c r="M28" s="64" t="n">
        <v>839.0</v>
      </c>
      <c r="N28" s="63" t="n">
        <v>63.0</v>
      </c>
      <c r="O28" s="63" t="n">
        <v>5687257.0</v>
      </c>
      <c r="P28" s="65" t="n">
        <v>7003.0</v>
      </c>
      <c r="Q28" s="62" t="n">
        <v>1328.0</v>
      </c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 t="n">
        <v>9433.0</v>
      </c>
      <c r="AK28" s="66" t="n">
        <v>31984.0</v>
      </c>
      <c r="AL28" s="67" t="n">
        <v>40163.0</v>
      </c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 t="n">
        <v>568.0</v>
      </c>
      <c r="C29" s="63" t="n">
        <v>0.0</v>
      </c>
      <c r="D29" s="64" t="n">
        <v>0.0</v>
      </c>
      <c r="E29" s="63" t="n">
        <v>520.0</v>
      </c>
      <c r="F29" s="63" t="n">
        <v>2649968.0</v>
      </c>
      <c r="G29" s="64" t="n">
        <v>3207.0</v>
      </c>
      <c r="H29" s="63" t="n">
        <v>192.0</v>
      </c>
      <c r="I29" s="63" t="n">
        <v>1.8627186E7</v>
      </c>
      <c r="J29" s="64" t="n">
        <v>22857.0</v>
      </c>
      <c r="K29" s="63" t="n">
        <v>56.0</v>
      </c>
      <c r="L29" s="63" t="n">
        <v>969621.0</v>
      </c>
      <c r="M29" s="64" t="n">
        <v>1097.0</v>
      </c>
      <c r="N29" s="63" t="n">
        <v>53.0</v>
      </c>
      <c r="O29" s="63" t="n">
        <v>4487838.0</v>
      </c>
      <c r="P29" s="65" t="n">
        <v>5518.0</v>
      </c>
      <c r="Q29" s="62" t="n">
        <v>1322.0</v>
      </c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 t="n">
        <v>9687.0</v>
      </c>
      <c r="AK29" s="66" t="n">
        <v>26437.0</v>
      </c>
      <c r="AL29" s="67" t="n">
        <v>32942.0</v>
      </c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 t="n">
        <v>577.0</v>
      </c>
      <c r="C30" s="63" t="n">
        <v>0.0</v>
      </c>
      <c r="D30" s="64" t="n">
        <v>0.0</v>
      </c>
      <c r="E30" s="63" t="n">
        <v>590.0</v>
      </c>
      <c r="F30" s="63" t="n">
        <v>2468582.0</v>
      </c>
      <c r="G30" s="64" t="n">
        <v>2953.0</v>
      </c>
      <c r="H30" s="63" t="n">
        <v>176.0</v>
      </c>
      <c r="I30" s="63" t="n">
        <v>1.9098498E7</v>
      </c>
      <c r="J30" s="64" t="n">
        <v>23357.0</v>
      </c>
      <c r="K30" s="63" t="n">
        <v>62.0</v>
      </c>
      <c r="L30" s="63" t="n">
        <v>946454.0</v>
      </c>
      <c r="M30" s="64" t="n">
        <v>1088.0</v>
      </c>
      <c r="N30" s="63" t="n">
        <v>71.0</v>
      </c>
      <c r="O30" s="63" t="n">
        <v>4040379.0</v>
      </c>
      <c r="P30" s="65" t="n">
        <v>4923.0</v>
      </c>
      <c r="Q30" s="62" t="n">
        <v>1411.0</v>
      </c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 t="n">
        <v>9921.0</v>
      </c>
      <c r="AK30" s="66" t="n">
        <v>29097.0</v>
      </c>
      <c r="AL30" s="67" t="n">
        <v>35989.0</v>
      </c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 t="n">
        <v>487.0</v>
      </c>
      <c r="C31" s="30" t="n">
        <v>0.0</v>
      </c>
      <c r="D31" s="31" t="n">
        <v>0.0</v>
      </c>
      <c r="E31" s="30" t="n">
        <v>486.0</v>
      </c>
      <c r="F31" s="30" t="n">
        <v>2133439.0</v>
      </c>
      <c r="G31" s="31" t="n">
        <v>2559.0</v>
      </c>
      <c r="H31" s="30" t="n">
        <v>151.0</v>
      </c>
      <c r="I31" s="30" t="n">
        <v>1.8602861E7</v>
      </c>
      <c r="J31" s="31" t="n">
        <v>22634.0</v>
      </c>
      <c r="K31" s="30" t="n">
        <v>56.0</v>
      </c>
      <c r="L31" s="30" t="n">
        <v>820840.0</v>
      </c>
      <c r="M31" s="31" t="n">
        <v>913.0</v>
      </c>
      <c r="N31" s="30" t="n">
        <v>49.0</v>
      </c>
      <c r="O31" s="30" t="n">
        <v>4439975.0</v>
      </c>
      <c r="P31" s="32" t="n">
        <v>5423.0</v>
      </c>
      <c r="Q31" s="29" t="n">
        <v>1180.0</v>
      </c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 t="n">
        <v>8563.0</v>
      </c>
      <c r="AK31" s="66" t="n">
        <v>28148.0</v>
      </c>
      <c r="AL31" s="67" t="n">
        <v>35266.0</v>
      </c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 t="n">
        <v>449.0</v>
      </c>
      <c r="C32" s="30" t="n">
        <v>0.0</v>
      </c>
      <c r="D32" s="31" t="n">
        <v>0.0</v>
      </c>
      <c r="E32" s="30" t="n">
        <v>435.0</v>
      </c>
      <c r="F32" s="30" t="n">
        <v>1968726.0</v>
      </c>
      <c r="G32" s="31" t="n">
        <v>2367.0</v>
      </c>
      <c r="H32" s="30" t="n">
        <v>163.0</v>
      </c>
      <c r="I32" s="30" t="n">
        <v>1.8938914E7</v>
      </c>
      <c r="J32" s="31" t="n">
        <v>23274.0</v>
      </c>
      <c r="K32" s="30" t="n">
        <v>56.0</v>
      </c>
      <c r="L32" s="30" t="n">
        <v>784401.0</v>
      </c>
      <c r="M32" s="31" t="n">
        <v>875.0</v>
      </c>
      <c r="N32" s="30" t="n">
        <v>53.0</v>
      </c>
      <c r="O32" s="30" t="n">
        <v>4100895.0</v>
      </c>
      <c r="P32" s="32" t="n">
        <v>4973.0</v>
      </c>
      <c r="Q32" s="29" t="n">
        <v>1102.0</v>
      </c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 t="n">
        <v>7659.0</v>
      </c>
      <c r="AK32" s="66" t="n">
        <v>27579.0</v>
      </c>
      <c r="AL32" s="67" t="n">
        <v>34561.0</v>
      </c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 t="n">
        <v>526.0</v>
      </c>
      <c r="C33" s="63" t="n">
        <v>0.0</v>
      </c>
      <c r="D33" s="64" t="n">
        <v>0.0</v>
      </c>
      <c r="E33" s="63" t="n">
        <v>541.0</v>
      </c>
      <c r="F33" s="63" t="n">
        <v>2153348.0</v>
      </c>
      <c r="G33" s="64" t="n">
        <v>2589.0</v>
      </c>
      <c r="H33" s="63" t="n">
        <v>155.0</v>
      </c>
      <c r="I33" s="63" t="n">
        <v>1.5315115E7</v>
      </c>
      <c r="J33" s="64" t="n">
        <v>18508.0</v>
      </c>
      <c r="K33" s="63" t="n">
        <v>53.0</v>
      </c>
      <c r="L33" s="63" t="n">
        <v>504495.0</v>
      </c>
      <c r="M33" s="64" t="n">
        <v>565.0</v>
      </c>
      <c r="N33" s="63" t="n">
        <v>56.0</v>
      </c>
      <c r="O33" s="63" t="n">
        <v>3292758.0</v>
      </c>
      <c r="P33" s="65" t="n">
        <v>4004.0</v>
      </c>
      <c r="Q33" s="62" t="n">
        <v>1281.0</v>
      </c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 t="n">
        <v>9248.0</v>
      </c>
      <c r="AK33" s="66" t="n">
        <v>22462.0</v>
      </c>
      <c r="AL33" s="67" t="n">
        <v>27620.0</v>
      </c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 t="n">
        <v>547.0</v>
      </c>
      <c r="C34" s="63" t="n">
        <v>0.0</v>
      </c>
      <c r="D34" s="64" t="n">
        <v>0.0</v>
      </c>
      <c r="E34" s="63" t="n">
        <v>531.0</v>
      </c>
      <c r="F34" s="63" t="n">
        <v>2428591.0</v>
      </c>
      <c r="G34" s="64" t="n">
        <v>2944.0</v>
      </c>
      <c r="H34" s="63" t="n">
        <v>179.0</v>
      </c>
      <c r="I34" s="63" t="n">
        <v>1.5463244E7</v>
      </c>
      <c r="J34" s="64" t="n">
        <v>18805.0</v>
      </c>
      <c r="K34" s="63" t="n">
        <v>60.0</v>
      </c>
      <c r="L34" s="63" t="n">
        <v>906674.0</v>
      </c>
      <c r="M34" s="64" t="n">
        <v>1049.0</v>
      </c>
      <c r="N34" s="63" t="n">
        <v>70.0</v>
      </c>
      <c r="O34" s="63" t="n">
        <v>4477740.0</v>
      </c>
      <c r="P34" s="65" t="n">
        <v>5535.0</v>
      </c>
      <c r="Q34" s="62" t="n">
        <v>1329.0</v>
      </c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 t="n">
        <v>9272.0</v>
      </c>
      <c r="AK34" s="66" t="n">
        <v>25302.0</v>
      </c>
      <c r="AL34" s="67" t="n">
        <v>31640.0</v>
      </c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 t="n">
        <v>0.0</v>
      </c>
      <c r="C35" s="63" t="n">
        <v>0.0</v>
      </c>
      <c r="D35" s="64" t="n">
        <v>0.0</v>
      </c>
      <c r="E35" s="63" t="n">
        <v>0.0</v>
      </c>
      <c r="F35" s="63" t="n">
        <v>0.0</v>
      </c>
      <c r="G35" s="64" t="n">
        <v>0.0</v>
      </c>
      <c r="H35" s="63" t="n">
        <v>0.0</v>
      </c>
      <c r="I35" s="63" t="n">
        <v>0.0</v>
      </c>
      <c r="J35" s="64" t="n">
        <v>0.0</v>
      </c>
      <c r="K35" s="63" t="n">
        <v>0.0</v>
      </c>
      <c r="L35" s="63" t="n">
        <v>0.0</v>
      </c>
      <c r="M35" s="64" t="n">
        <v>0.0</v>
      </c>
      <c r="N35" s="63" t="n">
        <v>0.0</v>
      </c>
      <c r="O35" s="63" t="n">
        <v>0.0</v>
      </c>
      <c r="P35" s="65" t="n">
        <v>0.0</v>
      </c>
      <c r="Q35" s="62" t="n">
        <v>0.0</v>
      </c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 t="n">
        <v>9510.0</v>
      </c>
      <c r="AK35" s="66" t="n">
        <v>26321.0</v>
      </c>
      <c r="AL35" s="67" t="n">
        <v>32902.0</v>
      </c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 t="n">
        <v>0.0</v>
      </c>
      <c r="C36" s="72" t="n">
        <v>0.0</v>
      </c>
      <c r="D36" s="73" t="n">
        <v>0.0</v>
      </c>
      <c r="E36" s="72" t="n">
        <v>0.0</v>
      </c>
      <c r="F36" s="72" t="n">
        <v>0.0</v>
      </c>
      <c r="G36" s="73" t="n">
        <v>0.0</v>
      </c>
      <c r="H36" s="72" t="n">
        <v>0.0</v>
      </c>
      <c r="I36" s="72" t="n">
        <v>0.0</v>
      </c>
      <c r="J36" s="73" t="n">
        <v>0.0</v>
      </c>
      <c r="K36" s="72" t="n">
        <v>0.0</v>
      </c>
      <c r="L36" s="72" t="n">
        <v>0.0</v>
      </c>
      <c r="M36" s="73" t="n">
        <v>0.0</v>
      </c>
      <c r="N36" s="72" t="n">
        <v>0.0</v>
      </c>
      <c r="O36" s="72" t="n">
        <v>0.0</v>
      </c>
      <c r="P36" s="74" t="n">
        <v>0.0</v>
      </c>
      <c r="Q36" s="71" t="n">
        <v>0.0</v>
      </c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 t="n">
        <v>9529.0</v>
      </c>
      <c r="AK36" s="75" t="n">
        <v>30720.0</v>
      </c>
      <c r="AL36" s="76" t="n">
        <v>38462.0</v>
      </c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 t="n">
        <v>10750.0</v>
      </c>
      <c r="C37" s="38">
        <f>SUM(C6:C36)</f>
        <v>0</v>
      </c>
      <c r="D37" s="38">
        <f t="shared" ref="D37" si="9">SUM(D6:D36)</f>
        <v>0</v>
      </c>
      <c r="E37" s="38" t="n">
        <v>10064.0</v>
      </c>
      <c r="F37" s="38">
        <f>SUM(F6:F36)</f>
        <v>0</v>
      </c>
      <c r="G37" s="39">
        <f t="shared" ref="G37" si="10">SUM(G6:G36)</f>
        <v>0</v>
      </c>
      <c r="H37" s="38" t="n">
        <v>2914.0</v>
      </c>
      <c r="I37" s="38">
        <f>SUM(I6:I36)</f>
        <v>0</v>
      </c>
      <c r="J37" s="39">
        <f t="shared" ref="J37" si="11">SUM(J6:J36)</f>
        <v>0</v>
      </c>
      <c r="K37" s="38" t="n">
        <v>1012.0</v>
      </c>
      <c r="L37" s="38">
        <f>SUM(L6:L36)</f>
        <v>0</v>
      </c>
      <c r="M37" s="39">
        <f t="shared" ref="M37" si="12">SUM(M6:M36)</f>
        <v>0</v>
      </c>
      <c r="N37" s="38" t="n">
        <v>1096.0</v>
      </c>
      <c r="O37" s="38">
        <f>SUM(O6:O36)</f>
        <v>0</v>
      </c>
      <c r="P37" s="39">
        <f t="shared" ref="P37" si="13">SUM(P6:P36)</f>
        <v>0</v>
      </c>
      <c r="Q37" s="38" t="n">
        <v>20626.0</v>
      </c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 t="n">
        <v>65835.0</v>
      </c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sheetCalcPr fullCalcOnLoad="true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2014-06-18T14:29:13Z</dcterms:modified>
</coreProperties>
</file>