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i\study\computer_vision_study\sec03\"/>
    </mc:Choice>
  </mc:AlternateContent>
  <xr:revisionPtr revIDLastSave="0" documentId="13_ncr:1_{38BB4F2F-C997-45B5-BBD3-825253694FFC}" xr6:coauthVersionLast="47" xr6:coauthVersionMax="47" xr10:uidLastSave="{00000000-0000-0000-0000-000000000000}"/>
  <bookViews>
    <workbookView xWindow="8595" yWindow="2670" windowWidth="17220" windowHeight="12780" activeTab="1" xr2:uid="{14FDFA08-F2F2-4A6E-A62A-2B24D81451B7}"/>
  </bookViews>
  <sheets>
    <sheet name="평활화" sheetId="1" r:id="rId1"/>
    <sheet name="합성곱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L9" i="2"/>
  <c r="K9" i="2"/>
  <c r="L8" i="2"/>
  <c r="K8" i="2"/>
  <c r="L3" i="2"/>
  <c r="J9" i="2"/>
  <c r="I9" i="2"/>
  <c r="J8" i="2"/>
  <c r="I8" i="2"/>
  <c r="M2" i="2"/>
  <c r="L2" i="2"/>
  <c r="L7" i="2"/>
  <c r="K7" i="2"/>
  <c r="L6" i="2"/>
  <c r="K6" i="2"/>
  <c r="J7" i="2"/>
  <c r="I7" i="2"/>
  <c r="J6" i="2"/>
  <c r="I6" i="2"/>
  <c r="R36" i="1"/>
  <c r="Q36" i="1"/>
  <c r="P36" i="1"/>
  <c r="O36" i="1"/>
  <c r="N36" i="1"/>
  <c r="M36" i="1"/>
  <c r="L36" i="1"/>
  <c r="L37" i="1" s="1"/>
  <c r="F34" i="1" s="1"/>
  <c r="K36" i="1"/>
  <c r="K37" i="1" s="1"/>
  <c r="K38" i="1" s="1"/>
  <c r="F38" i="1"/>
  <c r="G37" i="1"/>
  <c r="D36" i="1"/>
  <c r="D35" i="1"/>
  <c r="Q31" i="1"/>
  <c r="P31" i="1"/>
  <c r="O31" i="1"/>
  <c r="N31" i="1"/>
  <c r="M31" i="1"/>
  <c r="L31" i="1"/>
  <c r="R31" i="1"/>
  <c r="K31" i="1"/>
  <c r="K30" i="1"/>
  <c r="L27" i="1"/>
  <c r="M27" i="1"/>
  <c r="N27" i="1"/>
  <c r="O27" i="1"/>
  <c r="P27" i="1"/>
  <c r="Q27" i="1"/>
  <c r="R27" i="1"/>
  <c r="K27" i="1"/>
  <c r="S27" i="1" s="1"/>
  <c r="S24" i="1"/>
  <c r="Q37" i="1"/>
  <c r="Q38" i="1" s="1"/>
  <c r="R37" i="1"/>
  <c r="R38" i="1" s="1"/>
  <c r="G38" i="1" s="1"/>
  <c r="P37" i="1"/>
  <c r="P38" i="1" s="1"/>
  <c r="F37" i="1" s="1"/>
  <c r="O37" i="1"/>
  <c r="O38" i="1" s="1"/>
  <c r="E38" i="1" s="1"/>
  <c r="N37" i="1"/>
  <c r="N38" i="1" s="1"/>
  <c r="C36" i="1" s="1"/>
  <c r="M37" i="1"/>
  <c r="M38" i="1" s="1"/>
  <c r="C35" i="1" s="1"/>
  <c r="L16" i="1"/>
  <c r="N16" i="1"/>
  <c r="R16" i="1"/>
  <c r="P15" i="1"/>
  <c r="P16" i="1" s="1"/>
  <c r="R14" i="1"/>
  <c r="R15" i="1" s="1"/>
  <c r="Q14" i="1"/>
  <c r="Q15" i="1" s="1"/>
  <c r="Q16" i="1" s="1"/>
  <c r="P14" i="1"/>
  <c r="O14" i="1"/>
  <c r="O15" i="1" s="1"/>
  <c r="O16" i="1" s="1"/>
  <c r="N14" i="1"/>
  <c r="N15" i="1" s="1"/>
  <c r="M14" i="1"/>
  <c r="M15" i="1" s="1"/>
  <c r="M16" i="1" s="1"/>
  <c r="L14" i="1"/>
  <c r="L15" i="1" s="1"/>
  <c r="K14" i="1"/>
  <c r="K15" i="1" s="1"/>
  <c r="K16" i="1" s="1"/>
  <c r="R10" i="1"/>
  <c r="Q10" i="1"/>
  <c r="P10" i="1"/>
  <c r="O10" i="1"/>
  <c r="N10" i="1"/>
  <c r="M10" i="1"/>
  <c r="L10" i="1"/>
  <c r="K10" i="1"/>
  <c r="R6" i="1"/>
  <c r="Q6" i="1"/>
  <c r="P6" i="1"/>
  <c r="O6" i="1"/>
  <c r="N6" i="1"/>
  <c r="M6" i="1"/>
  <c r="L6" i="1"/>
  <c r="K6" i="1"/>
  <c r="C37" i="1" l="1"/>
  <c r="E35" i="1"/>
  <c r="E36" i="1"/>
  <c r="D37" i="1"/>
  <c r="C38" i="1"/>
  <c r="G34" i="1"/>
  <c r="F35" i="1"/>
  <c r="F36" i="1"/>
  <c r="E37" i="1"/>
  <c r="D38" i="1"/>
  <c r="G36" i="1"/>
  <c r="D34" i="1"/>
  <c r="C34" i="1"/>
  <c r="E34" i="1"/>
</calcChain>
</file>

<file path=xl/sharedStrings.xml><?xml version="1.0" encoding="utf-8"?>
<sst xmlns="http://schemas.openxmlformats.org/spreadsheetml/2006/main" count="48" uniqueCount="37">
  <si>
    <t>2/64</t>
    <phoneticPr fontId="1" type="noConversion"/>
  </si>
  <si>
    <t>14/64</t>
    <phoneticPr fontId="1" type="noConversion"/>
  </si>
  <si>
    <t>31/64</t>
    <phoneticPr fontId="1" type="noConversion"/>
  </si>
  <si>
    <t>41/64</t>
    <phoneticPr fontId="1" type="noConversion"/>
  </si>
  <si>
    <t>44/64</t>
    <phoneticPr fontId="1" type="noConversion"/>
  </si>
  <si>
    <t>51/64</t>
    <phoneticPr fontId="1" type="noConversion"/>
  </si>
  <si>
    <t>62/64</t>
    <phoneticPr fontId="1" type="noConversion"/>
  </si>
  <si>
    <t>64/64</t>
    <phoneticPr fontId="1" type="noConversion"/>
  </si>
  <si>
    <t>12/64</t>
    <phoneticPr fontId="1" type="noConversion"/>
  </si>
  <si>
    <t>17/64</t>
    <phoneticPr fontId="1" type="noConversion"/>
  </si>
  <si>
    <t>10/64</t>
    <phoneticPr fontId="1" type="noConversion"/>
  </si>
  <si>
    <t>3/64</t>
    <phoneticPr fontId="1" type="noConversion"/>
  </si>
  <si>
    <t>7/64</t>
    <phoneticPr fontId="1" type="noConversion"/>
  </si>
  <si>
    <t>11/64</t>
    <phoneticPr fontId="1" type="noConversion"/>
  </si>
  <si>
    <t>책 l 같은 것 bin</t>
    <phoneticPr fontId="1" type="noConversion"/>
  </si>
  <si>
    <t>비율 p(g) 책은 h 정규화히스토그램</t>
    <phoneticPr fontId="1" type="noConversion"/>
  </si>
  <si>
    <t>책 h위에 동그라미2개 누적정규화 4번째 칸</t>
    <phoneticPr fontId="1" type="noConversion"/>
  </si>
  <si>
    <t>평활화 한 값</t>
    <phoneticPr fontId="1" type="noConversion"/>
  </si>
  <si>
    <t>위에 책 4열에 나온 값 X7 함 unit8 8비트이고 최댓값은 7임</t>
    <phoneticPr fontId="1" type="noConversion"/>
  </si>
  <si>
    <t>2/25</t>
    <phoneticPr fontId="1" type="noConversion"/>
  </si>
  <si>
    <t>1/25</t>
    <phoneticPr fontId="1" type="noConversion"/>
  </si>
  <si>
    <t>8/25</t>
    <phoneticPr fontId="1" type="noConversion"/>
  </si>
  <si>
    <t>8/26</t>
    <phoneticPr fontId="1" type="noConversion"/>
  </si>
  <si>
    <t>0/25</t>
    <phoneticPr fontId="1" type="noConversion"/>
  </si>
  <si>
    <t>4/25</t>
    <phoneticPr fontId="1" type="noConversion"/>
  </si>
  <si>
    <t>5/25</t>
    <phoneticPr fontId="1" type="noConversion"/>
  </si>
  <si>
    <t>13/25</t>
    <phoneticPr fontId="1" type="noConversion"/>
  </si>
  <si>
    <t>21/25</t>
    <phoneticPr fontId="1" type="noConversion"/>
  </si>
  <si>
    <t>23/25</t>
    <phoneticPr fontId="1" type="noConversion"/>
  </si>
  <si>
    <t>25/25</t>
    <phoneticPr fontId="1" type="noConversion"/>
  </si>
  <si>
    <t>Convolution</t>
    <phoneticPr fontId="1" type="noConversion"/>
  </si>
  <si>
    <t>Convolution Nerual Network</t>
    <phoneticPr fontId="1" type="noConversion"/>
  </si>
  <si>
    <t>합성곱CNN</t>
    <phoneticPr fontId="1" type="noConversion"/>
  </si>
  <si>
    <t>영역연산</t>
    <phoneticPr fontId="1" type="noConversion"/>
  </si>
  <si>
    <t>원본이미지</t>
    <phoneticPr fontId="1" type="noConversion"/>
  </si>
  <si>
    <t>필터값</t>
    <phoneticPr fontId="1" type="noConversion"/>
  </si>
  <si>
    <t>Feature Map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</si>
</sst>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9" formatCode="0.00000"/>
    <numFmt numFmtId="187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17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0" fillId="0" borderId="0" xfId="0" quotePrefix="1" applyNumberFormat="1" applyAlignment="1">
      <alignment horizontal="center" vertical="center"/>
    </xf>
    <xf numFmtId="187" fontId="0" fillId="0" borderId="0" xfId="0" quotePrefix="1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875C9-3C66-418F-8E3A-6C7F17F09073}">
  <dimension ref="B1:S38"/>
  <sheetViews>
    <sheetView topLeftCell="B25" zoomScale="130" zoomScaleNormal="130" workbookViewId="0">
      <selection activeCell="F6" sqref="F6"/>
    </sheetView>
  </sheetViews>
  <sheetFormatPr defaultRowHeight="16.5" x14ac:dyDescent="0.3"/>
  <cols>
    <col min="2" max="9" width="3.625" style="1" customWidth="1"/>
    <col min="11" max="18" width="9.875" style="1" bestFit="1" customWidth="1"/>
  </cols>
  <sheetData>
    <row r="1" spans="2:18" x14ac:dyDescent="0.3">
      <c r="K1" s="3" t="s">
        <v>14</v>
      </c>
      <c r="L1" s="3"/>
      <c r="M1" s="3"/>
      <c r="N1" s="3"/>
      <c r="O1" s="3"/>
      <c r="P1" s="3"/>
      <c r="Q1" s="3"/>
      <c r="R1" s="3"/>
    </row>
    <row r="2" spans="2:18" x14ac:dyDescent="0.3">
      <c r="B2" s="1">
        <v>2</v>
      </c>
      <c r="C2" s="1">
        <v>3</v>
      </c>
      <c r="D2" s="1">
        <v>3</v>
      </c>
      <c r="E2" s="1">
        <v>5</v>
      </c>
      <c r="K2" s="1">
        <v>0</v>
      </c>
      <c r="L2" s="1">
        <v>1</v>
      </c>
      <c r="M2" s="1">
        <v>2</v>
      </c>
      <c r="N2" s="1">
        <v>3</v>
      </c>
      <c r="O2" s="1">
        <v>4</v>
      </c>
      <c r="P2" s="1">
        <v>5</v>
      </c>
      <c r="Q2" s="1">
        <v>6</v>
      </c>
      <c r="R2" s="1">
        <v>7</v>
      </c>
    </row>
    <row r="3" spans="2:18" x14ac:dyDescent="0.3">
      <c r="K3" s="1">
        <v>2</v>
      </c>
      <c r="L3" s="1">
        <v>12</v>
      </c>
      <c r="M3" s="1">
        <v>17</v>
      </c>
      <c r="N3" s="1">
        <v>10</v>
      </c>
      <c r="O3" s="1">
        <v>3</v>
      </c>
      <c r="P3" s="1">
        <v>7</v>
      </c>
      <c r="Q3" s="1">
        <v>11</v>
      </c>
      <c r="R3" s="1">
        <v>2</v>
      </c>
    </row>
    <row r="4" spans="2:18" x14ac:dyDescent="0.3">
      <c r="K4" s="3" t="s">
        <v>15</v>
      </c>
      <c r="L4" s="3"/>
      <c r="M4" s="3"/>
      <c r="N4" s="3"/>
      <c r="O4" s="3"/>
      <c r="P4" s="3"/>
      <c r="Q4" s="3"/>
      <c r="R4" s="3"/>
    </row>
    <row r="5" spans="2:18" x14ac:dyDescent="0.3">
      <c r="K5" s="1" t="s">
        <v>0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0</v>
      </c>
    </row>
    <row r="6" spans="2:18" x14ac:dyDescent="0.3">
      <c r="K6" s="1">
        <f>2/64</f>
        <v>3.125E-2</v>
      </c>
      <c r="L6" s="1">
        <f>12/64</f>
        <v>0.1875</v>
      </c>
      <c r="M6" s="1">
        <f>17/64</f>
        <v>0.265625</v>
      </c>
      <c r="N6" s="1">
        <f>10/64</f>
        <v>0.15625</v>
      </c>
      <c r="O6" s="1">
        <f>3/64</f>
        <v>4.6875E-2</v>
      </c>
      <c r="P6" s="1">
        <f>7/64</f>
        <v>0.109375</v>
      </c>
      <c r="Q6" s="1">
        <f>11/64</f>
        <v>0.171875</v>
      </c>
      <c r="R6" s="1">
        <f>2/64</f>
        <v>3.125E-2</v>
      </c>
    </row>
    <row r="8" spans="2:18" x14ac:dyDescent="0.3">
      <c r="K8" s="2" t="s">
        <v>16</v>
      </c>
    </row>
    <row r="9" spans="2:18" x14ac:dyDescent="0.3">
      <c r="K9" s="1" t="s">
        <v>0</v>
      </c>
      <c r="L9" s="1" t="s">
        <v>1</v>
      </c>
      <c r="M9" s="1" t="s">
        <v>2</v>
      </c>
      <c r="N9" s="1" t="s">
        <v>3</v>
      </c>
      <c r="O9" s="1" t="s">
        <v>4</v>
      </c>
      <c r="P9" s="1" t="s">
        <v>5</v>
      </c>
      <c r="Q9" s="1" t="s">
        <v>6</v>
      </c>
      <c r="R9" s="1" t="s">
        <v>7</v>
      </c>
    </row>
    <row r="10" spans="2:18" x14ac:dyDescent="0.3">
      <c r="K10" s="1">
        <f>2/64</f>
        <v>3.125E-2</v>
      </c>
      <c r="L10" s="1">
        <f>14/64</f>
        <v>0.21875</v>
      </c>
      <c r="M10" s="1">
        <f>31/64</f>
        <v>0.484375</v>
      </c>
      <c r="N10" s="1">
        <f>41/64</f>
        <v>0.640625</v>
      </c>
      <c r="O10" s="1">
        <f>44/64</f>
        <v>0.6875</v>
      </c>
      <c r="P10" s="1">
        <f>51/64</f>
        <v>0.796875</v>
      </c>
      <c r="Q10" s="1">
        <f>62/64</f>
        <v>0.96875</v>
      </c>
      <c r="R10" s="1">
        <f>64/64</f>
        <v>1</v>
      </c>
    </row>
    <row r="12" spans="2:18" x14ac:dyDescent="0.3">
      <c r="K12" s="1" t="s">
        <v>17</v>
      </c>
    </row>
    <row r="13" spans="2:18" x14ac:dyDescent="0.3">
      <c r="K13" s="2" t="s">
        <v>18</v>
      </c>
    </row>
    <row r="14" spans="2:18" x14ac:dyDescent="0.3">
      <c r="K14" s="1">
        <f>2/64</f>
        <v>3.125E-2</v>
      </c>
      <c r="L14" s="1">
        <f>14/64</f>
        <v>0.21875</v>
      </c>
      <c r="M14" s="1">
        <f>31/64</f>
        <v>0.484375</v>
      </c>
      <c r="N14" s="1">
        <f>41/64</f>
        <v>0.640625</v>
      </c>
      <c r="O14" s="1">
        <f>44/64</f>
        <v>0.6875</v>
      </c>
      <c r="P14" s="1">
        <f>51/64</f>
        <v>0.796875</v>
      </c>
      <c r="Q14" s="1">
        <f>62/64</f>
        <v>0.96875</v>
      </c>
      <c r="R14" s="1">
        <f>64/64</f>
        <v>1</v>
      </c>
    </row>
    <row r="15" spans="2:18" x14ac:dyDescent="0.3">
      <c r="K15" s="4">
        <f>K14*7</f>
        <v>0.21875</v>
      </c>
      <c r="L15" s="4">
        <f t="shared" ref="L15:R15" si="0">L14*7</f>
        <v>1.53125</v>
      </c>
      <c r="M15" s="4">
        <f t="shared" si="0"/>
        <v>3.390625</v>
      </c>
      <c r="N15" s="4">
        <f t="shared" si="0"/>
        <v>4.484375</v>
      </c>
      <c r="O15" s="4">
        <f t="shared" si="0"/>
        <v>4.8125</v>
      </c>
      <c r="P15" s="4">
        <f t="shared" si="0"/>
        <v>5.578125</v>
      </c>
      <c r="Q15" s="4">
        <f t="shared" si="0"/>
        <v>6.78125</v>
      </c>
      <c r="R15" s="4">
        <f t="shared" si="0"/>
        <v>7</v>
      </c>
    </row>
    <row r="16" spans="2:18" x14ac:dyDescent="0.3">
      <c r="K16" s="5">
        <f>ROUND(K15,0)</f>
        <v>0</v>
      </c>
      <c r="L16" s="5">
        <f t="shared" ref="L16:R16" si="1">ROUND(L15,0)</f>
        <v>2</v>
      </c>
      <c r="M16" s="5">
        <f t="shared" si="1"/>
        <v>3</v>
      </c>
      <c r="N16" s="5">
        <f t="shared" si="1"/>
        <v>4</v>
      </c>
      <c r="O16" s="5">
        <f t="shared" si="1"/>
        <v>5</v>
      </c>
      <c r="P16" s="5">
        <f t="shared" si="1"/>
        <v>6</v>
      </c>
      <c r="Q16" s="5">
        <f t="shared" si="1"/>
        <v>7</v>
      </c>
      <c r="R16" s="5">
        <f t="shared" si="1"/>
        <v>7</v>
      </c>
    </row>
    <row r="22" spans="3:19" x14ac:dyDescent="0.3">
      <c r="C22" s="1">
        <v>0</v>
      </c>
      <c r="D22" s="1">
        <v>0</v>
      </c>
      <c r="E22" s="1">
        <v>1</v>
      </c>
      <c r="F22" s="1">
        <v>1</v>
      </c>
      <c r="G22" s="1">
        <v>3</v>
      </c>
      <c r="K22" s="3" t="s">
        <v>14</v>
      </c>
      <c r="L22" s="3"/>
      <c r="M22" s="3"/>
      <c r="N22" s="3"/>
      <c r="O22" s="3"/>
      <c r="P22" s="3"/>
      <c r="Q22" s="3"/>
      <c r="R22" s="3"/>
    </row>
    <row r="23" spans="3:19" x14ac:dyDescent="0.3">
      <c r="C23" s="1">
        <v>2</v>
      </c>
      <c r="D23" s="1">
        <v>3</v>
      </c>
      <c r="E23" s="1">
        <v>3</v>
      </c>
      <c r="F23" s="1">
        <v>3</v>
      </c>
      <c r="G23" s="1">
        <v>3</v>
      </c>
      <c r="K23" s="1">
        <v>0</v>
      </c>
      <c r="L23" s="1">
        <v>1</v>
      </c>
      <c r="M23" s="1">
        <v>2</v>
      </c>
      <c r="N23" s="1">
        <v>3</v>
      </c>
      <c r="O23" s="1">
        <v>4</v>
      </c>
      <c r="P23" s="1">
        <v>5</v>
      </c>
      <c r="Q23" s="1">
        <v>6</v>
      </c>
      <c r="R23" s="1">
        <v>7</v>
      </c>
    </row>
    <row r="24" spans="3:19" x14ac:dyDescent="0.3">
      <c r="C24" s="1">
        <v>3</v>
      </c>
      <c r="D24" s="1">
        <v>3</v>
      </c>
      <c r="E24" s="1">
        <v>4</v>
      </c>
      <c r="F24" s="1">
        <v>4</v>
      </c>
      <c r="G24" s="1">
        <v>4</v>
      </c>
      <c r="K24" s="1">
        <v>2</v>
      </c>
      <c r="L24" s="1">
        <v>2</v>
      </c>
      <c r="M24" s="1">
        <v>1</v>
      </c>
      <c r="N24" s="1">
        <v>8</v>
      </c>
      <c r="O24" s="1">
        <v>8</v>
      </c>
      <c r="P24" s="1">
        <v>2</v>
      </c>
      <c r="Q24" s="1">
        <v>0</v>
      </c>
      <c r="R24" s="1">
        <v>2</v>
      </c>
      <c r="S24">
        <f>SUM(K24:R24)</f>
        <v>25</v>
      </c>
    </row>
    <row r="25" spans="3:19" x14ac:dyDescent="0.3">
      <c r="C25" s="1">
        <v>4</v>
      </c>
      <c r="D25" s="1">
        <v>3</v>
      </c>
      <c r="E25" s="1">
        <v>4</v>
      </c>
      <c r="F25" s="1">
        <v>5</v>
      </c>
      <c r="G25" s="1">
        <v>7</v>
      </c>
      <c r="K25" s="3" t="s">
        <v>15</v>
      </c>
      <c r="L25" s="3"/>
      <c r="M25" s="3"/>
      <c r="N25" s="3"/>
      <c r="O25" s="3"/>
      <c r="P25" s="3"/>
      <c r="Q25" s="3"/>
      <c r="R25" s="3"/>
    </row>
    <row r="26" spans="3:19" x14ac:dyDescent="0.3">
      <c r="C26" s="1">
        <v>4</v>
      </c>
      <c r="D26" s="1">
        <v>4</v>
      </c>
      <c r="E26" s="1">
        <v>4</v>
      </c>
      <c r="F26" s="1">
        <v>5</v>
      </c>
      <c r="G26" s="1">
        <v>7</v>
      </c>
      <c r="K26" s="7" t="s">
        <v>19</v>
      </c>
      <c r="L26" s="7" t="s">
        <v>19</v>
      </c>
      <c r="M26" s="7" t="s">
        <v>20</v>
      </c>
      <c r="N26" s="7" t="s">
        <v>21</v>
      </c>
      <c r="O26" s="7" t="s">
        <v>22</v>
      </c>
      <c r="P26" s="7" t="s">
        <v>19</v>
      </c>
      <c r="Q26" s="7" t="s">
        <v>23</v>
      </c>
      <c r="R26" s="7" t="s">
        <v>19</v>
      </c>
    </row>
    <row r="27" spans="3:19" x14ac:dyDescent="0.3">
      <c r="K27" s="8">
        <f>K24/25</f>
        <v>0.08</v>
      </c>
      <c r="L27" s="8">
        <f t="shared" ref="L27:R27" si="2">L24/25</f>
        <v>0.08</v>
      </c>
      <c r="M27" s="8">
        <f t="shared" si="2"/>
        <v>0.04</v>
      </c>
      <c r="N27" s="8">
        <f t="shared" si="2"/>
        <v>0.32</v>
      </c>
      <c r="O27" s="8">
        <f t="shared" si="2"/>
        <v>0.32</v>
      </c>
      <c r="P27" s="8">
        <f t="shared" si="2"/>
        <v>0.08</v>
      </c>
      <c r="Q27" s="8">
        <f t="shared" si="2"/>
        <v>0</v>
      </c>
      <c r="R27" s="8">
        <f t="shared" si="2"/>
        <v>0.08</v>
      </c>
      <c r="S27">
        <f>SUM(K27:R27)</f>
        <v>1</v>
      </c>
    </row>
    <row r="29" spans="3:19" x14ac:dyDescent="0.3">
      <c r="K29" s="2" t="s">
        <v>16</v>
      </c>
    </row>
    <row r="30" spans="3:19" x14ac:dyDescent="0.3">
      <c r="K30" s="6" t="str">
        <f>K26</f>
        <v>2/25</v>
      </c>
      <c r="L30" s="9" t="s">
        <v>24</v>
      </c>
      <c r="M30" s="9" t="s">
        <v>25</v>
      </c>
      <c r="N30" s="9" t="s">
        <v>26</v>
      </c>
      <c r="O30" s="9" t="s">
        <v>27</v>
      </c>
      <c r="P30" s="9" t="s">
        <v>28</v>
      </c>
      <c r="Q30" s="9" t="s">
        <v>28</v>
      </c>
      <c r="R30" s="9" t="s">
        <v>29</v>
      </c>
    </row>
    <row r="31" spans="3:19" x14ac:dyDescent="0.3">
      <c r="K31" s="1">
        <f>2/25</f>
        <v>0.08</v>
      </c>
      <c r="L31" s="1">
        <f>4/25</f>
        <v>0.16</v>
      </c>
      <c r="M31" s="1">
        <f>5/25</f>
        <v>0.2</v>
      </c>
      <c r="N31" s="1">
        <f>13/25</f>
        <v>0.52</v>
      </c>
      <c r="O31" s="1">
        <f>21/25</f>
        <v>0.84</v>
      </c>
      <c r="P31" s="1">
        <f>23/25</f>
        <v>0.92</v>
      </c>
      <c r="Q31" s="1">
        <f>23/25</f>
        <v>0.92</v>
      </c>
      <c r="R31" s="1">
        <f>25/25</f>
        <v>1</v>
      </c>
    </row>
    <row r="33" spans="3:18" x14ac:dyDescent="0.3">
      <c r="K33" s="1" t="s">
        <v>17</v>
      </c>
    </row>
    <row r="34" spans="3:18" x14ac:dyDescent="0.3">
      <c r="C34" s="5">
        <f>K38</f>
        <v>1</v>
      </c>
      <c r="D34" s="5">
        <f>K38</f>
        <v>1</v>
      </c>
      <c r="E34" s="5">
        <f>L38</f>
        <v>1</v>
      </c>
      <c r="F34" s="5">
        <f>L38</f>
        <v>1</v>
      </c>
      <c r="G34" s="5">
        <f>N38</f>
        <v>4</v>
      </c>
      <c r="K34" s="2" t="s">
        <v>18</v>
      </c>
    </row>
    <row r="35" spans="3:18" x14ac:dyDescent="0.3">
      <c r="C35" s="5">
        <f>M38</f>
        <v>1</v>
      </c>
      <c r="D35" s="5">
        <f>N38</f>
        <v>4</v>
      </c>
      <c r="E35" s="5">
        <f>N38</f>
        <v>4</v>
      </c>
      <c r="F35" s="5">
        <f>N38</f>
        <v>4</v>
      </c>
      <c r="G35" s="1">
        <v>3</v>
      </c>
      <c r="K35" s="1">
        <v>0</v>
      </c>
      <c r="L35" s="1">
        <v>1</v>
      </c>
      <c r="M35" s="1">
        <v>2</v>
      </c>
      <c r="N35" s="1">
        <v>3</v>
      </c>
      <c r="O35" s="1">
        <v>4</v>
      </c>
      <c r="P35" s="1">
        <v>5</v>
      </c>
      <c r="Q35" s="1">
        <v>6</v>
      </c>
      <c r="R35" s="1">
        <v>7</v>
      </c>
    </row>
    <row r="36" spans="3:18" x14ac:dyDescent="0.3">
      <c r="C36" s="5">
        <f>N38</f>
        <v>4</v>
      </c>
      <c r="D36" s="5">
        <f>N38</f>
        <v>4</v>
      </c>
      <c r="E36" s="5">
        <f>O38</f>
        <v>6</v>
      </c>
      <c r="F36" s="5">
        <f>O38</f>
        <v>6</v>
      </c>
      <c r="G36" s="5">
        <f>O38</f>
        <v>6</v>
      </c>
      <c r="K36" s="1">
        <f>2/25</f>
        <v>0.08</v>
      </c>
      <c r="L36" s="1">
        <f>4/25</f>
        <v>0.16</v>
      </c>
      <c r="M36" s="1">
        <f>5/25</f>
        <v>0.2</v>
      </c>
      <c r="N36" s="1">
        <f>13/25</f>
        <v>0.52</v>
      </c>
      <c r="O36" s="1">
        <f>21/25</f>
        <v>0.84</v>
      </c>
      <c r="P36" s="1">
        <f>23/25</f>
        <v>0.92</v>
      </c>
      <c r="Q36" s="1">
        <f>23/25</f>
        <v>0.92</v>
      </c>
      <c r="R36" s="1">
        <f>25/25</f>
        <v>1</v>
      </c>
    </row>
    <row r="37" spans="3:18" x14ac:dyDescent="0.3">
      <c r="C37" s="5">
        <f>O38</f>
        <v>6</v>
      </c>
      <c r="D37" s="5">
        <f>N38</f>
        <v>4</v>
      </c>
      <c r="E37" s="5">
        <f>O38</f>
        <v>6</v>
      </c>
      <c r="F37" s="5">
        <f>P38</f>
        <v>6</v>
      </c>
      <c r="G37" s="5">
        <f>R38</f>
        <v>7</v>
      </c>
      <c r="K37" s="4">
        <f>K36*7</f>
        <v>0.56000000000000005</v>
      </c>
      <c r="L37" s="4">
        <f t="shared" ref="L37" si="3">L36*7</f>
        <v>1.1200000000000001</v>
      </c>
      <c r="M37" s="4">
        <f t="shared" ref="M37" si="4">M36*7</f>
        <v>1.4000000000000001</v>
      </c>
      <c r="N37" s="4">
        <f t="shared" ref="N37" si="5">N36*7</f>
        <v>3.64</v>
      </c>
      <c r="O37" s="4">
        <f t="shared" ref="O37" si="6">O36*7</f>
        <v>5.88</v>
      </c>
      <c r="P37" s="4">
        <f t="shared" ref="P37" si="7">P36*7</f>
        <v>6.44</v>
      </c>
      <c r="Q37" s="4">
        <f t="shared" ref="Q37" si="8">Q36*7</f>
        <v>6.44</v>
      </c>
      <c r="R37" s="4">
        <f t="shared" ref="R37" si="9">R36*7</f>
        <v>7</v>
      </c>
    </row>
    <row r="38" spans="3:18" x14ac:dyDescent="0.3">
      <c r="C38" s="5">
        <f>O38</f>
        <v>6</v>
      </c>
      <c r="D38" s="5">
        <f>O38</f>
        <v>6</v>
      </c>
      <c r="E38" s="5">
        <f>O38</f>
        <v>6</v>
      </c>
      <c r="F38" s="5">
        <f>P38</f>
        <v>6</v>
      </c>
      <c r="G38" s="5">
        <f>R38</f>
        <v>7</v>
      </c>
      <c r="K38" s="5">
        <f>ROUND(K37,0)</f>
        <v>1</v>
      </c>
      <c r="L38" s="5">
        <v>1</v>
      </c>
      <c r="M38" s="5">
        <f t="shared" ref="M38" si="10">ROUND(M37,0)</f>
        <v>1</v>
      </c>
      <c r="N38" s="5">
        <f t="shared" ref="N38" si="11">ROUND(N37,0)</f>
        <v>4</v>
      </c>
      <c r="O38" s="5">
        <f t="shared" ref="O38" si="12">ROUND(O37,0)</f>
        <v>6</v>
      </c>
      <c r="P38" s="5">
        <f t="shared" ref="P38" si="13">ROUND(P37,0)</f>
        <v>6</v>
      </c>
      <c r="Q38" s="5">
        <f t="shared" ref="Q38" si="14">ROUND(Q37,0)</f>
        <v>6</v>
      </c>
      <c r="R38" s="5">
        <f t="shared" ref="R38" si="15">ROUND(R37,0)</f>
        <v>7</v>
      </c>
    </row>
  </sheetData>
  <mergeCells count="4">
    <mergeCell ref="K4:R4"/>
    <mergeCell ref="K1:R1"/>
    <mergeCell ref="K22:R22"/>
    <mergeCell ref="K25:R2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B2545-588F-4F36-B55B-585F586E213A}">
  <dimension ref="A1:M9"/>
  <sheetViews>
    <sheetView tabSelected="1" zoomScale="130" zoomScaleNormal="130" workbookViewId="0">
      <selection activeCell="L5" sqref="L5"/>
    </sheetView>
  </sheetViews>
  <sheetFormatPr defaultRowHeight="16.5" x14ac:dyDescent="0.3"/>
  <cols>
    <col min="1" max="1" width="12.25" customWidth="1"/>
    <col min="2" max="2" width="27.75" bestFit="1" customWidth="1"/>
    <col min="3" max="3" width="3.625" customWidth="1"/>
    <col min="4" max="7" width="3.625" style="1" customWidth="1"/>
    <col min="9" max="13" width="3.625" customWidth="1"/>
  </cols>
  <sheetData>
    <row r="1" spans="1:13" x14ac:dyDescent="0.3">
      <c r="A1" t="s">
        <v>32</v>
      </c>
      <c r="B1" t="s">
        <v>31</v>
      </c>
    </row>
    <row r="2" spans="1:13" x14ac:dyDescent="0.3">
      <c r="A2" t="s">
        <v>30</v>
      </c>
      <c r="D2" s="10">
        <v>0</v>
      </c>
      <c r="E2" s="10">
        <v>1</v>
      </c>
      <c r="F2" s="1">
        <v>7</v>
      </c>
      <c r="G2" s="1">
        <v>5</v>
      </c>
      <c r="I2" s="1">
        <v>1</v>
      </c>
      <c r="J2" s="1">
        <v>0</v>
      </c>
      <c r="L2">
        <f>SUM(I6:J7)</f>
        <v>15</v>
      </c>
      <c r="M2">
        <f>SUM(K6:L7)</f>
        <v>25</v>
      </c>
    </row>
    <row r="3" spans="1:13" x14ac:dyDescent="0.3">
      <c r="A3" t="s">
        <v>33</v>
      </c>
      <c r="D3" s="10">
        <v>5</v>
      </c>
      <c r="E3" s="10">
        <v>5</v>
      </c>
      <c r="F3" s="1">
        <v>6</v>
      </c>
      <c r="G3" s="1">
        <v>6</v>
      </c>
      <c r="I3" s="1">
        <v>1</v>
      </c>
      <c r="J3" s="1">
        <v>2</v>
      </c>
      <c r="L3">
        <f>SUM(I8:J9)</f>
        <v>8</v>
      </c>
      <c r="M3">
        <f>SUM(K8:L9)</f>
        <v>8</v>
      </c>
    </row>
    <row r="4" spans="1:13" x14ac:dyDescent="0.3">
      <c r="D4" s="1">
        <v>5</v>
      </c>
      <c r="E4" s="1">
        <v>3</v>
      </c>
      <c r="F4" s="1">
        <v>3</v>
      </c>
      <c r="G4" s="1">
        <v>0</v>
      </c>
      <c r="I4" t="s">
        <v>35</v>
      </c>
      <c r="L4" t="s">
        <v>36</v>
      </c>
    </row>
    <row r="5" spans="1:13" x14ac:dyDescent="0.3">
      <c r="D5" s="1">
        <v>1</v>
      </c>
      <c r="E5" s="1">
        <v>1</v>
      </c>
      <c r="F5" s="1">
        <v>1</v>
      </c>
      <c r="G5" s="1">
        <v>2</v>
      </c>
    </row>
    <row r="6" spans="1:13" x14ac:dyDescent="0.3">
      <c r="D6" s="2" t="s">
        <v>34</v>
      </c>
      <c r="I6">
        <f>D2*I2</f>
        <v>0</v>
      </c>
      <c r="J6">
        <f>E2*J2</f>
        <v>0</v>
      </c>
      <c r="K6">
        <f>F2*I2</f>
        <v>7</v>
      </c>
      <c r="L6">
        <f>G2*J2</f>
        <v>0</v>
      </c>
    </row>
    <row r="7" spans="1:13" x14ac:dyDescent="0.3">
      <c r="I7">
        <f>D3*I3</f>
        <v>5</v>
      </c>
      <c r="J7">
        <f>E3*J3</f>
        <v>10</v>
      </c>
      <c r="K7">
        <f>F3*I3</f>
        <v>6</v>
      </c>
      <c r="L7">
        <f>G3*J3</f>
        <v>12</v>
      </c>
    </row>
    <row r="8" spans="1:13" x14ac:dyDescent="0.3">
      <c r="I8">
        <f>D4*I2</f>
        <v>5</v>
      </c>
      <c r="J8">
        <f>E4*J2</f>
        <v>0</v>
      </c>
      <c r="K8">
        <f>F4*I2</f>
        <v>3</v>
      </c>
      <c r="L8">
        <f>G4*J2</f>
        <v>0</v>
      </c>
    </row>
    <row r="9" spans="1:13" x14ac:dyDescent="0.3">
      <c r="I9">
        <f>D5*I3</f>
        <v>1</v>
      </c>
      <c r="J9">
        <f>E5*J3</f>
        <v>2</v>
      </c>
      <c r="K9">
        <f>F5*I3</f>
        <v>1</v>
      </c>
      <c r="L9">
        <f>G5*J3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평활화</vt:lpstr>
      <vt:lpstr>합성곱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2024-03-06T02:36:23Z</dcterms:created>
  <dcterms:modified xsi:type="dcterms:W3CDTF">2024-03-06T08:50:37Z</dcterms:modified>
</cp:coreProperties>
</file>