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96" yWindow="228" windowWidth="18180" windowHeight="8880"/>
  </bookViews>
  <sheets>
    <sheet name="TEMPLATE-&lt;YEAR&gt;-&lt;DOC #&gt;" sheetId="1" r:id="rId1"/>
  </sheets>
  <calcPr calcId="145621"/>
</workbook>
</file>

<file path=xl/calcChain.xml><?xml version="1.0" encoding="utf-8"?>
<calcChain xmlns="http://schemas.openxmlformats.org/spreadsheetml/2006/main">
  <c r="A191" i="1" l="1"/>
  <c r="A190" i="1"/>
  <c r="A189" i="1"/>
  <c r="A188" i="1"/>
  <c r="A187" i="1"/>
  <c r="A186" i="1"/>
  <c r="A185" i="1"/>
  <c r="A184" i="1"/>
  <c r="A183" i="1"/>
  <c r="A182" i="1"/>
  <c r="D169" i="1"/>
  <c r="A160" i="1" a="1"/>
  <c r="A160" i="1" s="1"/>
  <c r="K116" i="1"/>
  <c r="I116" i="1"/>
  <c r="K115" i="1"/>
  <c r="I115" i="1"/>
  <c r="K114" i="1"/>
  <c r="I114" i="1"/>
  <c r="K113" i="1"/>
  <c r="I113" i="1"/>
  <c r="K112" i="1"/>
  <c r="I112" i="1"/>
  <c r="K111" i="1"/>
  <c r="I111" i="1"/>
  <c r="K110" i="1"/>
  <c r="I110" i="1"/>
  <c r="A110" i="1" a="1"/>
  <c r="K109" i="1"/>
  <c r="I109" i="1"/>
  <c r="H17" i="1" a="1"/>
  <c r="H17" i="1" s="1"/>
  <c r="H9" i="1" a="1"/>
  <c r="H9" i="1" s="1"/>
  <c r="J2" i="1" a="1"/>
  <c r="B160" i="1" l="1"/>
  <c r="D160" i="1"/>
  <c r="E160" i="1"/>
  <c r="C160" i="1"/>
  <c r="H10" i="1"/>
  <c r="J2" i="1"/>
  <c r="K2" i="1"/>
  <c r="H22" i="1"/>
  <c r="H19" i="1"/>
  <c r="H18" i="1"/>
  <c r="H21" i="1"/>
  <c r="H20" i="1"/>
  <c r="C110" i="1"/>
  <c r="B110" i="1"/>
  <c r="A110" i="1"/>
  <c r="D110" i="1"/>
  <c r="E110" i="1"/>
  <c r="J17" i="1" l="1" a="1"/>
  <c r="J21" i="1" s="1"/>
  <c r="E26" i="1" a="1"/>
  <c r="F26" i="1" a="1"/>
  <c r="J18" i="1" l="1"/>
  <c r="J17" i="1"/>
  <c r="J19" i="1"/>
  <c r="J20" i="1"/>
  <c r="J22" i="1"/>
  <c r="E106" i="1"/>
  <c r="E98" i="1"/>
  <c r="E90" i="1"/>
  <c r="E82" i="1"/>
  <c r="E74" i="1"/>
  <c r="E66" i="1"/>
  <c r="E58" i="1"/>
  <c r="E50" i="1"/>
  <c r="E42" i="1"/>
  <c r="E34" i="1"/>
  <c r="E26" i="1"/>
  <c r="E100" i="1"/>
  <c r="E91" i="1"/>
  <c r="E81" i="1"/>
  <c r="E72" i="1"/>
  <c r="E63" i="1"/>
  <c r="E54" i="1"/>
  <c r="E45" i="1"/>
  <c r="E36" i="1"/>
  <c r="E27" i="1"/>
  <c r="E99" i="1"/>
  <c r="E89" i="1"/>
  <c r="E80" i="1"/>
  <c r="E71" i="1"/>
  <c r="E62" i="1"/>
  <c r="E53" i="1"/>
  <c r="E44" i="1"/>
  <c r="E35" i="1"/>
  <c r="E105" i="1"/>
  <c r="E96" i="1"/>
  <c r="E87" i="1"/>
  <c r="E78" i="1"/>
  <c r="E69" i="1"/>
  <c r="E60" i="1"/>
  <c r="E41" i="1"/>
  <c r="E32" i="1"/>
  <c r="E104" i="1"/>
  <c r="E95" i="1"/>
  <c r="E86" i="1"/>
  <c r="E77" i="1"/>
  <c r="E68" i="1"/>
  <c r="E59" i="1"/>
  <c r="E49" i="1"/>
  <c r="E40" i="1"/>
  <c r="E31" i="1"/>
  <c r="E97" i="1"/>
  <c r="E88" i="1"/>
  <c r="E79" i="1"/>
  <c r="E70" i="1"/>
  <c r="E61" i="1"/>
  <c r="E52" i="1"/>
  <c r="E43" i="1"/>
  <c r="E33" i="1"/>
  <c r="E103" i="1"/>
  <c r="E83" i="1"/>
  <c r="E56" i="1"/>
  <c r="E37" i="1"/>
  <c r="E102" i="1"/>
  <c r="E76" i="1"/>
  <c r="E55" i="1"/>
  <c r="E30" i="1"/>
  <c r="E101" i="1"/>
  <c r="E51" i="1"/>
  <c r="E94" i="1"/>
  <c r="E73" i="1"/>
  <c r="E48" i="1"/>
  <c r="E28" i="1"/>
  <c r="E93" i="1"/>
  <c r="E67" i="1"/>
  <c r="E47" i="1"/>
  <c r="E65" i="1"/>
  <c r="E46" i="1"/>
  <c r="E85" i="1"/>
  <c r="E64" i="1"/>
  <c r="E39" i="1"/>
  <c r="E38" i="1"/>
  <c r="E75" i="1"/>
  <c r="E29" i="1"/>
  <c r="E84" i="1"/>
  <c r="E92" i="1"/>
  <c r="E57" i="1"/>
  <c r="F104" i="1"/>
  <c r="F96" i="1"/>
  <c r="F88" i="1"/>
  <c r="F80" i="1"/>
  <c r="F72" i="1"/>
  <c r="F64" i="1"/>
  <c r="F56" i="1"/>
  <c r="F48" i="1"/>
  <c r="F40" i="1"/>
  <c r="F32" i="1"/>
  <c r="F95" i="1"/>
  <c r="F79" i="1"/>
  <c r="F63" i="1"/>
  <c r="F55" i="1"/>
  <c r="F39" i="1"/>
  <c r="F103" i="1"/>
  <c r="F87" i="1"/>
  <c r="F71" i="1"/>
  <c r="F47" i="1"/>
  <c r="F100" i="1"/>
  <c r="F90" i="1"/>
  <c r="F78" i="1"/>
  <c r="F68" i="1"/>
  <c r="F58" i="1"/>
  <c r="F46" i="1"/>
  <c r="F36" i="1"/>
  <c r="F27" i="1"/>
  <c r="F99" i="1"/>
  <c r="F89" i="1"/>
  <c r="F77" i="1"/>
  <c r="F67" i="1"/>
  <c r="F57" i="1"/>
  <c r="F45" i="1"/>
  <c r="F35" i="1"/>
  <c r="F26" i="1"/>
  <c r="F97" i="1"/>
  <c r="F85" i="1"/>
  <c r="F75" i="1"/>
  <c r="F65" i="1"/>
  <c r="F53" i="1"/>
  <c r="F43" i="1"/>
  <c r="F33" i="1"/>
  <c r="F106" i="1"/>
  <c r="F94" i="1"/>
  <c r="F84" i="1"/>
  <c r="F74" i="1"/>
  <c r="F62" i="1"/>
  <c r="F52" i="1"/>
  <c r="F42" i="1"/>
  <c r="F31" i="1"/>
  <c r="F86" i="1"/>
  <c r="F76" i="1"/>
  <c r="F54" i="1"/>
  <c r="F44" i="1"/>
  <c r="F98" i="1"/>
  <c r="F66" i="1"/>
  <c r="F34" i="1"/>
  <c r="F105" i="1"/>
  <c r="F81" i="1"/>
  <c r="F50" i="1"/>
  <c r="F102" i="1"/>
  <c r="F73" i="1"/>
  <c r="F49" i="1"/>
  <c r="F70" i="1"/>
  <c r="F41" i="1"/>
  <c r="F93" i="1"/>
  <c r="F69" i="1"/>
  <c r="F38" i="1"/>
  <c r="F92" i="1"/>
  <c r="F61" i="1"/>
  <c r="F37" i="1"/>
  <c r="F91" i="1"/>
  <c r="F60" i="1"/>
  <c r="F30" i="1"/>
  <c r="F83" i="1"/>
  <c r="F29" i="1"/>
  <c r="F82" i="1"/>
  <c r="F28" i="1"/>
  <c r="F101" i="1"/>
  <c r="F59" i="1"/>
  <c r="F51" i="1"/>
  <c r="H67" i="1" l="1" a="1"/>
  <c r="H72" i="1" s="1"/>
  <c r="H83" i="1" a="1"/>
  <c r="H87" i="1" s="1"/>
  <c r="H75" i="1" a="1"/>
  <c r="H99" i="1" a="1"/>
  <c r="H27" i="1" a="1"/>
  <c r="H35" i="1" a="1"/>
  <c r="H51" i="1" a="1"/>
  <c r="H43" i="1" a="1"/>
  <c r="H6" i="1"/>
  <c r="H59" i="1" a="1"/>
  <c r="H91" i="1" a="1"/>
  <c r="H84" i="1" l="1"/>
  <c r="H69" i="1"/>
  <c r="H85" i="1"/>
  <c r="H83" i="1"/>
  <c r="H88" i="1"/>
  <c r="H86" i="1"/>
  <c r="H70" i="1"/>
  <c r="H89" i="1"/>
  <c r="H67" i="1"/>
  <c r="H73" i="1"/>
  <c r="H68" i="1"/>
  <c r="H71" i="1"/>
  <c r="H76" i="1"/>
  <c r="H75" i="1"/>
  <c r="H81" i="1"/>
  <c r="H79" i="1"/>
  <c r="H78" i="1"/>
  <c r="H80" i="1"/>
  <c r="H77" i="1"/>
  <c r="H60" i="1"/>
  <c r="H59" i="1"/>
  <c r="H64" i="1"/>
  <c r="H63" i="1"/>
  <c r="H61" i="1"/>
  <c r="H62" i="1"/>
  <c r="H65" i="1"/>
  <c r="H56" i="1"/>
  <c r="H55" i="1"/>
  <c r="H54" i="1"/>
  <c r="H53" i="1"/>
  <c r="H51" i="1"/>
  <c r="H52" i="1"/>
  <c r="H57" i="1"/>
  <c r="H40" i="1"/>
  <c r="H39" i="1"/>
  <c r="H36" i="1"/>
  <c r="H35" i="1"/>
  <c r="H38" i="1"/>
  <c r="H37" i="1"/>
  <c r="H41" i="1"/>
  <c r="H92" i="1"/>
  <c r="H91" i="1"/>
  <c r="H97" i="1"/>
  <c r="H96" i="1"/>
  <c r="H95" i="1"/>
  <c r="H94" i="1"/>
  <c r="H93" i="1"/>
  <c r="H44" i="1"/>
  <c r="H43" i="1"/>
  <c r="H46" i="1"/>
  <c r="H45" i="1"/>
  <c r="H49" i="1"/>
  <c r="H48" i="1"/>
  <c r="H47" i="1"/>
  <c r="H28" i="1"/>
  <c r="H27" i="1"/>
  <c r="H33" i="1"/>
  <c r="H32" i="1"/>
  <c r="H31" i="1"/>
  <c r="H30" i="1"/>
  <c r="H29" i="1"/>
  <c r="H104" i="1"/>
  <c r="H103" i="1"/>
  <c r="H100" i="1"/>
  <c r="H99" i="1"/>
  <c r="H105" i="1"/>
  <c r="H102" i="1"/>
  <c r="H101" i="1"/>
  <c r="H82" i="1" l="1"/>
  <c r="I189" i="1" s="1"/>
  <c r="J189" i="1" s="1"/>
  <c r="K189" i="1" s="1"/>
  <c r="D189" i="1" s="1"/>
  <c r="I83" i="1" a="1"/>
  <c r="I85" i="1" s="1"/>
  <c r="H66" i="1"/>
  <c r="I187" i="1" s="1"/>
  <c r="J187" i="1" s="1"/>
  <c r="K187" i="1" s="1"/>
  <c r="D187" i="1" s="1"/>
  <c r="I67" i="1" a="1"/>
  <c r="I72" i="1" s="1"/>
  <c r="H90" i="1"/>
  <c r="I91" i="1" a="1"/>
  <c r="I43" i="1" a="1"/>
  <c r="H42" i="1"/>
  <c r="I27" i="1" a="1"/>
  <c r="H26" i="1"/>
  <c r="H50" i="1"/>
  <c r="I51" i="1" a="1"/>
  <c r="I75" i="1" a="1"/>
  <c r="H74" i="1"/>
  <c r="H98" i="1"/>
  <c r="I99" i="1" a="1"/>
  <c r="H34" i="1"/>
  <c r="I35" i="1" a="1"/>
  <c r="H58" i="1"/>
  <c r="I59" i="1" a="1"/>
  <c r="I86" i="1" l="1"/>
  <c r="I83" i="1"/>
  <c r="I84" i="1"/>
  <c r="I87" i="1"/>
  <c r="I88" i="1"/>
  <c r="I89" i="1"/>
  <c r="I69" i="1"/>
  <c r="I67" i="1"/>
  <c r="I68" i="1"/>
  <c r="I70" i="1"/>
  <c r="I73" i="1"/>
  <c r="I71" i="1"/>
  <c r="I40" i="1"/>
  <c r="I39" i="1"/>
  <c r="I38" i="1"/>
  <c r="I37" i="1"/>
  <c r="I35" i="1"/>
  <c r="I36" i="1"/>
  <c r="I41" i="1"/>
  <c r="I190" i="1"/>
  <c r="J190" i="1" s="1"/>
  <c r="K190" i="1" s="1"/>
  <c r="D190" i="1" s="1"/>
  <c r="I183" i="1"/>
  <c r="J183" i="1" s="1"/>
  <c r="K183" i="1" s="1"/>
  <c r="D183" i="1" s="1"/>
  <c r="I182" i="1"/>
  <c r="I104" i="1"/>
  <c r="I103" i="1"/>
  <c r="I102" i="1"/>
  <c r="I101" i="1"/>
  <c r="I99" i="1"/>
  <c r="I100" i="1"/>
  <c r="I105" i="1"/>
  <c r="I28" i="1"/>
  <c r="I27" i="1"/>
  <c r="I30" i="1"/>
  <c r="I29" i="1"/>
  <c r="I33" i="1"/>
  <c r="I32" i="1"/>
  <c r="I31" i="1"/>
  <c r="I191" i="1"/>
  <c r="J191" i="1" s="1"/>
  <c r="K191" i="1" s="1"/>
  <c r="D191" i="1" s="1"/>
  <c r="D8" i="1"/>
  <c r="I76" i="1"/>
  <c r="I75" i="1"/>
  <c r="I81" i="1"/>
  <c r="I80" i="1"/>
  <c r="I79" i="1"/>
  <c r="I78" i="1"/>
  <c r="I77" i="1"/>
  <c r="I184" i="1"/>
  <c r="J184" i="1" s="1"/>
  <c r="K184" i="1" s="1"/>
  <c r="D184" i="1" s="1"/>
  <c r="I56" i="1"/>
  <c r="I55" i="1"/>
  <c r="I57" i="1"/>
  <c r="I53" i="1"/>
  <c r="I52" i="1"/>
  <c r="I54" i="1"/>
  <c r="I51" i="1"/>
  <c r="I44" i="1"/>
  <c r="I43" i="1"/>
  <c r="I48" i="1"/>
  <c r="I47" i="1"/>
  <c r="I45" i="1"/>
  <c r="I46" i="1"/>
  <c r="I49" i="1"/>
  <c r="I188" i="1"/>
  <c r="J188" i="1" s="1"/>
  <c r="K188" i="1" s="1"/>
  <c r="D188" i="1" s="1"/>
  <c r="I82" i="1"/>
  <c r="I60" i="1"/>
  <c r="I59" i="1"/>
  <c r="I65" i="1"/>
  <c r="I63" i="1"/>
  <c r="I62" i="1"/>
  <c r="I64" i="1"/>
  <c r="I61" i="1"/>
  <c r="I186" i="1"/>
  <c r="J186" i="1" s="1"/>
  <c r="K186" i="1" s="1"/>
  <c r="D186" i="1" s="1"/>
  <c r="I185" i="1"/>
  <c r="J185" i="1" s="1"/>
  <c r="K185" i="1" s="1"/>
  <c r="D185" i="1" s="1"/>
  <c r="I92" i="1"/>
  <c r="I91" i="1"/>
  <c r="I94" i="1"/>
  <c r="I93" i="1"/>
  <c r="I97" i="1"/>
  <c r="I96" i="1"/>
  <c r="I95" i="1"/>
  <c r="I66" i="1" l="1"/>
  <c r="I50" i="1"/>
  <c r="I90" i="1"/>
  <c r="I192" i="1"/>
  <c r="J182" i="1"/>
  <c r="I34" i="1"/>
  <c r="H7" i="1"/>
  <c r="H5" i="1"/>
  <c r="H16" i="1"/>
  <c r="I98" i="1"/>
  <c r="I26" i="1"/>
  <c r="I58" i="1"/>
  <c r="I42" i="1"/>
  <c r="I74" i="1"/>
  <c r="E8" i="1" l="1"/>
  <c r="J192" i="1"/>
  <c r="K182" i="1"/>
  <c r="J15" i="1" a="1"/>
  <c r="J15" i="1" s="1"/>
  <c r="H15" i="1"/>
  <c r="J16" i="1"/>
  <c r="F9" i="1"/>
  <c r="F10" i="1" s="1"/>
  <c r="F11" i="1" s="1"/>
  <c r="F8" i="1"/>
  <c r="J74" i="1" l="1"/>
  <c r="J76" i="1" s="1"/>
  <c r="E188" i="1" s="1"/>
  <c r="J42" i="1"/>
  <c r="J44" i="1" s="1"/>
  <c r="E184" i="1" s="1"/>
  <c r="J26" i="1"/>
  <c r="J28" i="1" s="1"/>
  <c r="E182" i="1" s="1"/>
  <c r="J82" i="1"/>
  <c r="J84" i="1" s="1"/>
  <c r="E189" i="1" s="1"/>
  <c r="J66" i="1"/>
  <c r="J68" i="1" s="1"/>
  <c r="E187" i="1" s="1"/>
  <c r="J50" i="1"/>
  <c r="J52" i="1" s="1"/>
  <c r="E185" i="1" s="1"/>
  <c r="J58" i="1"/>
  <c r="J60" i="1" s="1"/>
  <c r="E186" i="1" s="1"/>
  <c r="J90" i="1"/>
  <c r="J92" i="1" s="1"/>
  <c r="E190" i="1" s="1"/>
  <c r="J98" i="1"/>
  <c r="J34" i="1"/>
  <c r="J36" i="1" s="1"/>
  <c r="E183" i="1" s="1"/>
  <c r="K192" i="1"/>
  <c r="D182" i="1"/>
  <c r="D192" i="1"/>
  <c r="D10" i="1"/>
  <c r="H8" i="1"/>
  <c r="D9" i="1"/>
  <c r="E9" i="1" l="1"/>
  <c r="J100" i="1"/>
  <c r="E191" i="1" l="1"/>
  <c r="E192" i="1" s="1"/>
  <c r="E10" i="1"/>
  <c r="H11" i="1" s="1"/>
</calcChain>
</file>

<file path=xl/sharedStrings.xml><?xml version="1.0" encoding="utf-8"?>
<sst xmlns="http://schemas.openxmlformats.org/spreadsheetml/2006/main" count="304" uniqueCount="191">
  <si>
    <r>
      <rPr>
        <b/>
        <sz val="8"/>
        <color rgb="FFFF0000"/>
        <rFont val="Century Gothic"/>
        <family val="2"/>
      </rPr>
      <t>INSTRUCTIONS:</t>
    </r>
    <r>
      <rPr>
        <sz val="8"/>
        <color rgb="FFFF0000"/>
        <rFont val="Century Gothic"/>
        <family val="2"/>
      </rPr>
      <t xml:space="preserve"> UPDATE CLEAR CELLS. OTHER CELLS ARE AUTOMATICALLY UPDATED.</t>
    </r>
  </si>
  <si>
    <t>[Company]</t>
  </si>
  <si>
    <t>[Project]</t>
  </si>
  <si>
    <t>PROJECT SUMMARY</t>
  </si>
  <si>
    <t>QA REVIEW EMAIL SUMMARY</t>
  </si>
  <si>
    <t>Brief Description</t>
  </si>
  <si>
    <t>Hours and Budget Summary</t>
  </si>
  <si>
    <t>[Doc #]</t>
  </si>
  <si>
    <t>Document Number</t>
  </si>
  <si>
    <t>[Description]</t>
  </si>
  <si>
    <t>Consultant Rate</t>
  </si>
  <si>
    <t>Consulting Hours (w/o OT)</t>
  </si>
  <si>
    <t>Project Management Rate</t>
  </si>
  <si>
    <r>
      <t xml:space="preserve">Overtime Hours </t>
    </r>
    <r>
      <rPr>
        <b/>
        <sz val="8"/>
        <rFont val="Century Gothic"/>
        <family val="2"/>
      </rPr>
      <t>Worked</t>
    </r>
  </si>
  <si>
    <t>HOURS</t>
  </si>
  <si>
    <t>PRICE</t>
  </si>
  <si>
    <t>DURATION</t>
  </si>
  <si>
    <t>All Hours Billed (Incl. OT &amp; Travel)</t>
  </si>
  <si>
    <t>Consulting Services</t>
  </si>
  <si>
    <t>Hours</t>
  </si>
  <si>
    <t>Project Management Hours</t>
  </si>
  <si>
    <t xml:space="preserve">Project Management </t>
  </si>
  <si>
    <t>Days</t>
  </si>
  <si>
    <t>Project Totals</t>
  </si>
  <si>
    <t>Weeks</t>
  </si>
  <si>
    <t>Target Start Date</t>
  </si>
  <si>
    <t>TBD</t>
  </si>
  <si>
    <t>Months</t>
  </si>
  <si>
    <t>Project Total</t>
  </si>
  <si>
    <t>COMPONENTS - PROJECT MANAGEMENT</t>
  </si>
  <si>
    <t>ASSUMPTIONS</t>
  </si>
  <si>
    <t>QUANTITY</t>
  </si>
  <si>
    <t>TIME</t>
  </si>
  <si>
    <t>Component Details</t>
  </si>
  <si>
    <t>Specific Comments</t>
  </si>
  <si>
    <t>Qty</t>
  </si>
  <si>
    <t>Unit</t>
  </si>
  <si>
    <t>Factor</t>
  </si>
  <si>
    <t>Adjust</t>
  </si>
  <si>
    <t>INTERNAL</t>
  </si>
  <si>
    <t>Internal Calculations</t>
  </si>
  <si>
    <t>Project Management</t>
  </si>
  <si>
    <t>Automatically calculated at:</t>
  </si>
  <si>
    <t>Percent</t>
  </si>
  <si>
    <t>Deliverable Peer QA</t>
  </si>
  <si>
    <t>Adjust up for larger projects</t>
  </si>
  <si>
    <t>Deliverable PM QA</t>
  </si>
  <si>
    <t>Standard at 2 hours for PM</t>
  </si>
  <si>
    <t>Kickoff Meeting</t>
  </si>
  <si>
    <t>Adjust to Scale (1 Hour Min)</t>
  </si>
  <si>
    <t>Findings Discussion</t>
  </si>
  <si>
    <t>Large projects (4 Hours Prep)</t>
  </si>
  <si>
    <t>-</t>
  </si>
  <si>
    <r>
      <rPr>
        <b/>
        <sz val="8"/>
        <color rgb="FFFF0000"/>
        <rFont val="Century Gothic"/>
        <family val="2"/>
      </rPr>
      <t>WORK FACTOR:</t>
    </r>
    <r>
      <rPr>
        <sz val="8"/>
        <color rgb="FFFF0000"/>
        <rFont val="Century Gothic"/>
        <family val="2"/>
      </rPr>
      <t xml:space="preserve"> i.e. how many </t>
    </r>
    <r>
      <rPr>
        <u/>
        <sz val="8"/>
        <color rgb="FFFF0000"/>
        <rFont val="Century Gothic"/>
        <family val="2"/>
      </rPr>
      <t>Units</t>
    </r>
    <r>
      <rPr>
        <sz val="8"/>
        <color rgb="FFFF0000"/>
        <rFont val="Century Gothic"/>
        <family val="2"/>
      </rPr>
      <t xml:space="preserve"> you can perform in </t>
    </r>
    <r>
      <rPr>
        <u/>
        <sz val="8"/>
        <color rgb="FFFF0000"/>
        <rFont val="Century Gothic"/>
        <family val="2"/>
      </rPr>
      <t>One Hour</t>
    </r>
    <r>
      <rPr>
        <sz val="8"/>
        <color rgb="FFFF0000"/>
        <rFont val="Century Gothic"/>
        <family val="2"/>
      </rPr>
      <t xml:space="preserve">. </t>
    </r>
  </si>
  <si>
    <t>COMPONENT</t>
  </si>
  <si>
    <t>Work 
Factor</t>
  </si>
  <si>
    <t>Hours
Billed</t>
  </si>
  <si>
    <t>CONSULTING</t>
  </si>
  <si>
    <t>Component</t>
  </si>
  <si>
    <t>TOTAL</t>
  </si>
  <si>
    <t>► Travel Time</t>
  </si>
  <si>
    <t>► Overtime Hours</t>
  </si>
  <si>
    <r>
      <t xml:space="preserve">← </t>
    </r>
    <r>
      <rPr>
        <sz val="8"/>
        <color theme="0"/>
        <rFont val="Calibri"/>
        <family val="2"/>
      </rPr>
      <t>↑</t>
    </r>
    <r>
      <rPr>
        <sz val="8"/>
        <color theme="0"/>
        <rFont val="Arial Black"/>
        <family val="2"/>
      </rPr>
      <t xml:space="preserve"> Unhide rows to add more components as needed.</t>
    </r>
  </si>
  <si>
    <t>COMPONENT MENU CHOICES (Add Below as Needed)</t>
  </si>
  <si>
    <t>Work Factor▼</t>
  </si>
  <si>
    <t>To Get Hours</t>
  </si>
  <si>
    <t>Work Factor</t>
  </si>
  <si>
    <t>Details</t>
  </si>
  <si>
    <t>Comment</t>
  </si>
  <si>
    <t>Num. Per Hour</t>
  </si>
  <si>
    <t>Units</t>
  </si>
  <si>
    <t>Travel Hours Per Day</t>
  </si>
  <si>
    <t>Days Onsite</t>
  </si>
  <si>
    <t>Hours Overtime</t>
  </si>
  <si>
    <t>Hours OT</t>
  </si>
  <si>
    <t>► Consulting Services by Hour</t>
  </si>
  <si>
    <t>Number of Hours Effort</t>
  </si>
  <si>
    <t>► Consulting Services by Day</t>
  </si>
  <si>
    <t>Number of Days Effort</t>
  </si>
  <si>
    <t>► Deliverables Preparation</t>
  </si>
  <si>
    <t>Additional Time for Deliverables</t>
  </si>
  <si>
    <t>► Portal Rollout - Pen Test &amp; Vuln Scan;</t>
  </si>
  <si>
    <t>Adds 6 hours When required</t>
  </si>
  <si>
    <t>Portal</t>
  </si>
  <si>
    <t>=====================</t>
  </si>
  <si>
    <t>Portal Rollout - Pen Test &amp; Vuln Scan;</t>
  </si>
  <si>
    <t>Vulnerability Scanning - No Validation;</t>
  </si>
  <si>
    <t>HostsPerHourScanning</t>
  </si>
  <si>
    <t>Hosts</t>
  </si>
  <si>
    <t>↑</t>
  </si>
  <si>
    <t>Vulnerability Scanning - Hosts;</t>
  </si>
  <si>
    <t>HostsPerHourVulnerabilityTesting</t>
  </si>
  <si>
    <t>Vulnerability Scanning - Network Devices;</t>
  </si>
  <si>
    <t>Devices</t>
  </si>
  <si>
    <t>Vulnerability Scanning - Databases;</t>
  </si>
  <si>
    <t>Databases</t>
  </si>
  <si>
    <t>Pen Test - Hosts;</t>
  </si>
  <si>
    <t>HostsPerHourPenetrationTesting</t>
  </si>
  <si>
    <t>← INSERT ROWS ANYWHERE AS NEEDED</t>
  </si>
  <si>
    <t>Pen Test - Network Devices;</t>
  </si>
  <si>
    <t>DevicesPerHourPenetrationTesting</t>
  </si>
  <si>
    <t>Pen Test - Database;</t>
  </si>
  <si>
    <t>NumberInstances</t>
  </si>
  <si>
    <t>Pen Test - App - Web (1 of 2) # of Apps</t>
  </si>
  <si>
    <t>NumberWebApplicationsTested</t>
  </si>
  <si>
    <t>Applications</t>
  </si>
  <si>
    <t>Pen Test - App - Web (2 of 2) # of Forms</t>
  </si>
  <si>
    <t>WebFormsPerHourPenetrationTesting</t>
  </si>
  <si>
    <t>WebForms</t>
  </si>
  <si>
    <t>Pen Test - App - General</t>
  </si>
  <si>
    <t>AppFormsPerHourPenetrationTesting</t>
  </si>
  <si>
    <t>AppForms</t>
  </si>
  <si>
    <t>––––––––––––––––––––––––––––––</t>
  </si>
  <si>
    <t>Configuration Review - Hosts;</t>
  </si>
  <si>
    <t>HostsPerHourConfigurationReview</t>
  </si>
  <si>
    <t>Configuration Review - Network Devices;</t>
  </si>
  <si>
    <t>DevicesPerHourConfigurationReview</t>
  </si>
  <si>
    <t>Configuration Review - Firewalls;</t>
  </si>
  <si>
    <t>FirewallsPerHourConfigurationReview</t>
  </si>
  <si>
    <t>Firewalls</t>
  </si>
  <si>
    <t>Social Engineering Assessment;</t>
  </si>
  <si>
    <t>SitesPerHour</t>
  </si>
  <si>
    <t>Sites</t>
  </si>
  <si>
    <t>Phishing Assessment</t>
  </si>
  <si>
    <t>SetupTime</t>
  </si>
  <si>
    <t>Setup Time</t>
  </si>
  <si>
    <t>Physical and Environmental Controls;</t>
  </si>
  <si>
    <t>Dial-up Systems Assessment;</t>
  </si>
  <si>
    <t>PhoneNumbersPerHour</t>
  </si>
  <si>
    <t>Numbers</t>
  </si>
  <si>
    <t>Wireless Penetration Testing;</t>
  </si>
  <si>
    <t>WirelessFloorsPerHour</t>
  </si>
  <si>
    <t>Floors</t>
  </si>
  <si>
    <t>Administrator Access Review;</t>
  </si>
  <si>
    <t>Whatever makese sense…</t>
  </si>
  <si>
    <t>??</t>
  </si>
  <si>
    <t>Password Complexity Assessment;</t>
  </si>
  <si>
    <t>General IT Controls - Interviews</t>
  </si>
  <si>
    <t>DiscussionAndAnalysisPerInterview</t>
  </si>
  <si>
    <t>Interviews</t>
  </si>
  <si>
    <t>General IT Controls - Hands On</t>
  </si>
  <si>
    <t>HoursForAnalysisAndDocumentation</t>
  </si>
  <si>
    <t>Data Protection Assessment;</t>
  </si>
  <si>
    <t>TBPerHour</t>
  </si>
  <si>
    <t>TB</t>
  </si>
  <si>
    <t>Storage Risk Assessment;</t>
  </si>
  <si>
    <t>NumberNAS/SAN</t>
  </si>
  <si>
    <t>NAS/SAN</t>
  </si>
  <si>
    <t>Project Impact Assessment;</t>
  </si>
  <si>
    <t>ProjectSpecific (inverse of hours)</t>
  </si>
  <si>
    <t>Day(s)</t>
  </si>
  <si>
    <t>Project Interviews</t>
  </si>
  <si>
    <t>PCI - Hours for Policy Review</t>
  </si>
  <si>
    <t>HoursForPolicyReview</t>
  </si>
  <si>
    <t>PCI - Hours for Card Process Review</t>
  </si>
  <si>
    <t>HoursForCardProcessReview</t>
  </si>
  <si>
    <t>PCI - Project Interviews and Analysis</t>
  </si>
  <si>
    <t>PCI - Hours for General Analysis</t>
  </si>
  <si>
    <t>↓</t>
  </si>
  <si>
    <t>EFFORT KEY: ANALYSIS, INTERPRETATION, AND DELIVERABLES</t>
  </si>
  <si>
    <t>Value</t>
  </si>
  <si>
    <t>Working Minutes Per Hour</t>
  </si>
  <si>
    <t>Hour</t>
  </si>
  <si>
    <t>Minutes</t>
  </si>
  <si>
    <t>Minutes Per Host (How long to scan host)</t>
  </si>
  <si>
    <t>MinPerHost</t>
  </si>
  <si>
    <t>Hosts in Parallel (How many at once)</t>
  </si>
  <si>
    <t>Parallel</t>
  </si>
  <si>
    <t>HostsPerHour - Scanning Rate</t>
  </si>
  <si>
    <t>HostsPerHourR</t>
  </si>
  <si>
    <t>Hosts/Hour</t>
  </si>
  <si>
    <t>PROPOSAL PRICING TABLE</t>
  </si>
  <si>
    <t>COPY below this line and PASTE into the SOW or Proposal</t>
  </si>
  <si>
    <t>Description</t>
  </si>
  <si>
    <t>Estimated 
Duration</t>
  </si>
  <si>
    <t>Price</t>
  </si>
  <si>
    <t xml:space="preserve">Base Services and Deliverables Included </t>
  </si>
  <si>
    <t>Dedicated Project Management</t>
  </si>
  <si>
    <t>Included</t>
  </si>
  <si>
    <t>Asset Classification</t>
  </si>
  <si>
    <t>Deliverable Compilation and Report Generation</t>
  </si>
  <si>
    <t>Deliverable Internal Consultant Peer Review</t>
  </si>
  <si>
    <t>Deliverable Quality Assurance and Draft Review Process</t>
  </si>
  <si>
    <t xml:space="preserve">Remediation Tracking Table </t>
  </si>
  <si>
    <t>Customer Review</t>
  </si>
  <si>
    <r>
      <rPr>
        <b/>
        <sz val="9"/>
        <color theme="3" tint="-0.249977111117893"/>
        <rFont val="Calibri"/>
        <family val="2"/>
      </rPr>
      <t xml:space="preserve">← </t>
    </r>
    <r>
      <rPr>
        <b/>
        <sz val="9"/>
        <color theme="3" tint="-0.249977111117893"/>
        <rFont val="Calibri"/>
        <family val="2"/>
        <scheme val="minor"/>
      </rPr>
      <t>COPY THIS TABLE</t>
    </r>
  </si>
  <si>
    <t>Project Scope Components</t>
  </si>
  <si>
    <t>FOR THE SOW</t>
  </si>
  <si>
    <t>AND HIDE ROWS</t>
  </si>
  <si>
    <t>AS NECESSARY</t>
  </si>
  <si>
    <t>Total Price of All Assessment Components</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</si>
</sst>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44" formatCode="_(&quot;$&quot;* #,##0.00_);_(&quot;$&quot;* \(#,##0.00\);_(&quot;$&quot;* &quot;-&quot;??_);_(@_)"/>
    <numFmt numFmtId="43" formatCode="_(* #,##0.00_);_(* \(#,##0.00\);_(* &quot;-&quot;??_);_(@_)"/>
    <numFmt numFmtId="164" formatCode="_(&quot;$&quot;* #,##0_);_(&quot;$&quot;* \(#,##0\);_(&quot;$&quot;* &quot;-&quot;??_);_(@_)"/>
    <numFmt numFmtId="165" formatCode="_(* #,##0.0_);_(* \(#,##0.0\);_(* &quot;-&quot;??_);_(@_)"/>
    <numFmt numFmtId="166" formatCode="[$-409]mmmm\ d\,\ yyyy;@"/>
    <numFmt numFmtId="167" formatCode="_(* #,##0_);_(* \(#,##0\);_(* &quot;-&quot;??_);_(@_)"/>
    <numFmt numFmtId="168" formatCode="_(* #,##0.0000_);_(* \(#,##0.0000\);_(* &quot;-&quot;??_);_(@_)"/>
  </numFmts>
  <fonts count="42" x14ac:knownFonts="1">
    <font>
      <sz val="11"/>
      <color theme="1"/>
      <name val="Calibri"/>
      <family val="2"/>
      <scheme val="minor"/>
    </font>
    <font>
      <sz val="11"/>
      <color theme="1"/>
      <name val="Calibri"/>
      <family val="2"/>
      <scheme val="minor"/>
    </font>
    <font>
      <sz val="10"/>
      <color theme="1"/>
      <name val="Arial"/>
      <family val="2"/>
    </font>
    <font>
      <sz val="8"/>
      <color rgb="FFFF0000"/>
      <name val="Century Gothic"/>
      <family val="2"/>
    </font>
    <font>
      <b/>
      <sz val="8"/>
      <color rgb="FFFF0000"/>
      <name val="Century Gothic"/>
      <family val="2"/>
    </font>
    <font>
      <b/>
      <sz val="11"/>
      <name val="Arial"/>
      <family val="2"/>
    </font>
    <font>
      <b/>
      <sz val="10"/>
      <color theme="0"/>
      <name val="Arial"/>
      <family val="2"/>
    </font>
    <font>
      <b/>
      <sz val="10"/>
      <color theme="1"/>
      <name val="Arial"/>
      <family val="2"/>
    </font>
    <font>
      <b/>
      <sz val="9"/>
      <color rgb="FFFFFFFF"/>
      <name val="Century Gothic"/>
      <family val="2"/>
    </font>
    <font>
      <b/>
      <sz val="9"/>
      <color theme="0"/>
      <name val="Century Gothic"/>
      <family val="2"/>
    </font>
    <font>
      <sz val="10"/>
      <name val="Arial"/>
      <family val="2"/>
    </font>
    <font>
      <b/>
      <sz val="8"/>
      <color theme="0"/>
      <name val="Century Gothic"/>
      <family val="2"/>
    </font>
    <font>
      <sz val="10"/>
      <name val="Century Gothic"/>
      <family val="2"/>
    </font>
    <font>
      <sz val="8"/>
      <name val="Century Gothic"/>
      <family val="2"/>
    </font>
    <font>
      <sz val="11"/>
      <color theme="1"/>
      <name val="Century Gothic"/>
      <family val="2"/>
    </font>
    <font>
      <b/>
      <sz val="11"/>
      <name val="Century Gothic"/>
      <family val="2"/>
    </font>
    <font>
      <sz val="11"/>
      <color theme="1"/>
      <name val="Arial"/>
      <family val="2"/>
    </font>
    <font>
      <b/>
      <sz val="8"/>
      <name val="Century Gothic"/>
      <family val="2"/>
    </font>
    <font>
      <sz val="8"/>
      <name val="Arial Black"/>
      <family val="2"/>
    </font>
    <font>
      <i/>
      <sz val="8"/>
      <name val="Arial Black"/>
      <family val="2"/>
    </font>
    <font>
      <sz val="8"/>
      <color theme="2" tint="-0.249977111117893"/>
      <name val="Arial Black"/>
      <family val="2"/>
    </font>
    <font>
      <sz val="8"/>
      <name val="Arial"/>
      <family val="2"/>
    </font>
    <font>
      <i/>
      <sz val="8"/>
      <name val="Arial"/>
      <family val="2"/>
    </font>
    <font>
      <u/>
      <sz val="8"/>
      <color rgb="FFFF0000"/>
      <name val="Century Gothic"/>
      <family val="2"/>
    </font>
    <font>
      <sz val="8"/>
      <color theme="2" tint="-0.499984740745262"/>
      <name val="Arial"/>
      <family val="2"/>
    </font>
    <font>
      <b/>
      <sz val="8"/>
      <name val="Arial Black"/>
      <family val="2"/>
    </font>
    <font>
      <b/>
      <sz val="8"/>
      <name val="Arial"/>
      <family val="2"/>
    </font>
    <font>
      <sz val="8"/>
      <color theme="0"/>
      <name val="Arial Black"/>
      <family val="2"/>
    </font>
    <font>
      <sz val="8"/>
      <color theme="0"/>
      <name val="Calibri"/>
      <family val="2"/>
    </font>
    <font>
      <sz val="9"/>
      <color theme="1"/>
      <name val="Arial"/>
      <family val="2"/>
    </font>
    <font>
      <b/>
      <sz val="9"/>
      <color rgb="FFFF0000"/>
      <name val="Century Gothic"/>
      <family val="2"/>
    </font>
    <font>
      <sz val="9"/>
      <name val="Arial"/>
      <family val="2"/>
    </font>
    <font>
      <i/>
      <sz val="9"/>
      <name val="Times New Roman"/>
      <family val="1"/>
    </font>
    <font>
      <sz val="10"/>
      <name val="Times New Roman"/>
      <family val="1"/>
    </font>
    <font>
      <b/>
      <sz val="10"/>
      <name val="Calibri"/>
      <family val="2"/>
      <scheme val="minor"/>
    </font>
    <font>
      <b/>
      <sz val="9"/>
      <color theme="2" tint="-0.749992370372631"/>
      <name val="Calibri"/>
      <family val="2"/>
      <scheme val="minor"/>
    </font>
    <font>
      <sz val="9"/>
      <name val="Calibri"/>
      <family val="2"/>
    </font>
    <font>
      <b/>
      <sz val="10"/>
      <name val="Arial"/>
      <family val="2"/>
    </font>
    <font>
      <b/>
      <sz val="9"/>
      <name val="Calibri"/>
      <family val="2"/>
      <scheme val="minor"/>
    </font>
    <font>
      <b/>
      <sz val="9"/>
      <name val="Arial"/>
      <family val="2"/>
    </font>
    <font>
      <b/>
      <sz val="9"/>
      <color theme="3" tint="-0.249977111117893"/>
      <name val="Calibri"/>
      <family val="2"/>
      <scheme val="minor"/>
    </font>
    <font>
      <b/>
      <sz val="9"/>
      <color theme="3" tint="-0.249977111117893"/>
      <name val="Calibri"/>
      <family val="2"/>
    </font>
  </fonts>
  <fills count="18">
    <fill>
      <patternFill patternType="none"/>
    </fill>
    <fill>
      <patternFill patternType="gray125"/>
    </fill>
    <fill>
      <patternFill patternType="solid">
        <fgColor theme="0"/>
        <bgColor indexed="64"/>
      </patternFill>
    </fill>
    <fill>
      <patternFill patternType="solid">
        <fgColor theme="2" tint="-0.89999084444715716"/>
        <bgColor rgb="FF000000"/>
      </patternFill>
    </fill>
    <fill>
      <patternFill patternType="solid">
        <fgColor theme="2" tint="-0.89999084444715716"/>
        <bgColor indexed="64"/>
      </patternFill>
    </fill>
    <fill>
      <patternFill patternType="solid">
        <fgColor theme="2" tint="-0.749992370372631"/>
        <bgColor rgb="FF000000"/>
      </patternFill>
    </fill>
    <fill>
      <patternFill patternType="solid">
        <fgColor theme="2" tint="-0.749992370372631"/>
        <bgColor indexed="64"/>
      </patternFill>
    </fill>
    <fill>
      <patternFill patternType="solid">
        <fgColor theme="2"/>
        <bgColor indexed="64"/>
      </patternFill>
    </fill>
    <fill>
      <patternFill patternType="solid">
        <fgColor theme="2" tint="-9.9978637043366805E-2"/>
        <bgColor indexed="64"/>
      </patternFill>
    </fill>
    <fill>
      <patternFill patternType="gray125">
        <fgColor theme="2" tint="-0.499984740745262"/>
        <bgColor theme="2" tint="-9.9978637043366805E-2"/>
      </patternFill>
    </fill>
    <fill>
      <patternFill patternType="solid">
        <fgColor theme="2" tint="-9.9978637043366805E-2"/>
        <bgColor rgb="FF000000"/>
      </patternFill>
    </fill>
    <fill>
      <patternFill patternType="solid">
        <fgColor theme="2" tint="-0.749992370372631"/>
        <bgColor theme="0" tint="-0.499984740745262"/>
      </patternFill>
    </fill>
    <fill>
      <patternFill patternType="solid">
        <fgColor indexed="65"/>
        <bgColor indexed="64"/>
      </patternFill>
    </fill>
    <fill>
      <gradientFill degree="90">
        <stop position="0">
          <color theme="0"/>
        </stop>
        <stop position="1">
          <color theme="2" tint="-0.89803765984069339"/>
        </stop>
      </gradientFill>
    </fill>
    <fill>
      <gradientFill degree="270">
        <stop position="0">
          <color theme="0"/>
        </stop>
        <stop position="1">
          <color theme="2" tint="-0.89803765984069339"/>
        </stop>
      </gradientFill>
    </fill>
    <fill>
      <patternFill patternType="solid">
        <fgColor theme="2" tint="-9.9978637043366805E-2"/>
        <bgColor theme="0" tint="-0.499984740745262"/>
      </patternFill>
    </fill>
    <fill>
      <patternFill patternType="solid">
        <fgColor theme="3"/>
        <bgColor indexed="64"/>
      </patternFill>
    </fill>
    <fill>
      <patternFill patternType="solid">
        <fgColor theme="0" tint="-0.14999847407452621"/>
        <bgColor indexed="64"/>
      </patternFill>
    </fill>
  </fills>
  <borders count="126">
    <border>
      <left/>
      <right/>
      <top/>
      <bottom/>
      <diagonal/>
    </border>
    <border>
      <left/>
      <right/>
      <top/>
      <bottom style="thin">
        <color indexed="64"/>
      </bottom>
      <diagonal/>
    </border>
    <border>
      <left style="thin">
        <color indexed="64"/>
      </left>
      <right/>
      <top style="thin">
        <color indexed="64"/>
      </top>
      <bottom style="thin">
        <color theme="0"/>
      </bottom>
      <diagonal/>
    </border>
    <border>
      <left/>
      <right/>
      <top style="thin">
        <color indexed="64"/>
      </top>
      <bottom style="thin">
        <color theme="0"/>
      </bottom>
      <diagonal/>
    </border>
    <border>
      <left style="thin">
        <color indexed="64"/>
      </left>
      <right style="thin">
        <color theme="2" tint="-0.24994659260841701"/>
      </right>
      <top style="thin">
        <color indexed="64"/>
      </top>
      <bottom style="thin">
        <color theme="0"/>
      </bottom>
      <diagonal/>
    </border>
    <border>
      <left style="thin">
        <color theme="2" tint="-0.24994659260841701"/>
      </left>
      <right style="thin">
        <color theme="2" tint="-0.24994659260841701"/>
      </right>
      <top style="thin">
        <color indexed="64"/>
      </top>
      <bottom style="thin">
        <color theme="0"/>
      </bottom>
      <diagonal/>
    </border>
    <border>
      <left style="thin">
        <color theme="2" tint="-0.24994659260841701"/>
      </left>
      <right style="thin">
        <color indexed="64"/>
      </right>
      <top style="thin">
        <color indexed="64"/>
      </top>
      <bottom style="thin">
        <color theme="0"/>
      </bottom>
      <diagonal/>
    </border>
    <border>
      <left style="thin">
        <color indexed="64"/>
      </left>
      <right/>
      <top/>
      <bottom/>
      <diagonal/>
    </border>
    <border>
      <left style="thin">
        <color indexed="64"/>
      </left>
      <right style="thin">
        <color theme="2" tint="-0.24994659260841701"/>
      </right>
      <top/>
      <bottom style="thin">
        <color theme="2" tint="-0.24994659260841701"/>
      </bottom>
      <diagonal/>
    </border>
    <border>
      <left style="thin">
        <color theme="2" tint="-0.24994659260841701"/>
      </left>
      <right/>
      <top/>
      <bottom style="thin">
        <color theme="2" tint="-0.24994659260841701"/>
      </bottom>
      <diagonal/>
    </border>
    <border>
      <left/>
      <right style="thin">
        <color indexed="64"/>
      </right>
      <top/>
      <bottom style="thin">
        <color theme="2" tint="-0.24994659260841701"/>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style="thin">
        <color theme="2" tint="-9.9948118533890809E-2"/>
      </bottom>
      <diagonal/>
    </border>
    <border>
      <left style="thin">
        <color indexed="64"/>
      </left>
      <right/>
      <top style="thin">
        <color indexed="64"/>
      </top>
      <bottom style="thin">
        <color theme="2" tint="-9.9948118533890809E-2"/>
      </bottom>
      <diagonal/>
    </border>
    <border>
      <left/>
      <right style="thin">
        <color indexed="64"/>
      </right>
      <top style="thin">
        <color indexed="64"/>
      </top>
      <bottom style="thin">
        <color theme="2" tint="-9.9948118533890809E-2"/>
      </bottom>
      <diagonal/>
    </border>
    <border>
      <left style="thin">
        <color indexed="64"/>
      </left>
      <right style="thin">
        <color theme="2" tint="-0.24994659260841701"/>
      </right>
      <top style="thin">
        <color theme="2" tint="-0.24994659260841701"/>
      </top>
      <bottom style="thin">
        <color theme="2" tint="-0.24994659260841701"/>
      </bottom>
      <diagonal/>
    </border>
    <border>
      <left style="thin">
        <color theme="2" tint="-0.24994659260841701"/>
      </left>
      <right/>
      <top style="thin">
        <color theme="2" tint="-0.24994659260841701"/>
      </top>
      <bottom style="thin">
        <color theme="2" tint="-0.24994659260841701"/>
      </bottom>
      <diagonal/>
    </border>
    <border>
      <left/>
      <right style="thin">
        <color indexed="64"/>
      </right>
      <top style="thin">
        <color theme="2" tint="-0.24994659260841701"/>
      </top>
      <bottom style="thin">
        <color theme="2" tint="-0.24994659260841701"/>
      </bottom>
      <diagonal/>
    </border>
    <border>
      <left/>
      <right style="thin">
        <color indexed="64"/>
      </right>
      <top/>
      <bottom/>
      <diagonal/>
    </border>
    <border>
      <left/>
      <right/>
      <top style="thin">
        <color theme="2" tint="-9.9948118533890809E-2"/>
      </top>
      <bottom style="thin">
        <color indexed="64"/>
      </bottom>
      <diagonal/>
    </border>
    <border>
      <left style="thin">
        <color indexed="64"/>
      </left>
      <right/>
      <top style="thin">
        <color theme="2" tint="-9.9948118533890809E-2"/>
      </top>
      <bottom style="thin">
        <color indexed="64"/>
      </bottom>
      <diagonal/>
    </border>
    <border>
      <left/>
      <right style="thin">
        <color indexed="64"/>
      </right>
      <top style="thin">
        <color theme="2" tint="-9.9948118533890809E-2"/>
      </top>
      <bottom style="thin">
        <color indexed="64"/>
      </bottom>
      <diagonal/>
    </border>
    <border>
      <left/>
      <right/>
      <top style="thin">
        <color indexed="64"/>
      </top>
      <bottom style="thin">
        <color indexed="64"/>
      </bottom>
      <diagonal/>
    </border>
    <border>
      <left style="thin">
        <color indexed="64"/>
      </left>
      <right/>
      <top style="thin">
        <color indexed="64"/>
      </top>
      <bottom style="thin">
        <color theme="2" tint="-0.24994659260841701"/>
      </bottom>
      <diagonal/>
    </border>
    <border>
      <left/>
      <right/>
      <top style="thin">
        <color indexed="64"/>
      </top>
      <bottom style="thin">
        <color theme="2" tint="-0.24994659260841701"/>
      </bottom>
      <diagonal/>
    </border>
    <border>
      <left/>
      <right style="thin">
        <color indexed="64"/>
      </right>
      <top style="thin">
        <color indexed="64"/>
      </top>
      <bottom style="thin">
        <color theme="2" tint="-0.24994659260841701"/>
      </bottom>
      <diagonal/>
    </border>
    <border>
      <left style="thin">
        <color indexed="64"/>
      </left>
      <right/>
      <top style="thin">
        <color theme="2" tint="-0.24994659260841701"/>
      </top>
      <bottom/>
      <diagonal/>
    </border>
    <border>
      <left/>
      <right/>
      <top style="thin">
        <color theme="2" tint="-0.24994659260841701"/>
      </top>
      <bottom/>
      <diagonal/>
    </border>
    <border>
      <left style="thin">
        <color indexed="64"/>
      </left>
      <right/>
      <top style="thin">
        <color theme="2" tint="-0.24994659260841701"/>
      </top>
      <bottom style="thin">
        <color theme="2" tint="-0.24994659260841701"/>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theme="2" tint="-0.24994659260841701"/>
      </top>
      <bottom style="thin">
        <color indexed="64"/>
      </bottom>
      <diagonal/>
    </border>
    <border>
      <left/>
      <right style="thin">
        <color indexed="64"/>
      </right>
      <top style="thin">
        <color theme="2" tint="-0.24994659260841701"/>
      </top>
      <bottom style="thin">
        <color indexed="64"/>
      </bottom>
      <diagonal/>
    </border>
    <border>
      <left style="thin">
        <color indexed="64"/>
      </left>
      <right style="thin">
        <color theme="2" tint="-0.24994659260841701"/>
      </right>
      <top style="thin">
        <color theme="2" tint="-0.24994659260841701"/>
      </top>
      <bottom style="thin">
        <color indexed="64"/>
      </bottom>
      <diagonal/>
    </border>
    <border>
      <left style="thin">
        <color theme="2" tint="-0.24994659260841701"/>
      </left>
      <right/>
      <top style="thin">
        <color theme="2" tint="-0.24994659260841701"/>
      </top>
      <bottom style="thin">
        <color indexed="64"/>
      </bottom>
      <diagonal/>
    </border>
    <border>
      <left style="thin">
        <color indexed="64"/>
      </left>
      <right/>
      <top style="thin">
        <color theme="2" tint="-9.9948118533890809E-2"/>
      </top>
      <bottom style="thin">
        <color rgb="FFC0C0C0"/>
      </bottom>
      <diagonal/>
    </border>
    <border>
      <left/>
      <right/>
      <top style="thin">
        <color theme="2" tint="-9.9948118533890809E-2"/>
      </top>
      <bottom style="thin">
        <color rgb="FFC0C0C0"/>
      </bottom>
      <diagonal/>
    </border>
    <border>
      <left/>
      <right/>
      <top style="thin">
        <color theme="2" tint="-9.9948118533890809E-2"/>
      </top>
      <bottom/>
      <diagonal/>
    </border>
    <border>
      <left/>
      <right style="thin">
        <color indexed="64"/>
      </right>
      <top style="thin">
        <color theme="2" tint="-9.9948118533890809E-2"/>
      </top>
      <bottom/>
      <diagonal/>
    </border>
    <border>
      <left style="thin">
        <color indexed="64"/>
      </left>
      <right style="dotted">
        <color rgb="FFEAEAEA"/>
      </right>
      <top style="thin">
        <color indexed="64"/>
      </top>
      <bottom style="thin">
        <color indexed="64"/>
      </bottom>
      <diagonal/>
    </border>
    <border>
      <left style="dotted">
        <color rgb="FFEAEAEA"/>
      </left>
      <right style="dotted">
        <color rgb="FFEAEAEA"/>
      </right>
      <top style="thin">
        <color indexed="64"/>
      </top>
      <bottom style="thin">
        <color indexed="64"/>
      </bottom>
      <diagonal/>
    </border>
    <border>
      <left style="dotted">
        <color rgb="FFEAEAEA"/>
      </left>
      <right/>
      <top style="thin">
        <color indexed="64"/>
      </top>
      <bottom style="thin">
        <color indexed="64"/>
      </bottom>
      <diagonal/>
    </border>
    <border>
      <left style="thin">
        <color theme="2" tint="-0.89996032593768116"/>
      </left>
      <right style="thin">
        <color theme="2" tint="-0.89996032593768116"/>
      </right>
      <top style="thin">
        <color theme="2" tint="-0.89996032593768116"/>
      </top>
      <bottom style="thin">
        <color indexed="64"/>
      </bottom>
      <diagonal/>
    </border>
    <border>
      <left style="thin">
        <color theme="2" tint="-0.89996032593768116"/>
      </left>
      <right style="thin">
        <color theme="2" tint="-0.499984740745262"/>
      </right>
      <top style="thin">
        <color theme="2" tint="-0.89996032593768116"/>
      </top>
      <bottom style="thin">
        <color indexed="64"/>
      </bottom>
      <diagonal/>
    </border>
    <border>
      <left style="thin">
        <color theme="2" tint="-0.499984740745262"/>
      </left>
      <right style="thin">
        <color indexed="64"/>
      </right>
      <top style="thin">
        <color theme="2" tint="-0.89996032593768116"/>
      </top>
      <bottom style="thin">
        <color indexed="64"/>
      </bottom>
      <diagonal/>
    </border>
    <border>
      <left style="thin">
        <color indexed="64"/>
      </left>
      <right style="dotted">
        <color rgb="FFEAEAEA"/>
      </right>
      <top style="thin">
        <color indexed="64"/>
      </top>
      <bottom/>
      <diagonal/>
    </border>
    <border>
      <left style="dotted">
        <color rgb="FFEAEAEA"/>
      </left>
      <right style="dotted">
        <color rgb="FFEAEAEA"/>
      </right>
      <top style="thin">
        <color rgb="FFC0C0C0"/>
      </top>
      <bottom style="thin">
        <color rgb="FFC0C0C0"/>
      </bottom>
      <diagonal/>
    </border>
    <border>
      <left style="dotted">
        <color rgb="FFEAEAEA"/>
      </left>
      <right/>
      <top style="thin">
        <color rgb="FFC0C0C0"/>
      </top>
      <bottom style="thin">
        <color rgb="FFC0C0C0"/>
      </bottom>
      <diagonal/>
    </border>
    <border>
      <left style="thin">
        <color indexed="64"/>
      </left>
      <right style="thin">
        <color indexed="64"/>
      </right>
      <top style="thin">
        <color indexed="64"/>
      </top>
      <bottom style="thin">
        <color rgb="FFC0C0C0"/>
      </bottom>
      <diagonal/>
    </border>
    <border>
      <left/>
      <right style="thin">
        <color theme="2" tint="-0.499984740745262"/>
      </right>
      <top style="thin">
        <color indexed="64"/>
      </top>
      <bottom/>
      <diagonal/>
    </border>
    <border>
      <left style="thin">
        <color theme="2" tint="-0.499984740745262"/>
      </left>
      <right style="thin">
        <color indexed="64"/>
      </right>
      <top style="thin">
        <color rgb="FFC0C0C0"/>
      </top>
      <bottom style="thin">
        <color rgb="FFC0C0C0"/>
      </bottom>
      <diagonal/>
    </border>
    <border>
      <left style="thin">
        <color indexed="64"/>
      </left>
      <right style="dotted">
        <color rgb="FFEAEAEA"/>
      </right>
      <top/>
      <bottom/>
      <diagonal/>
    </border>
    <border>
      <left style="thin">
        <color indexed="64"/>
      </left>
      <right style="thin">
        <color indexed="64"/>
      </right>
      <top style="thin">
        <color rgb="FFC0C0C0"/>
      </top>
      <bottom style="thin">
        <color rgb="FFC0C0C0"/>
      </bottom>
      <diagonal/>
    </border>
    <border>
      <left style="thin">
        <color indexed="64"/>
      </left>
      <right style="thin">
        <color indexed="64"/>
      </right>
      <top style="thin">
        <color rgb="FFC0C0C0"/>
      </top>
      <bottom style="thin">
        <color indexed="64"/>
      </bottom>
      <diagonal/>
    </border>
    <border>
      <left/>
      <right style="thin">
        <color theme="2" tint="-0.499984740745262"/>
      </right>
      <top/>
      <bottom/>
      <diagonal/>
    </border>
    <border>
      <left style="thin">
        <color theme="2" tint="-0.499984740745262"/>
      </left>
      <right style="thin">
        <color indexed="64"/>
      </right>
      <top style="thin">
        <color rgb="FFC0C0C0"/>
      </top>
      <bottom style="thin">
        <color indexed="64"/>
      </bottom>
      <diagonal/>
    </border>
    <border>
      <left style="thin">
        <color indexed="64"/>
      </left>
      <right style="dotted">
        <color rgb="FFEAEAEA"/>
      </right>
      <top/>
      <bottom style="thin">
        <color indexed="64"/>
      </bottom>
      <diagonal/>
    </border>
    <border>
      <left style="dotted">
        <color rgb="FFEAEAEA"/>
      </left>
      <right style="dotted">
        <color rgb="FFEAEAEA"/>
      </right>
      <top style="thin">
        <color rgb="FFC0C0C0"/>
      </top>
      <bottom style="thin">
        <color indexed="64"/>
      </bottom>
      <diagonal/>
    </border>
    <border>
      <left style="dotted">
        <color rgb="FFEAEAEA"/>
      </left>
      <right/>
      <top style="thin">
        <color rgb="FFC0C0C0"/>
      </top>
      <bottom style="thin">
        <color indexed="64"/>
      </bottom>
      <diagonal/>
    </border>
    <border>
      <left/>
      <right style="thin">
        <color theme="2" tint="-0.499984740745262"/>
      </right>
      <top/>
      <bottom style="thin">
        <color indexed="64"/>
      </bottom>
      <diagonal/>
    </border>
    <border>
      <left style="thin">
        <color theme="2" tint="-0.89992980742820516"/>
      </left>
      <right style="thin">
        <color theme="2" tint="-0.89992980742820516"/>
      </right>
      <top style="thin">
        <color theme="2" tint="-0.89992980742820516"/>
      </top>
      <bottom style="thin">
        <color indexed="64"/>
      </bottom>
      <diagonal/>
    </border>
    <border>
      <left/>
      <right style="thin">
        <color theme="2" tint="-0.89992980742820516"/>
      </right>
      <top style="thin">
        <color rgb="FFC0C0C0"/>
      </top>
      <bottom style="thin">
        <color rgb="FFC0C0C0"/>
      </bottom>
      <diagonal/>
    </border>
    <border>
      <left style="thin">
        <color theme="2" tint="-0.89992980742820516"/>
      </left>
      <right style="thin">
        <color theme="2" tint="-0.89992980742820516"/>
      </right>
      <top style="thin">
        <color indexed="64"/>
      </top>
      <bottom style="thin">
        <color indexed="64"/>
      </bottom>
      <diagonal/>
    </border>
    <border>
      <left style="thin">
        <color theme="2" tint="-0.89992980742820516"/>
      </left>
      <right style="thin">
        <color theme="2" tint="-0.89992980742820516"/>
      </right>
      <top style="thin">
        <color rgb="FFC0C0C0"/>
      </top>
      <bottom style="thin">
        <color rgb="FFC0C0C0"/>
      </bottom>
      <diagonal/>
    </border>
    <border>
      <left style="thin">
        <color theme="2" tint="-0.89992980742820516"/>
      </left>
      <right style="thin">
        <color theme="2" tint="-0.89992980742820516"/>
      </right>
      <top style="thin">
        <color rgb="FFC0C0C0"/>
      </top>
      <bottom/>
      <diagonal/>
    </border>
    <border>
      <left style="thin">
        <color theme="2" tint="-0.89996032593768116"/>
      </left>
      <right style="thin">
        <color theme="2" tint="-0.24994659260841701"/>
      </right>
      <top style="thin">
        <color theme="2" tint="-0.749961851863155"/>
      </top>
      <bottom style="thin">
        <color indexed="64"/>
      </bottom>
      <diagonal/>
    </border>
    <border>
      <left style="thin">
        <color theme="2" tint="-0.24994659260841701"/>
      </left>
      <right style="thin">
        <color indexed="64"/>
      </right>
      <top style="thin">
        <color theme="2" tint="-0.749961851863155"/>
      </top>
      <bottom style="thin">
        <color indexed="64"/>
      </bottom>
      <diagonal/>
    </border>
    <border>
      <left style="thin">
        <color auto="1"/>
      </left>
      <right style="thin">
        <color auto="1"/>
      </right>
      <top style="thin">
        <color auto="1"/>
      </top>
      <bottom/>
      <diagonal/>
    </border>
    <border>
      <left style="thin">
        <color indexed="64"/>
      </left>
      <right style="dotted">
        <color rgb="FFEAEAEA"/>
      </right>
      <top style="thin">
        <color indexed="64"/>
      </top>
      <bottom style="thin">
        <color rgb="FFC0C0C0"/>
      </bottom>
      <diagonal/>
    </border>
    <border>
      <left style="dotted">
        <color rgb="FFEAEAEA"/>
      </left>
      <right/>
      <top style="thin">
        <color indexed="64"/>
      </top>
      <bottom style="thin">
        <color rgb="FFC0C0C0"/>
      </bottom>
      <diagonal/>
    </border>
    <border>
      <left style="dotted">
        <color rgb="FFEAEAEA"/>
      </left>
      <right style="thin">
        <color indexed="64"/>
      </right>
      <top style="thin">
        <color indexed="64"/>
      </top>
      <bottom style="thin">
        <color rgb="FFC0C0C0"/>
      </bottom>
      <diagonal/>
    </border>
    <border>
      <left/>
      <right/>
      <top style="thin">
        <color rgb="FFC0C0C0"/>
      </top>
      <bottom style="thin">
        <color rgb="FFC0C0C0"/>
      </bottom>
      <diagonal/>
    </border>
    <border>
      <left style="thin">
        <color theme="2" tint="-0.89996032593768116"/>
      </left>
      <right style="thin">
        <color theme="2" tint="-0.89996032593768116"/>
      </right>
      <top style="thin">
        <color rgb="FFC0C0C0"/>
      </top>
      <bottom style="thin">
        <color rgb="FFC0C0C0"/>
      </bottom>
      <diagonal/>
    </border>
    <border>
      <left style="thin">
        <color theme="2" tint="-0.89996032593768116"/>
      </left>
      <right style="thin">
        <color theme="2" tint="-0.24994659260841701"/>
      </right>
      <top style="thin">
        <color rgb="FFC0C0C0"/>
      </top>
      <bottom style="thin">
        <color rgb="FFC0C0C0"/>
      </bottom>
      <diagonal/>
    </border>
    <border>
      <left style="thin">
        <color auto="1"/>
      </left>
      <right style="thin">
        <color auto="1"/>
      </right>
      <top/>
      <bottom/>
      <diagonal/>
    </border>
    <border>
      <left style="thin">
        <color indexed="64"/>
      </left>
      <right style="dotted">
        <color rgb="FFEAEAEA"/>
      </right>
      <top style="thin">
        <color rgb="FFC0C0C0"/>
      </top>
      <bottom style="thin">
        <color rgb="FFC0C0C0"/>
      </bottom>
      <diagonal/>
    </border>
    <border>
      <left style="dotted">
        <color rgb="FFEAEAEA"/>
      </left>
      <right style="thin">
        <color indexed="64"/>
      </right>
      <top style="thin">
        <color rgb="FFC0C0C0"/>
      </top>
      <bottom style="thin">
        <color rgb="FFC0C0C0"/>
      </bottom>
      <diagonal/>
    </border>
    <border>
      <left style="thin">
        <color auto="1"/>
      </left>
      <right style="thin">
        <color auto="1"/>
      </right>
      <top/>
      <bottom style="thin">
        <color auto="1"/>
      </bottom>
      <diagonal/>
    </border>
    <border>
      <left style="thin">
        <color indexed="64"/>
      </left>
      <right style="dotted">
        <color rgb="FFEAEAEA"/>
      </right>
      <top style="thin">
        <color rgb="FFC0C0C0"/>
      </top>
      <bottom style="thin">
        <color indexed="64"/>
      </bottom>
      <diagonal/>
    </border>
    <border>
      <left style="dotted">
        <color rgb="FFEAEAEA"/>
      </left>
      <right style="thin">
        <color indexed="64"/>
      </right>
      <top style="thin">
        <color rgb="FFC0C0C0"/>
      </top>
      <bottom style="thin">
        <color indexed="64"/>
      </bottom>
      <diagonal/>
    </border>
    <border>
      <left style="thin">
        <color theme="2" tint="-0.89996032593768116"/>
      </left>
      <right style="thin">
        <color theme="2" tint="-0.24994659260841701"/>
      </right>
      <top style="thin">
        <color indexed="64"/>
      </top>
      <bottom style="thin">
        <color indexed="64"/>
      </bottom>
      <diagonal/>
    </border>
    <border>
      <left style="thin">
        <color theme="2" tint="-0.24994659260841701"/>
      </left>
      <right style="thin">
        <color indexed="64"/>
      </right>
      <top style="thin">
        <color indexed="64"/>
      </top>
      <bottom style="thin">
        <color indexed="64"/>
      </bottom>
      <diagonal/>
    </border>
    <border>
      <left style="thin">
        <color indexed="64"/>
      </left>
      <right style="dotted">
        <color rgb="FFEAEAEA"/>
      </right>
      <top/>
      <bottom style="thin">
        <color rgb="FFC0C0C0"/>
      </bottom>
      <diagonal/>
    </border>
    <border>
      <left style="dotted">
        <color rgb="FFEAEAEA"/>
      </left>
      <right/>
      <top/>
      <bottom style="thin">
        <color rgb="FFC0C0C0"/>
      </bottom>
      <diagonal/>
    </border>
    <border>
      <left style="dotted">
        <color rgb="FFEAEAEA"/>
      </left>
      <right style="thin">
        <color indexed="64"/>
      </right>
      <top/>
      <bottom style="thin">
        <color rgb="FFC0C0C0"/>
      </bottom>
      <diagonal/>
    </border>
    <border>
      <left style="thin">
        <color theme="2" tint="-0.89996032593768116"/>
      </left>
      <right/>
      <top style="thin">
        <color rgb="FFC0C0C0"/>
      </top>
      <bottom style="thin">
        <color rgb="FFC0C0C0"/>
      </bottom>
      <diagonal/>
    </border>
    <border>
      <left style="thin">
        <color theme="2" tint="-0.89996032593768116"/>
      </left>
      <right/>
      <top style="thin">
        <color rgb="FFC0C0C0"/>
      </top>
      <bottom/>
      <diagonal/>
    </border>
    <border>
      <left/>
      <right/>
      <top style="thin">
        <color rgb="FFC0C0C0"/>
      </top>
      <bottom/>
      <diagonal/>
    </border>
    <border>
      <left style="thin">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thin">
        <color indexed="64"/>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thin">
        <color indexed="64"/>
      </right>
      <top style="thin">
        <color theme="0" tint="-0.34998626667073579"/>
      </top>
      <bottom style="thin">
        <color theme="0" tint="-0.34998626667073579"/>
      </bottom>
      <diagonal/>
    </border>
    <border>
      <left style="thin">
        <color indexed="64"/>
      </left>
      <right/>
      <top/>
      <bottom style="thin">
        <color theme="0" tint="-0.34998626667073579"/>
      </bottom>
      <diagonal/>
    </border>
    <border>
      <left/>
      <right/>
      <top/>
      <bottom style="thin">
        <color theme="0" tint="-0.34998626667073579"/>
      </bottom>
      <diagonal/>
    </border>
    <border>
      <left/>
      <right style="thin">
        <color indexed="64"/>
      </right>
      <top/>
      <bottom style="thin">
        <color theme="0" tint="-0.34998626667073579"/>
      </bottom>
      <diagonal/>
    </border>
    <border>
      <left/>
      <right/>
      <top style="mediumDashed">
        <color theme="2" tint="-0.749961851863155"/>
      </top>
      <bottom/>
      <diagonal/>
    </border>
    <border>
      <left/>
      <right/>
      <top style="thick">
        <color theme="2" tint="-0.749961851863155"/>
      </top>
      <bottom/>
      <diagonal/>
    </border>
    <border>
      <left/>
      <right/>
      <top/>
      <bottom style="mediumDashed">
        <color theme="2" tint="-0.749961851863155"/>
      </bottom>
      <diagonal/>
    </border>
    <border>
      <left/>
      <right/>
      <top/>
      <bottom style="thick">
        <color theme="2" tint="-0.749961851863155"/>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top style="thin">
        <color indexed="64"/>
      </top>
      <bottom/>
      <diagonal/>
    </border>
    <border>
      <left style="thin">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style="thin">
        <color indexed="64"/>
      </left>
      <right/>
      <top style="thin">
        <color indexed="64"/>
      </top>
      <bottom style="thin">
        <color rgb="FFC0C0C0"/>
      </bottom>
      <diagonal/>
    </border>
    <border>
      <left/>
      <right/>
      <top style="thin">
        <color indexed="64"/>
      </top>
      <bottom style="thin">
        <color rgb="FFC0C0C0"/>
      </bottom>
      <diagonal/>
    </border>
    <border>
      <left/>
      <right style="thin">
        <color indexed="64"/>
      </right>
      <top style="thin">
        <color indexed="64"/>
      </top>
      <bottom style="thin">
        <color rgb="FFC0C0C0"/>
      </bottom>
      <diagonal/>
    </border>
    <border>
      <left/>
      <right/>
      <top style="mediumDashed">
        <color theme="3"/>
      </top>
      <bottom/>
      <diagonal/>
    </border>
    <border>
      <left/>
      <right/>
      <top style="thick">
        <color theme="3"/>
      </top>
      <bottom/>
      <diagonal/>
    </border>
    <border>
      <left style="thin">
        <color indexed="64"/>
      </left>
      <right style="thin">
        <color indexed="64"/>
      </right>
      <top/>
      <bottom style="thin">
        <color theme="0" tint="-0.34998626667073579"/>
      </bottom>
      <diagonal/>
    </border>
    <border>
      <left style="thin">
        <color indexed="64"/>
      </left>
      <right style="thin">
        <color indexed="64"/>
      </right>
      <top style="thin">
        <color theme="0" tint="-0.34998626667073579"/>
      </top>
      <bottom style="thin">
        <color theme="0" tint="-0.34998626667073579"/>
      </bottom>
      <diagonal/>
    </border>
    <border>
      <left style="thin">
        <color indexed="64"/>
      </left>
      <right/>
      <top style="thin">
        <color theme="0" tint="-0.34998626667073579"/>
      </top>
      <bottom/>
      <diagonal/>
    </border>
    <border>
      <left/>
      <right/>
      <top style="thin">
        <color theme="0" tint="-0.34998626667073579"/>
      </top>
      <bottom/>
      <diagonal/>
    </border>
    <border>
      <left style="thin">
        <color indexed="64"/>
      </left>
      <right style="thin">
        <color indexed="64"/>
      </right>
      <top style="thin">
        <color theme="0" tint="-0.34998626667073579"/>
      </top>
      <bottom style="thin">
        <color indexed="64"/>
      </bottom>
      <diagonal/>
    </border>
    <border>
      <left/>
      <right style="thin">
        <color indexed="64"/>
      </right>
      <top style="dotted">
        <color theme="2" tint="-0.499984740745262"/>
      </top>
      <bottom style="dotted">
        <color theme="2" tint="-0.499984740745262"/>
      </bottom>
      <diagonal/>
    </border>
    <border>
      <left style="thin">
        <color indexed="64"/>
      </left>
      <right style="thin">
        <color indexed="64"/>
      </right>
      <top style="thin">
        <color theme="0" tint="-0.34998626667073579"/>
      </top>
      <bottom/>
      <diagonal/>
    </border>
    <border>
      <left style="thin">
        <color indexed="64"/>
      </left>
      <right style="thin">
        <color indexed="64"/>
      </right>
      <top style="thin">
        <color indexed="64"/>
      </top>
      <bottom style="thin">
        <color indexed="64"/>
      </bottom>
      <diagonal/>
    </border>
    <border>
      <left/>
      <right/>
      <top/>
      <bottom style="mediumDashed">
        <color theme="3"/>
      </bottom>
      <diagonal/>
    </border>
    <border>
      <left/>
      <right/>
      <top/>
      <bottom style="thick">
        <color theme="3"/>
      </bottom>
      <diagonal/>
    </border>
  </borders>
  <cellStyleXfs count="230">
    <xf numFmtId="0" fontId="0" fillId="0" borderId="0"/>
    <xf numFmtId="0" fontId="2" fillId="0" borderId="0"/>
    <xf numFmtId="43" fontId="1" fillId="0" borderId="0" applyFont="0" applyFill="0" applyBorder="0" applyAlignment="0" applyProtection="0"/>
    <xf numFmtId="0" fontId="1" fillId="0" borderId="0"/>
    <xf numFmtId="44" fontId="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0" fontId="10" fillId="0" borderId="0"/>
    <xf numFmtId="43" fontId="10"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0" fillId="0" borderId="0" applyFont="0" applyFill="0" applyBorder="0" applyAlignment="0" applyProtection="0"/>
    <xf numFmtId="44" fontId="10" fillId="0" borderId="0" applyFont="0" applyFill="0" applyBorder="0" applyAlignment="0" applyProtection="0"/>
    <xf numFmtId="44" fontId="10" fillId="0" borderId="0" applyFont="0" applyFill="0" applyBorder="0" applyAlignment="0" applyProtection="0"/>
    <xf numFmtId="44" fontId="10" fillId="0" borderId="0" applyFont="0" applyFill="0" applyBorder="0" applyAlignment="0" applyProtection="0"/>
    <xf numFmtId="44" fontId="10" fillId="0" borderId="0" applyFont="0" applyFill="0" applyBorder="0" applyAlignment="0" applyProtection="0"/>
    <xf numFmtId="44" fontId="10" fillId="0" borderId="0" applyFont="0" applyFill="0" applyBorder="0" applyAlignment="0" applyProtection="0"/>
    <xf numFmtId="44" fontId="10" fillId="0" borderId="0" applyFont="0" applyFill="0" applyBorder="0" applyAlignment="0" applyProtection="0"/>
    <xf numFmtId="44" fontId="10" fillId="0" borderId="0" applyFont="0" applyFill="0" applyBorder="0" applyAlignment="0" applyProtection="0"/>
    <xf numFmtId="44" fontId="10" fillId="0" borderId="0" applyFont="0" applyFill="0" applyBorder="0" applyAlignment="0" applyProtection="0"/>
    <xf numFmtId="44" fontId="10" fillId="0" borderId="0" applyFont="0" applyFill="0" applyBorder="0" applyAlignment="0" applyProtection="0"/>
    <xf numFmtId="44" fontId="10" fillId="0" borderId="0" applyFont="0" applyFill="0" applyBorder="0" applyAlignment="0" applyProtection="0"/>
    <xf numFmtId="44" fontId="10" fillId="0" borderId="0" applyFont="0" applyFill="0" applyBorder="0" applyAlignment="0" applyProtection="0"/>
    <xf numFmtId="44" fontId="10" fillId="0" borderId="0" applyFont="0" applyFill="0" applyBorder="0" applyAlignment="0" applyProtection="0"/>
    <xf numFmtId="44" fontId="10"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cellStyleXfs>
  <cellXfs count="314">
    <xf numFmtId="0" fontId="0" fillId="0" borderId="0" xfId="0"/>
    <xf numFmtId="0" fontId="3" fillId="0" borderId="1" xfId="1" applyFont="1" applyFill="1" applyBorder="1" applyAlignment="1"/>
    <xf numFmtId="0" fontId="2" fillId="0" borderId="0" xfId="1" applyFont="1"/>
    <xf numFmtId="0" fontId="5" fillId="0" borderId="0" xfId="1" applyFont="1" applyBorder="1" applyAlignment="1">
      <alignment horizontal="left" vertical="center"/>
    </xf>
    <xf numFmtId="0" fontId="5" fillId="0" borderId="0" xfId="1" applyFont="1" applyBorder="1" applyAlignment="1">
      <alignment vertical="center"/>
    </xf>
    <xf numFmtId="0" fontId="5" fillId="0" borderId="0" xfId="1" applyFont="1" applyBorder="1" applyAlignment="1">
      <alignment horizontal="left"/>
    </xf>
    <xf numFmtId="43" fontId="5" fillId="0" borderId="0" xfId="2" applyFont="1" applyBorder="1" applyAlignment="1">
      <alignment horizontal="left" vertical="center"/>
    </xf>
    <xf numFmtId="43" fontId="5" fillId="0" borderId="0" xfId="2" applyFont="1" applyBorder="1" applyAlignment="1">
      <alignment vertical="center"/>
    </xf>
    <xf numFmtId="43" fontId="5" fillId="0" borderId="0" xfId="2" applyNumberFormat="1" applyFont="1" applyBorder="1" applyAlignment="1">
      <alignment horizontal="right" vertical="center"/>
    </xf>
    <xf numFmtId="0" fontId="5" fillId="0" borderId="0" xfId="1" applyFont="1" applyBorder="1" applyAlignment="1" applyProtection="1">
      <alignment horizontal="right" vertical="center"/>
      <protection hidden="1"/>
    </xf>
    <xf numFmtId="0" fontId="6" fillId="2" borderId="0" xfId="1" applyFont="1" applyFill="1"/>
    <xf numFmtId="0" fontId="7" fillId="0" borderId="0" xfId="1" applyFont="1"/>
    <xf numFmtId="0" fontId="5" fillId="0" borderId="0" xfId="1" applyFont="1" applyBorder="1" applyAlignment="1"/>
    <xf numFmtId="0" fontId="8" fillId="3" borderId="2" xfId="3" applyFont="1" applyFill="1" applyBorder="1" applyAlignment="1">
      <alignment horizontal="left" vertical="center"/>
    </xf>
    <xf numFmtId="0" fontId="8" fillId="3" borderId="3" xfId="3" applyFont="1" applyFill="1" applyBorder="1" applyAlignment="1">
      <alignment horizontal="center" vertical="center"/>
    </xf>
    <xf numFmtId="43" fontId="8" fillId="3" borderId="3" xfId="2" applyNumberFormat="1" applyFont="1" applyFill="1" applyBorder="1" applyAlignment="1">
      <alignment vertical="center"/>
    </xf>
    <xf numFmtId="0" fontId="10" fillId="0" borderId="0" xfId="1" applyFont="1" applyBorder="1" applyAlignment="1"/>
    <xf numFmtId="0" fontId="11" fillId="5" borderId="0" xfId="3" applyFont="1" applyFill="1" applyBorder="1" applyAlignment="1">
      <alignment vertical="center"/>
    </xf>
    <xf numFmtId="43" fontId="12" fillId="6" borderId="0" xfId="2" applyNumberFormat="1" applyFont="1" applyFill="1" applyBorder="1" applyAlignment="1"/>
    <xf numFmtId="0" fontId="12" fillId="6" borderId="0" xfId="1" applyFont="1" applyFill="1" applyBorder="1" applyAlignment="1"/>
    <xf numFmtId="43" fontId="12" fillId="6" borderId="0" xfId="2" applyFont="1" applyFill="1" applyBorder="1" applyAlignment="1"/>
    <xf numFmtId="0" fontId="13" fillId="0" borderId="8" xfId="2" applyNumberFormat="1" applyFont="1" applyFill="1" applyBorder="1" applyAlignment="1">
      <alignment horizontal="right" vertical="center"/>
    </xf>
    <xf numFmtId="164" fontId="13" fillId="7" borderId="9" xfId="4" applyNumberFormat="1" applyFont="1" applyFill="1" applyBorder="1" applyAlignment="1">
      <alignment horizontal="left" vertical="center"/>
    </xf>
    <xf numFmtId="164" fontId="13" fillId="7" borderId="10" xfId="4" applyNumberFormat="1" applyFont="1" applyFill="1" applyBorder="1" applyAlignment="1">
      <alignment horizontal="left" vertical="center"/>
    </xf>
    <xf numFmtId="0" fontId="2" fillId="0" borderId="0" xfId="1" applyFont="1" applyBorder="1" applyAlignment="1"/>
    <xf numFmtId="0" fontId="14" fillId="8" borderId="13" xfId="1" applyFont="1" applyFill="1" applyBorder="1" applyAlignment="1"/>
    <xf numFmtId="0" fontId="15" fillId="8" borderId="14" xfId="1" applyFont="1" applyFill="1" applyBorder="1" applyAlignment="1">
      <alignment horizontal="right" vertical="center"/>
    </xf>
    <xf numFmtId="164" fontId="15" fillId="0" borderId="13" xfId="4" applyNumberFormat="1" applyFont="1" applyFill="1" applyBorder="1" applyAlignment="1">
      <alignment horizontal="left" vertical="center"/>
    </xf>
    <xf numFmtId="0" fontId="14" fillId="8" borderId="15" xfId="1" applyFont="1" applyFill="1" applyBorder="1" applyAlignment="1"/>
    <xf numFmtId="43" fontId="13" fillId="7" borderId="16" xfId="2" applyFont="1" applyFill="1" applyBorder="1" applyAlignment="1">
      <alignment horizontal="right" vertical="center"/>
    </xf>
    <xf numFmtId="164" fontId="13" fillId="7" borderId="17" xfId="4" applyNumberFormat="1" applyFont="1" applyFill="1" applyBorder="1" applyAlignment="1">
      <alignment horizontal="left" vertical="center"/>
    </xf>
    <xf numFmtId="164" fontId="13" fillId="7" borderId="18" xfId="4" applyNumberFormat="1" applyFont="1" applyFill="1" applyBorder="1" applyAlignment="1">
      <alignment horizontal="left" vertical="center"/>
    </xf>
    <xf numFmtId="0" fontId="16" fillId="0" borderId="0" xfId="1" applyFont="1" applyBorder="1" applyAlignment="1"/>
    <xf numFmtId="0" fontId="14" fillId="8" borderId="20" xfId="1" applyFont="1" applyFill="1" applyBorder="1" applyAlignment="1"/>
    <xf numFmtId="0" fontId="15" fillId="8" borderId="21" xfId="1" applyFont="1" applyFill="1" applyBorder="1" applyAlignment="1">
      <alignment horizontal="right" vertical="center"/>
    </xf>
    <xf numFmtId="164" fontId="15" fillId="0" borderId="20" xfId="4" applyNumberFormat="1" applyFont="1" applyFill="1" applyBorder="1" applyAlignment="1">
      <alignment horizontal="left" vertical="center"/>
    </xf>
    <xf numFmtId="0" fontId="14" fillId="8" borderId="22" xfId="1" applyFont="1" applyFill="1" applyBorder="1" applyAlignment="1"/>
    <xf numFmtId="164" fontId="4" fillId="7" borderId="18" xfId="4" applyNumberFormat="1" applyFont="1" applyFill="1" applyBorder="1" applyAlignment="1">
      <alignment horizontal="left" vertical="center"/>
    </xf>
    <xf numFmtId="0" fontId="14" fillId="8" borderId="23" xfId="1" applyFont="1" applyFill="1" applyBorder="1" applyAlignment="1"/>
    <xf numFmtId="43" fontId="13" fillId="8" borderId="23" xfId="2" applyFont="1" applyFill="1" applyBorder="1" applyAlignment="1">
      <alignment horizontal="center" vertical="center"/>
    </xf>
    <xf numFmtId="164" fontId="13" fillId="8" borderId="23" xfId="4" applyNumberFormat="1" applyFont="1" applyFill="1" applyBorder="1" applyAlignment="1">
      <alignment horizontal="center" vertical="center"/>
    </xf>
    <xf numFmtId="0" fontId="13" fillId="8" borderId="24" xfId="1" applyFont="1" applyFill="1" applyBorder="1" applyAlignment="1">
      <alignment horizontal="right" vertical="center"/>
    </xf>
    <xf numFmtId="165" fontId="13" fillId="8" borderId="25" xfId="2" applyNumberFormat="1" applyFont="1" applyFill="1" applyBorder="1" applyAlignment="1">
      <alignment horizontal="left" vertical="center"/>
    </xf>
    <xf numFmtId="164" fontId="13" fillId="8" borderId="25" xfId="4" applyNumberFormat="1" applyFont="1" applyFill="1" applyBorder="1" applyAlignment="1">
      <alignment horizontal="left" vertical="center"/>
    </xf>
    <xf numFmtId="165" fontId="13" fillId="8" borderId="24" xfId="2" applyNumberFormat="1" applyFont="1" applyFill="1" applyBorder="1" applyAlignment="1">
      <alignment horizontal="left" vertical="center"/>
    </xf>
    <xf numFmtId="164" fontId="13" fillId="8" borderId="26" xfId="4" applyNumberFormat="1" applyFont="1" applyFill="1" applyBorder="1" applyAlignment="1">
      <alignment horizontal="left" vertical="center"/>
    </xf>
    <xf numFmtId="0" fontId="13" fillId="8" borderId="27" xfId="1" applyFont="1" applyFill="1" applyBorder="1" applyAlignment="1">
      <alignment horizontal="right" vertical="center"/>
    </xf>
    <xf numFmtId="165" fontId="13" fillId="8" borderId="28" xfId="2" applyNumberFormat="1" applyFont="1" applyFill="1" applyBorder="1" applyAlignment="1">
      <alignment horizontal="left" vertical="center"/>
    </xf>
    <xf numFmtId="164" fontId="13" fillId="8" borderId="28" xfId="4" applyNumberFormat="1" applyFont="1" applyFill="1" applyBorder="1" applyAlignment="1">
      <alignment horizontal="left" vertical="center"/>
    </xf>
    <xf numFmtId="165" fontId="13" fillId="8" borderId="29" xfId="2" applyNumberFormat="1" applyFont="1" applyFill="1" applyBorder="1" applyAlignment="1">
      <alignment horizontal="left" vertical="center"/>
    </xf>
    <xf numFmtId="164" fontId="13" fillId="8" borderId="18" xfId="4" applyNumberFormat="1" applyFont="1" applyFill="1" applyBorder="1" applyAlignment="1">
      <alignment horizontal="left" vertical="center"/>
    </xf>
    <xf numFmtId="164" fontId="13" fillId="7" borderId="16" xfId="4" applyNumberFormat="1" applyFont="1" applyFill="1" applyBorder="1" applyAlignment="1">
      <alignment horizontal="right" vertical="center"/>
    </xf>
    <xf numFmtId="0" fontId="15" fillId="8" borderId="30" xfId="1" applyFont="1" applyFill="1" applyBorder="1" applyAlignment="1">
      <alignment horizontal="right" vertical="center"/>
    </xf>
    <xf numFmtId="165" fontId="15" fillId="8" borderId="23" xfId="2" applyNumberFormat="1" applyFont="1" applyFill="1" applyBorder="1" applyAlignment="1">
      <alignment horizontal="right" vertical="center"/>
    </xf>
    <xf numFmtId="164" fontId="15" fillId="8" borderId="23" xfId="4" applyNumberFormat="1" applyFont="1" applyFill="1" applyBorder="1" applyAlignment="1">
      <alignment horizontal="left" vertical="center"/>
    </xf>
    <xf numFmtId="165" fontId="13" fillId="8" borderId="34" xfId="2" applyNumberFormat="1" applyFont="1" applyFill="1" applyBorder="1" applyAlignment="1">
      <alignment horizontal="left" vertical="center"/>
    </xf>
    <xf numFmtId="164" fontId="13" fillId="8" borderId="35" xfId="4" applyNumberFormat="1" applyFont="1" applyFill="1" applyBorder="1" applyAlignment="1">
      <alignment horizontal="left" vertical="center"/>
    </xf>
    <xf numFmtId="164" fontId="13" fillId="7" borderId="36" xfId="4" applyNumberFormat="1" applyFont="1" applyFill="1" applyBorder="1" applyAlignment="1">
      <alignment horizontal="right" vertical="center"/>
    </xf>
    <xf numFmtId="164" fontId="13" fillId="7" borderId="37" xfId="4" applyNumberFormat="1" applyFont="1" applyFill="1" applyBorder="1" applyAlignment="1">
      <alignment horizontal="left" vertical="center"/>
    </xf>
    <xf numFmtId="164" fontId="13" fillId="7" borderId="35" xfId="4" applyNumberFormat="1" applyFont="1" applyFill="1" applyBorder="1" applyAlignment="1">
      <alignment horizontal="left" vertical="center"/>
    </xf>
    <xf numFmtId="0" fontId="8" fillId="3" borderId="14" xfId="3" applyFont="1" applyFill="1" applyBorder="1" applyAlignment="1">
      <alignment horizontal="left" vertical="center"/>
    </xf>
    <xf numFmtId="0" fontId="8" fillId="3" borderId="13" xfId="3" applyFont="1" applyFill="1" applyBorder="1" applyAlignment="1">
      <alignment horizontal="center" vertical="center"/>
    </xf>
    <xf numFmtId="0" fontId="11" fillId="5" borderId="39" xfId="3" applyFont="1" applyFill="1" applyBorder="1" applyAlignment="1">
      <alignment horizontal="center" vertical="center"/>
    </xf>
    <xf numFmtId="43" fontId="11" fillId="5" borderId="40" xfId="2" applyNumberFormat="1" applyFont="1" applyFill="1" applyBorder="1" applyAlignment="1">
      <alignment horizontal="center" vertical="center"/>
    </xf>
    <xf numFmtId="0" fontId="11" fillId="5" borderId="40" xfId="3" applyFont="1" applyFill="1" applyBorder="1" applyAlignment="1">
      <alignment horizontal="center" vertical="center"/>
    </xf>
    <xf numFmtId="43" fontId="11" fillId="5" borderId="40" xfId="2" applyFont="1" applyFill="1" applyBorder="1" applyAlignment="1">
      <alignment horizontal="center" vertical="center"/>
    </xf>
    <xf numFmtId="164" fontId="11" fillId="5" borderId="40" xfId="4" applyNumberFormat="1" applyFont="1" applyFill="1" applyBorder="1" applyAlignment="1">
      <alignment horizontal="center" vertical="center"/>
    </xf>
    <xf numFmtId="0" fontId="11" fillId="5" borderId="41" xfId="3" applyFont="1" applyFill="1" applyBorder="1" applyAlignment="1">
      <alignment horizontal="center" vertical="center"/>
    </xf>
    <xf numFmtId="0" fontId="18" fillId="8" borderId="42" xfId="1" applyFont="1" applyFill="1" applyBorder="1" applyAlignment="1">
      <alignment horizontal="left" vertical="center"/>
    </xf>
    <xf numFmtId="0" fontId="18" fillId="8" borderId="43" xfId="1" applyFont="1" applyFill="1" applyBorder="1" applyAlignment="1">
      <alignment horizontal="left" vertical="center" wrapText="1"/>
    </xf>
    <xf numFmtId="0" fontId="19" fillId="8" borderId="44" xfId="1" applyFont="1" applyFill="1" applyBorder="1" applyAlignment="1">
      <alignment horizontal="left" vertical="center" wrapText="1"/>
    </xf>
    <xf numFmtId="43" fontId="18" fillId="8" borderId="43" xfId="2" applyNumberFormat="1" applyFont="1" applyFill="1" applyBorder="1" applyAlignment="1">
      <alignment horizontal="left" vertical="center" wrapText="1"/>
    </xf>
    <xf numFmtId="0" fontId="20" fillId="8" borderId="43" xfId="1" applyFont="1" applyFill="1" applyBorder="1" applyAlignment="1">
      <alignment horizontal="left" vertical="center" wrapText="1"/>
    </xf>
    <xf numFmtId="43" fontId="20" fillId="8" borderId="43" xfId="2" applyFont="1" applyFill="1" applyBorder="1" applyAlignment="1">
      <alignment horizontal="left" vertical="center" wrapText="1"/>
    </xf>
    <xf numFmtId="9" fontId="20" fillId="8" borderId="43" xfId="5" applyFont="1" applyFill="1" applyBorder="1" applyAlignment="1">
      <alignment horizontal="left" vertical="center" wrapText="1"/>
    </xf>
    <xf numFmtId="165" fontId="18" fillId="8" borderId="45" xfId="2" applyNumberFormat="1" applyFont="1" applyFill="1" applyBorder="1" applyAlignment="1">
      <alignment horizontal="left" vertical="center" wrapText="1"/>
    </xf>
    <xf numFmtId="164" fontId="18" fillId="8" borderId="46" xfId="4" applyNumberFormat="1" applyFont="1" applyFill="1" applyBorder="1" applyAlignment="1">
      <alignment horizontal="left" vertical="center" wrapText="1"/>
    </xf>
    <xf numFmtId="164" fontId="18" fillId="8" borderId="47" xfId="4" applyNumberFormat="1" applyFont="1" applyFill="1" applyBorder="1" applyAlignment="1">
      <alignment horizontal="left" vertical="center" wrapText="1"/>
    </xf>
    <xf numFmtId="0" fontId="21" fillId="6" borderId="48" xfId="1" applyFont="1" applyFill="1" applyBorder="1" applyAlignment="1">
      <alignment horizontal="left" vertical="center"/>
    </xf>
    <xf numFmtId="0" fontId="21" fillId="0" borderId="49" xfId="1" applyFont="1" applyFill="1" applyBorder="1" applyAlignment="1">
      <alignment horizontal="left" vertical="center" wrapText="1"/>
    </xf>
    <xf numFmtId="0" fontId="22" fillId="0" borderId="50" xfId="1" applyFont="1" applyFill="1" applyBorder="1" applyAlignment="1">
      <alignment horizontal="left" vertical="center" wrapText="1"/>
    </xf>
    <xf numFmtId="9" fontId="21" fillId="0" borderId="49" xfId="5" applyFont="1" applyFill="1" applyBorder="1" applyAlignment="1">
      <alignment horizontal="right" vertical="center" wrapText="1"/>
    </xf>
    <xf numFmtId="43" fontId="21" fillId="0" borderId="49" xfId="2" applyFont="1" applyFill="1" applyBorder="1" applyAlignment="1">
      <alignment horizontal="left" vertical="center" wrapText="1"/>
    </xf>
    <xf numFmtId="9" fontId="21" fillId="0" borderId="50" xfId="5" applyFont="1" applyFill="1" applyBorder="1" applyAlignment="1">
      <alignment horizontal="left" vertical="center" wrapText="1"/>
    </xf>
    <xf numFmtId="165" fontId="21" fillId="8" borderId="51" xfId="2" applyNumberFormat="1" applyFont="1" applyFill="1" applyBorder="1" applyAlignment="1">
      <alignment horizontal="left" vertical="center" wrapText="1"/>
    </xf>
    <xf numFmtId="164" fontId="21" fillId="8" borderId="52" xfId="4" applyNumberFormat="1" applyFont="1" applyFill="1" applyBorder="1" applyAlignment="1">
      <alignment horizontal="left" vertical="center" wrapText="1"/>
    </xf>
    <xf numFmtId="164" fontId="21" fillId="8" borderId="53" xfId="4" applyNumberFormat="1" applyFont="1" applyFill="1" applyBorder="1" applyAlignment="1">
      <alignment horizontal="left" vertical="center" wrapText="1"/>
    </xf>
    <xf numFmtId="0" fontId="21" fillId="6" borderId="54" xfId="1" applyFont="1" applyFill="1" applyBorder="1" applyAlignment="1">
      <alignment horizontal="left" vertical="center"/>
    </xf>
    <xf numFmtId="43" fontId="21" fillId="0" borderId="49" xfId="2" applyNumberFormat="1" applyFont="1" applyFill="1" applyBorder="1" applyAlignment="1">
      <alignment horizontal="left" vertical="center" wrapText="1"/>
    </xf>
    <xf numFmtId="165" fontId="21" fillId="8" borderId="55" xfId="2" applyNumberFormat="1" applyFont="1" applyFill="1" applyBorder="1" applyAlignment="1">
      <alignment horizontal="left" vertical="center" wrapText="1"/>
    </xf>
    <xf numFmtId="165" fontId="21" fillId="8" borderId="56" xfId="2" applyNumberFormat="1" applyFont="1" applyFill="1" applyBorder="1" applyAlignment="1">
      <alignment horizontal="left" vertical="center" wrapText="1"/>
    </xf>
    <xf numFmtId="164" fontId="21" fillId="8" borderId="57" xfId="4" applyNumberFormat="1" applyFont="1" applyFill="1" applyBorder="1" applyAlignment="1">
      <alignment horizontal="left" vertical="center" wrapText="1"/>
    </xf>
    <xf numFmtId="164" fontId="21" fillId="8" borderId="58" xfId="4" applyNumberFormat="1" applyFont="1" applyFill="1" applyBorder="1" applyAlignment="1">
      <alignment horizontal="left" vertical="center" wrapText="1"/>
    </xf>
    <xf numFmtId="0" fontId="21" fillId="6" borderId="59" xfId="1" applyFont="1" applyFill="1" applyBorder="1" applyAlignment="1">
      <alignment horizontal="left" vertical="center"/>
    </xf>
    <xf numFmtId="0" fontId="21" fillId="0" borderId="60" xfId="1" quotePrefix="1" applyFont="1" applyFill="1" applyBorder="1" applyAlignment="1">
      <alignment horizontal="left" vertical="center" wrapText="1"/>
    </xf>
    <xf numFmtId="0" fontId="22" fillId="0" borderId="61" xfId="1" quotePrefix="1" applyFont="1" applyFill="1" applyBorder="1" applyAlignment="1">
      <alignment horizontal="left" vertical="center" wrapText="1"/>
    </xf>
    <xf numFmtId="43" fontId="21" fillId="0" borderId="60" xfId="2" applyNumberFormat="1" applyFont="1" applyFill="1" applyBorder="1" applyAlignment="1">
      <alignment horizontal="left" vertical="center" wrapText="1"/>
    </xf>
    <xf numFmtId="0" fontId="21" fillId="0" borderId="60" xfId="1" applyFont="1" applyFill="1" applyBorder="1" applyAlignment="1">
      <alignment horizontal="left" vertical="center" wrapText="1"/>
    </xf>
    <xf numFmtId="43" fontId="21" fillId="0" borderId="60" xfId="2" applyFont="1" applyFill="1" applyBorder="1" applyAlignment="1">
      <alignment horizontal="left" vertical="center" wrapText="1"/>
    </xf>
    <xf numFmtId="9" fontId="21" fillId="0" borderId="61" xfId="5" applyFont="1" applyFill="1" applyBorder="1" applyAlignment="1">
      <alignment horizontal="left" vertical="center" wrapText="1"/>
    </xf>
    <xf numFmtId="164" fontId="21" fillId="8" borderId="62" xfId="4" applyNumberFormat="1" applyFont="1" applyFill="1" applyBorder="1" applyAlignment="1">
      <alignment horizontal="left" vertical="center" wrapText="1"/>
    </xf>
    <xf numFmtId="43" fontId="11" fillId="5" borderId="40" xfId="2" applyFont="1" applyFill="1" applyBorder="1" applyAlignment="1">
      <alignment horizontal="center" vertical="center" wrapText="1"/>
    </xf>
    <xf numFmtId="0" fontId="18" fillId="8" borderId="30" xfId="1" applyFont="1" applyFill="1" applyBorder="1" applyAlignment="1">
      <alignment horizontal="left" vertical="center"/>
    </xf>
    <xf numFmtId="0" fontId="18" fillId="8" borderId="23" xfId="1" applyFont="1" applyFill="1" applyBorder="1" applyAlignment="1">
      <alignment horizontal="left" vertical="center" wrapText="1"/>
    </xf>
    <xf numFmtId="0" fontId="19" fillId="8" borderId="23" xfId="1" applyFont="1" applyFill="1" applyBorder="1" applyAlignment="1">
      <alignment horizontal="left" vertical="center" wrapText="1"/>
    </xf>
    <xf numFmtId="167" fontId="18" fillId="8" borderId="23" xfId="2" applyNumberFormat="1" applyFont="1" applyFill="1" applyBorder="1" applyAlignment="1">
      <alignment horizontal="left" vertical="center" wrapText="1"/>
    </xf>
    <xf numFmtId="0" fontId="20" fillId="8" borderId="63" xfId="1" applyFont="1" applyFill="1" applyBorder="1" applyAlignment="1">
      <alignment horizontal="left" vertical="center" wrapText="1"/>
    </xf>
    <xf numFmtId="0" fontId="21" fillId="8" borderId="64" xfId="1" applyFont="1" applyFill="1" applyBorder="1" applyAlignment="1">
      <alignment horizontal="left" vertical="center" wrapText="1"/>
    </xf>
    <xf numFmtId="0" fontId="20" fillId="8" borderId="65" xfId="1" applyFont="1" applyFill="1" applyBorder="1" applyAlignment="1">
      <alignment horizontal="left" vertical="center" wrapText="1"/>
    </xf>
    <xf numFmtId="0" fontId="21" fillId="8" borderId="66" xfId="1" applyFont="1" applyFill="1" applyBorder="1" applyAlignment="1">
      <alignment horizontal="left" vertical="center" wrapText="1"/>
    </xf>
    <xf numFmtId="0" fontId="21" fillId="8" borderId="67" xfId="1" applyFont="1" applyFill="1" applyBorder="1" applyAlignment="1">
      <alignment horizontal="left" vertical="center" wrapText="1"/>
    </xf>
    <xf numFmtId="0" fontId="20" fillId="6" borderId="23" xfId="1" applyFont="1" applyFill="1" applyBorder="1" applyAlignment="1"/>
    <xf numFmtId="43" fontId="20" fillId="8" borderId="63" xfId="2" applyFont="1" applyFill="1" applyBorder="1" applyAlignment="1">
      <alignment horizontal="left" vertical="center" wrapText="1"/>
    </xf>
    <xf numFmtId="43" fontId="21" fillId="8" borderId="66" xfId="2" applyFont="1" applyFill="1" applyBorder="1" applyAlignment="1">
      <alignment horizontal="left" vertical="center" wrapText="1"/>
    </xf>
    <xf numFmtId="43" fontId="20" fillId="8" borderId="65" xfId="2" applyFont="1" applyFill="1" applyBorder="1" applyAlignment="1">
      <alignment horizontal="left" vertical="center" wrapText="1"/>
    </xf>
    <xf numFmtId="43" fontId="21" fillId="8" borderId="67" xfId="2" applyFont="1" applyFill="1" applyBorder="1" applyAlignment="1">
      <alignment horizontal="left" vertical="center" wrapText="1"/>
    </xf>
    <xf numFmtId="9" fontId="20" fillId="8" borderId="23" xfId="5" applyFont="1" applyFill="1" applyBorder="1" applyAlignment="1">
      <alignment horizontal="left" vertical="center" wrapText="1"/>
    </xf>
    <xf numFmtId="164" fontId="18" fillId="8" borderId="68" xfId="4" applyNumberFormat="1" applyFont="1" applyFill="1" applyBorder="1" applyAlignment="1">
      <alignment horizontal="left" vertical="center" wrapText="1"/>
    </xf>
    <xf numFmtId="164" fontId="18" fillId="8" borderId="69" xfId="4" applyNumberFormat="1" applyFont="1" applyFill="1" applyBorder="1" applyAlignment="1">
      <alignment horizontal="left" vertical="center" wrapText="1"/>
    </xf>
    <xf numFmtId="0" fontId="21" fillId="8" borderId="70" xfId="1" applyFont="1" applyFill="1" applyBorder="1" applyAlignment="1">
      <alignment horizontal="left" vertical="center"/>
    </xf>
    <xf numFmtId="0" fontId="21" fillId="0" borderId="71" xfId="1" applyFont="1" applyFill="1" applyBorder="1" applyAlignment="1">
      <alignment horizontal="left" vertical="center" wrapText="1"/>
    </xf>
    <xf numFmtId="0" fontId="22" fillId="0" borderId="72" xfId="1" applyFont="1" applyFill="1" applyBorder="1" applyAlignment="1">
      <alignment horizontal="left" vertical="center" wrapText="1"/>
    </xf>
    <xf numFmtId="167" fontId="21" fillId="0" borderId="73" xfId="2" applyNumberFormat="1" applyFont="1" applyFill="1" applyBorder="1" applyAlignment="1">
      <alignment horizontal="left" vertical="center" wrapText="1"/>
    </xf>
    <xf numFmtId="9" fontId="21" fillId="0" borderId="74" xfId="5" applyFont="1" applyFill="1" applyBorder="1" applyAlignment="1">
      <alignment horizontal="left" vertical="center" wrapText="1"/>
    </xf>
    <xf numFmtId="165" fontId="21" fillId="8" borderId="75" xfId="2" applyNumberFormat="1" applyFont="1" applyFill="1" applyBorder="1" applyAlignment="1">
      <alignment horizontal="left" vertical="center" wrapText="1"/>
    </xf>
    <xf numFmtId="165" fontId="24" fillId="9" borderId="75" xfId="6" applyNumberFormat="1" applyFont="1" applyFill="1" applyBorder="1" applyAlignment="1">
      <alignment horizontal="left" vertical="center" wrapText="1"/>
    </xf>
    <xf numFmtId="164" fontId="21" fillId="8" borderId="76" xfId="4" applyNumberFormat="1" applyFont="1" applyFill="1" applyBorder="1" applyAlignment="1">
      <alignment horizontal="left" vertical="center" wrapText="1"/>
    </xf>
    <xf numFmtId="0" fontId="25" fillId="10" borderId="70" xfId="3" applyFont="1" applyFill="1" applyBorder="1" applyAlignment="1">
      <alignment horizontal="right" vertical="center"/>
    </xf>
    <xf numFmtId="0" fontId="21" fillId="8" borderId="77" xfId="1" applyFont="1" applyFill="1" applyBorder="1" applyAlignment="1">
      <alignment horizontal="left" vertical="center"/>
    </xf>
    <xf numFmtId="0" fontId="21" fillId="0" borderId="78" xfId="1" applyFont="1" applyFill="1" applyBorder="1" applyAlignment="1">
      <alignment horizontal="left" vertical="center" wrapText="1"/>
    </xf>
    <xf numFmtId="167" fontId="21" fillId="0" borderId="79" xfId="2" applyNumberFormat="1" applyFont="1" applyFill="1" applyBorder="1" applyAlignment="1">
      <alignment horizontal="left" vertical="center" wrapText="1"/>
    </xf>
    <xf numFmtId="164" fontId="18" fillId="8" borderId="77" xfId="4" applyNumberFormat="1" applyFont="1" applyFill="1" applyBorder="1" applyAlignment="1">
      <alignment horizontal="left" vertical="center" wrapText="1"/>
    </xf>
    <xf numFmtId="0" fontId="26" fillId="10" borderId="77" xfId="3" applyFont="1" applyFill="1" applyBorder="1" applyAlignment="1">
      <alignment horizontal="center" vertical="center"/>
    </xf>
    <xf numFmtId="0" fontId="21" fillId="8" borderId="80" xfId="1" applyFont="1" applyFill="1" applyBorder="1" applyAlignment="1">
      <alignment horizontal="left" vertical="center"/>
    </xf>
    <xf numFmtId="0" fontId="21" fillId="0" borderId="81" xfId="1" applyFont="1" applyFill="1" applyBorder="1" applyAlignment="1">
      <alignment horizontal="left" vertical="center" wrapText="1"/>
    </xf>
    <xf numFmtId="0" fontId="22" fillId="0" borderId="61" xfId="1" applyFont="1" applyFill="1" applyBorder="1" applyAlignment="1">
      <alignment horizontal="left" vertical="center" wrapText="1"/>
    </xf>
    <xf numFmtId="167" fontId="21" fillId="0" borderId="82" xfId="2" applyNumberFormat="1" applyFont="1" applyFill="1" applyBorder="1" applyAlignment="1">
      <alignment horizontal="left" vertical="center" wrapText="1"/>
    </xf>
    <xf numFmtId="0" fontId="26" fillId="10" borderId="80" xfId="3" applyFont="1" applyFill="1" applyBorder="1" applyAlignment="1">
      <alignment horizontal="center" vertical="center"/>
    </xf>
    <xf numFmtId="164" fontId="18" fillId="8" borderId="83" xfId="4" applyNumberFormat="1" applyFont="1" applyFill="1" applyBorder="1" applyAlignment="1">
      <alignment horizontal="left" vertical="center" wrapText="1"/>
    </xf>
    <xf numFmtId="164" fontId="18" fillId="8" borderId="84" xfId="4" applyNumberFormat="1" applyFont="1" applyFill="1" applyBorder="1" applyAlignment="1">
      <alignment horizontal="left" vertical="center" wrapText="1"/>
    </xf>
    <xf numFmtId="0" fontId="21" fillId="0" borderId="85" xfId="1" applyFont="1" applyFill="1" applyBorder="1" applyAlignment="1">
      <alignment horizontal="left" vertical="center" wrapText="1"/>
    </xf>
    <xf numFmtId="0" fontId="22" fillId="0" borderId="86" xfId="1" applyFont="1" applyFill="1" applyBorder="1" applyAlignment="1">
      <alignment horizontal="left" vertical="center" wrapText="1"/>
    </xf>
    <xf numFmtId="167" fontId="21" fillId="0" borderId="87" xfId="2" applyNumberFormat="1" applyFont="1" applyFill="1" applyBorder="1" applyAlignment="1">
      <alignment horizontal="left" vertical="center" wrapText="1"/>
    </xf>
    <xf numFmtId="0" fontId="25" fillId="10" borderId="77" xfId="3" applyFont="1" applyFill="1" applyBorder="1" applyAlignment="1">
      <alignment horizontal="right" vertical="center"/>
    </xf>
    <xf numFmtId="164" fontId="21" fillId="8" borderId="88" xfId="4" applyNumberFormat="1" applyFont="1" applyFill="1" applyBorder="1" applyAlignment="1">
      <alignment horizontal="left" vertical="center" wrapText="1"/>
    </xf>
    <xf numFmtId="164" fontId="21" fillId="8" borderId="89" xfId="4" applyNumberFormat="1" applyFont="1" applyFill="1" applyBorder="1" applyAlignment="1">
      <alignment horizontal="left" vertical="center" wrapText="1"/>
    </xf>
    <xf numFmtId="9" fontId="21" fillId="0" borderId="90" xfId="5" applyFont="1" applyFill="1" applyBorder="1" applyAlignment="1">
      <alignment horizontal="left" vertical="center" wrapText="1"/>
    </xf>
    <xf numFmtId="0" fontId="27" fillId="6" borderId="30" xfId="1" applyFont="1" applyFill="1" applyBorder="1" applyAlignment="1"/>
    <xf numFmtId="0" fontId="27" fillId="6" borderId="23" xfId="1" applyFont="1" applyFill="1" applyBorder="1" applyAlignment="1"/>
    <xf numFmtId="43" fontId="27" fillId="6" borderId="23" xfId="2" applyNumberFormat="1" applyFont="1" applyFill="1" applyBorder="1" applyAlignment="1"/>
    <xf numFmtId="43" fontId="27" fillId="6" borderId="23" xfId="2" applyFont="1" applyFill="1" applyBorder="1" applyAlignment="1"/>
    <xf numFmtId="165" fontId="27" fillId="6" borderId="23" xfId="2" applyNumberFormat="1" applyFont="1" applyFill="1" applyBorder="1" applyAlignment="1"/>
    <xf numFmtId="164" fontId="27" fillId="6" borderId="23" xfId="4" applyNumberFormat="1" applyFont="1" applyFill="1" applyBorder="1" applyAlignment="1"/>
    <xf numFmtId="0" fontId="27" fillId="6" borderId="33" xfId="1" applyFont="1" applyFill="1" applyBorder="1" applyAlignment="1"/>
    <xf numFmtId="0" fontId="29" fillId="0" borderId="0" xfId="1" applyFont="1"/>
    <xf numFmtId="0" fontId="29" fillId="0" borderId="0" xfId="1" applyFont="1" applyBorder="1" applyAlignment="1"/>
    <xf numFmtId="0" fontId="9" fillId="4" borderId="91" xfId="7" applyFont="1" applyFill="1" applyBorder="1"/>
    <xf numFmtId="0" fontId="9" fillId="4" borderId="92" xfId="7" applyFont="1" applyFill="1" applyBorder="1"/>
    <xf numFmtId="0" fontId="9" fillId="4" borderId="92" xfId="7" applyFont="1" applyFill="1" applyBorder="1" applyAlignment="1">
      <alignment horizontal="left"/>
    </xf>
    <xf numFmtId="0" fontId="30" fillId="4" borderId="92" xfId="7" applyFont="1" applyFill="1" applyBorder="1"/>
    <xf numFmtId="0" fontId="9" fillId="4" borderId="93" xfId="7" applyFont="1" applyFill="1" applyBorder="1" applyAlignment="1">
      <alignment horizontal="right"/>
    </xf>
    <xf numFmtId="0" fontId="9" fillId="4" borderId="12" xfId="7" applyFont="1" applyFill="1" applyBorder="1" applyAlignment="1">
      <alignment horizontal="right"/>
    </xf>
    <xf numFmtId="0" fontId="11" fillId="6" borderId="30" xfId="7" applyFont="1" applyFill="1" applyBorder="1"/>
    <xf numFmtId="0" fontId="11" fillId="6" borderId="23" xfId="7" applyFont="1" applyFill="1" applyBorder="1"/>
    <xf numFmtId="0" fontId="11" fillId="6" borderId="23" xfId="7" applyFont="1" applyFill="1" applyBorder="1" applyAlignment="1">
      <alignment horizontal="left"/>
    </xf>
    <xf numFmtId="0" fontId="11" fillId="6" borderId="33" xfId="7" applyFont="1" applyFill="1" applyBorder="1"/>
    <xf numFmtId="168" fontId="0" fillId="0" borderId="0" xfId="2" applyNumberFormat="1" applyFont="1" applyBorder="1" applyAlignment="1">
      <alignment horizontal="left" indent="1"/>
    </xf>
    <xf numFmtId="168" fontId="0" fillId="0" borderId="0" xfId="2" applyNumberFormat="1" applyFont="1" applyBorder="1" applyAlignment="1"/>
    <xf numFmtId="0" fontId="31" fillId="11" borderId="7" xfId="7" applyFont="1" applyFill="1" applyBorder="1"/>
    <xf numFmtId="0" fontId="31" fillId="11" borderId="0" xfId="7" applyFont="1" applyFill="1" applyBorder="1"/>
    <xf numFmtId="0" fontId="32" fillId="11" borderId="0" xfId="7" applyFont="1" applyFill="1" applyBorder="1" applyAlignment="1">
      <alignment horizontal="left" indent="1"/>
    </xf>
    <xf numFmtId="43" fontId="31" fillId="11" borderId="0" xfId="7" applyNumberFormat="1" applyFont="1" applyFill="1" applyBorder="1"/>
    <xf numFmtId="43" fontId="31" fillId="11" borderId="19" xfId="8" applyFont="1" applyFill="1" applyBorder="1"/>
    <xf numFmtId="43" fontId="10" fillId="0" borderId="0" xfId="2" applyFont="1" applyBorder="1" applyAlignment="1"/>
    <xf numFmtId="0" fontId="31" fillId="12" borderId="94" xfId="7" applyFont="1" applyFill="1" applyBorder="1"/>
    <xf numFmtId="0" fontId="31" fillId="12" borderId="95" xfId="7" applyFont="1" applyFill="1" applyBorder="1"/>
    <xf numFmtId="0" fontId="32" fillId="12" borderId="95" xfId="7" applyFont="1" applyFill="1" applyBorder="1" applyAlignment="1">
      <alignment horizontal="left"/>
    </xf>
    <xf numFmtId="43" fontId="33" fillId="12" borderId="95" xfId="8" applyFont="1" applyFill="1" applyBorder="1"/>
    <xf numFmtId="0" fontId="31" fillId="12" borderId="96" xfId="7" applyFont="1" applyFill="1" applyBorder="1"/>
    <xf numFmtId="0" fontId="2" fillId="0" borderId="0" xfId="1" applyFont="1" applyFill="1" applyBorder="1" applyAlignment="1"/>
    <xf numFmtId="0" fontId="31" fillId="12" borderId="94" xfId="7" quotePrefix="1" applyFont="1" applyFill="1" applyBorder="1"/>
    <xf numFmtId="0" fontId="2" fillId="13" borderId="0" xfId="1" applyFont="1" applyFill="1" applyBorder="1" applyAlignment="1"/>
    <xf numFmtId="0" fontId="31" fillId="12" borderId="97" xfId="7" applyFont="1" applyFill="1" applyBorder="1"/>
    <xf numFmtId="0" fontId="31" fillId="12" borderId="98" xfId="7" applyFont="1" applyFill="1" applyBorder="1"/>
    <xf numFmtId="0" fontId="32" fillId="12" borderId="98" xfId="7" applyFont="1" applyFill="1" applyBorder="1" applyAlignment="1">
      <alignment horizontal="left"/>
    </xf>
    <xf numFmtId="43" fontId="33" fillId="12" borderId="98" xfId="8" applyFont="1" applyFill="1" applyBorder="1"/>
    <xf numFmtId="0" fontId="31" fillId="12" borderId="99" xfId="7" applyFont="1" applyFill="1" applyBorder="1"/>
    <xf numFmtId="43" fontId="10" fillId="0" borderId="100" xfId="2" applyFont="1" applyBorder="1" applyAlignment="1"/>
    <xf numFmtId="43" fontId="34" fillId="0" borderId="101" xfId="2" applyFont="1" applyBorder="1" applyAlignment="1">
      <alignment horizontal="center"/>
    </xf>
    <xf numFmtId="43" fontId="35" fillId="0" borderId="7" xfId="2" applyFont="1" applyBorder="1" applyAlignment="1"/>
    <xf numFmtId="0" fontId="36" fillId="12" borderId="94" xfId="7" applyFont="1" applyFill="1" applyBorder="1"/>
    <xf numFmtId="43" fontId="35" fillId="0" borderId="0" xfId="2" applyFont="1" applyBorder="1" applyAlignment="1"/>
    <xf numFmtId="43" fontId="10" fillId="0" borderId="102" xfId="2" applyFont="1" applyBorder="1" applyAlignment="1"/>
    <xf numFmtId="43" fontId="34" fillId="0" borderId="103" xfId="2" applyFont="1" applyBorder="1" applyAlignment="1">
      <alignment horizontal="center"/>
    </xf>
    <xf numFmtId="0" fontId="31" fillId="11" borderId="104" xfId="7" applyFont="1" applyFill="1" applyBorder="1"/>
    <xf numFmtId="0" fontId="31" fillId="11" borderId="105" xfId="7" applyFont="1" applyFill="1" applyBorder="1"/>
    <xf numFmtId="0" fontId="31" fillId="11" borderId="105" xfId="7" applyFont="1" applyFill="1" applyBorder="1" applyAlignment="1">
      <alignment horizontal="left"/>
    </xf>
    <xf numFmtId="0" fontId="31" fillId="11" borderId="106" xfId="7" applyFont="1" applyFill="1" applyBorder="1"/>
    <xf numFmtId="0" fontId="2" fillId="14" borderId="0" xfId="1" applyFont="1" applyFill="1" applyBorder="1" applyAlignment="1"/>
    <xf numFmtId="0" fontId="10" fillId="0" borderId="0" xfId="7" applyFont="1"/>
    <xf numFmtId="0" fontId="9" fillId="4" borderId="11" xfId="7" applyFont="1" applyFill="1" applyBorder="1"/>
    <xf numFmtId="0" fontId="9" fillId="4" borderId="107" xfId="7" applyFont="1" applyFill="1" applyBorder="1"/>
    <xf numFmtId="0" fontId="9" fillId="4" borderId="107" xfId="7" applyFont="1" applyFill="1" applyBorder="1" applyAlignment="1">
      <alignment horizontal="left"/>
    </xf>
    <xf numFmtId="0" fontId="9" fillId="4" borderId="12" xfId="7" applyFont="1" applyFill="1" applyBorder="1"/>
    <xf numFmtId="0" fontId="11" fillId="6" borderId="108" xfId="7" applyFont="1" applyFill="1" applyBorder="1"/>
    <xf numFmtId="0" fontId="11" fillId="6" borderId="109" xfId="7" applyFont="1" applyFill="1" applyBorder="1"/>
    <xf numFmtId="0" fontId="11" fillId="6" borderId="109" xfId="7" applyFont="1" applyFill="1" applyBorder="1" applyAlignment="1">
      <alignment horizontal="left"/>
    </xf>
    <xf numFmtId="0" fontId="11" fillId="6" borderId="110" xfId="7" applyFont="1" applyFill="1" applyBorder="1"/>
    <xf numFmtId="0" fontId="31" fillId="15" borderId="97" xfId="7" applyFont="1" applyFill="1" applyBorder="1"/>
    <xf numFmtId="0" fontId="31" fillId="15" borderId="98" xfId="7" applyFont="1" applyFill="1" applyBorder="1"/>
    <xf numFmtId="0" fontId="32" fillId="15" borderId="98" xfId="7" applyFont="1" applyFill="1" applyBorder="1" applyAlignment="1">
      <alignment horizontal="left"/>
    </xf>
    <xf numFmtId="43" fontId="33" fillId="15" borderId="98" xfId="8" applyFont="1" applyFill="1" applyBorder="1"/>
    <xf numFmtId="43" fontId="31" fillId="15" borderId="99" xfId="8" applyFont="1" applyFill="1" applyBorder="1"/>
    <xf numFmtId="0" fontId="31" fillId="15" borderId="94" xfId="7" applyFont="1" applyFill="1" applyBorder="1"/>
    <xf numFmtId="0" fontId="31" fillId="15" borderId="95" xfId="7" applyFont="1" applyFill="1" applyBorder="1"/>
    <xf numFmtId="0" fontId="32" fillId="15" borderId="95" xfId="7" applyFont="1" applyFill="1" applyBorder="1" applyAlignment="1">
      <alignment horizontal="left"/>
    </xf>
    <xf numFmtId="43" fontId="33" fillId="15" borderId="95" xfId="8" applyFont="1" applyFill="1" applyBorder="1"/>
    <xf numFmtId="43" fontId="31" fillId="15" borderId="96" xfId="8" applyFont="1" applyFill="1" applyBorder="1"/>
    <xf numFmtId="164" fontId="10" fillId="0" borderId="0" xfId="4" applyNumberFormat="1" applyFont="1" applyBorder="1" applyAlignment="1"/>
    <xf numFmtId="0" fontId="8" fillId="3" borderId="111" xfId="3" applyFont="1" applyFill="1" applyBorder="1" applyAlignment="1">
      <alignment horizontal="left" vertical="center"/>
    </xf>
    <xf numFmtId="164" fontId="8" fillId="3" borderId="112" xfId="4" applyNumberFormat="1" applyFont="1" applyFill="1" applyBorder="1" applyAlignment="1">
      <alignment vertical="center"/>
    </xf>
    <xf numFmtId="164" fontId="8" fillId="3" borderId="113" xfId="4" applyNumberFormat="1" applyFont="1" applyFill="1" applyBorder="1" applyAlignment="1">
      <alignment horizontal="right" vertical="center"/>
    </xf>
    <xf numFmtId="43" fontId="10" fillId="0" borderId="0" xfId="2" applyFont="1" applyFill="1" applyBorder="1" applyAlignment="1"/>
    <xf numFmtId="0" fontId="6" fillId="16" borderId="91" xfId="7" applyFont="1" applyFill="1" applyBorder="1"/>
    <xf numFmtId="0" fontId="6" fillId="16" borderId="92" xfId="7" applyFont="1" applyFill="1" applyBorder="1"/>
    <xf numFmtId="0" fontId="6" fillId="16" borderId="92" xfId="7" applyFont="1" applyFill="1" applyBorder="1" applyAlignment="1"/>
    <xf numFmtId="0" fontId="6" fillId="16" borderId="92" xfId="7" applyFont="1" applyFill="1" applyBorder="1" applyAlignment="1">
      <alignment wrapText="1"/>
    </xf>
    <xf numFmtId="0" fontId="6" fillId="16" borderId="93" xfId="7" applyFont="1" applyFill="1" applyBorder="1"/>
    <xf numFmtId="43" fontId="10" fillId="0" borderId="114" xfId="2" applyFont="1" applyBorder="1" applyAlignment="1"/>
    <xf numFmtId="43" fontId="34" fillId="0" borderId="115" xfId="2" applyFont="1" applyFill="1" applyBorder="1" applyAlignment="1">
      <alignment horizontal="center"/>
    </xf>
    <xf numFmtId="0" fontId="37" fillId="17" borderId="31" xfId="7" applyFont="1" applyFill="1" applyBorder="1"/>
    <xf numFmtId="0" fontId="37" fillId="17" borderId="1" xfId="7" applyFont="1" applyFill="1" applyBorder="1"/>
    <xf numFmtId="0" fontId="10" fillId="17" borderId="1" xfId="7" applyFont="1" applyFill="1" applyBorder="1"/>
    <xf numFmtId="0" fontId="10" fillId="17" borderId="32" xfId="7" applyFont="1" applyFill="1" applyBorder="1"/>
    <xf numFmtId="43" fontId="38" fillId="0" borderId="0" xfId="2" applyFont="1" applyFill="1" applyBorder="1" applyAlignment="1"/>
    <xf numFmtId="0" fontId="39" fillId="0" borderId="97" xfId="7" applyFont="1" applyFill="1" applyBorder="1" applyAlignment="1">
      <alignment vertical="center"/>
    </xf>
    <xf numFmtId="0" fontId="39" fillId="0" borderId="98" xfId="7" applyFont="1" applyFill="1" applyBorder="1" applyAlignment="1">
      <alignment vertical="center"/>
    </xf>
    <xf numFmtId="0" fontId="39" fillId="17" borderId="70" xfId="7" applyFont="1" applyFill="1" applyBorder="1" applyAlignment="1">
      <alignment horizontal="center" vertical="center"/>
    </xf>
    <xf numFmtId="0" fontId="39" fillId="17" borderId="116" xfId="7" applyFont="1" applyFill="1" applyBorder="1" applyAlignment="1">
      <alignment horizontal="center" vertical="center"/>
    </xf>
    <xf numFmtId="0" fontId="39" fillId="0" borderId="94" xfId="7" applyFont="1" applyFill="1" applyBorder="1" applyAlignment="1">
      <alignment vertical="center"/>
    </xf>
    <xf numFmtId="0" fontId="39" fillId="0" borderId="95" xfId="7" applyFont="1" applyFill="1" applyBorder="1" applyAlignment="1">
      <alignment vertical="center"/>
    </xf>
    <xf numFmtId="0" fontId="39" fillId="17" borderId="77" xfId="7" applyFont="1" applyFill="1" applyBorder="1" applyAlignment="1">
      <alignment horizontal="center" vertical="center"/>
    </xf>
    <xf numFmtId="0" fontId="39" fillId="17" borderId="117" xfId="7" applyFont="1" applyFill="1" applyBorder="1" applyAlignment="1">
      <alignment horizontal="center" vertical="center"/>
    </xf>
    <xf numFmtId="0" fontId="39" fillId="0" borderId="118" xfId="7" applyFont="1" applyFill="1" applyBorder="1" applyAlignment="1">
      <alignment vertical="center"/>
    </xf>
    <xf numFmtId="0" fontId="39" fillId="0" borderId="119" xfId="7" applyFont="1" applyFill="1" applyBorder="1" applyAlignment="1">
      <alignment vertical="center"/>
    </xf>
    <xf numFmtId="0" fontId="39" fillId="17" borderId="80" xfId="7" applyFont="1" applyFill="1" applyBorder="1" applyAlignment="1">
      <alignment horizontal="center" vertical="center"/>
    </xf>
    <xf numFmtId="0" fontId="39" fillId="17" borderId="120" xfId="7" applyFont="1" applyFill="1" applyBorder="1" applyAlignment="1">
      <alignment horizontal="center" vertical="center"/>
    </xf>
    <xf numFmtId="43" fontId="40" fillId="0" borderId="7" xfId="2" applyFont="1" applyBorder="1" applyAlignment="1"/>
    <xf numFmtId="43" fontId="40" fillId="0" borderId="0" xfId="2" applyFont="1" applyFill="1" applyBorder="1" applyAlignment="1"/>
    <xf numFmtId="43" fontId="40" fillId="0" borderId="0" xfId="2" applyFont="1" applyBorder="1" applyAlignment="1"/>
    <xf numFmtId="0" fontId="37" fillId="17" borderId="30" xfId="7" applyFont="1" applyFill="1" applyBorder="1"/>
    <xf numFmtId="0" fontId="37" fillId="17" borderId="23" xfId="7" applyFont="1" applyFill="1" applyBorder="1"/>
    <xf numFmtId="0" fontId="37" fillId="17" borderId="23" xfId="7" applyFont="1" applyFill="1" applyBorder="1" applyAlignment="1"/>
    <xf numFmtId="0" fontId="10" fillId="17" borderId="33" xfId="7" applyFont="1" applyFill="1" applyBorder="1"/>
    <xf numFmtId="43" fontId="40" fillId="0" borderId="7" xfId="2" applyFont="1" applyBorder="1" applyAlignment="1">
      <alignment horizontal="left" indent="1"/>
    </xf>
    <xf numFmtId="43" fontId="40" fillId="0" borderId="19" xfId="2" applyFont="1" applyBorder="1" applyAlignment="1"/>
    <xf numFmtId="0" fontId="37" fillId="17" borderId="30" xfId="7" applyFont="1" applyFill="1" applyBorder="1" applyAlignment="1">
      <alignment horizontal="right"/>
    </xf>
    <xf numFmtId="0" fontId="37" fillId="17" borderId="23" xfId="7" applyFont="1" applyFill="1" applyBorder="1" applyAlignment="1">
      <alignment horizontal="right"/>
    </xf>
    <xf numFmtId="0" fontId="37" fillId="17" borderId="33" xfId="7" applyFont="1" applyFill="1" applyBorder="1" applyAlignment="1">
      <alignment horizontal="right"/>
    </xf>
    <xf numFmtId="0" fontId="39" fillId="12" borderId="97" xfId="7" applyFont="1" applyFill="1" applyBorder="1" applyAlignment="1">
      <alignment horizontal="left" vertical="center"/>
    </xf>
    <xf numFmtId="0" fontId="31" fillId="12" borderId="98" xfId="7" applyFont="1" applyFill="1" applyBorder="1" applyAlignment="1">
      <alignment horizontal="left" vertical="center"/>
    </xf>
    <xf numFmtId="0" fontId="21" fillId="12" borderId="98" xfId="7" applyFont="1" applyFill="1" applyBorder="1" applyAlignment="1">
      <alignment horizontal="left" vertical="center" wrapText="1"/>
    </xf>
    <xf numFmtId="0" fontId="39" fillId="12" borderId="116" xfId="7" applyFont="1" applyFill="1" applyBorder="1" applyAlignment="1">
      <alignment horizontal="right" vertical="center"/>
    </xf>
    <xf numFmtId="164" fontId="39" fillId="12" borderId="116" xfId="7" applyNumberFormat="1" applyFont="1" applyFill="1" applyBorder="1" applyAlignment="1">
      <alignment horizontal="right" vertical="center"/>
    </xf>
    <xf numFmtId="43" fontId="40" fillId="0" borderId="121" xfId="2" applyFont="1" applyBorder="1" applyAlignment="1"/>
    <xf numFmtId="0" fontId="31" fillId="12" borderId="116" xfId="7" applyFont="1" applyFill="1" applyBorder="1" applyAlignment="1">
      <alignment horizontal="right" indent="1"/>
    </xf>
    <xf numFmtId="0" fontId="39" fillId="12" borderId="94" xfId="7" applyFont="1" applyFill="1" applyBorder="1" applyAlignment="1">
      <alignment horizontal="left" vertical="center"/>
    </xf>
    <xf numFmtId="0" fontId="31" fillId="12" borderId="95" xfId="7" applyFont="1" applyFill="1" applyBorder="1" applyAlignment="1">
      <alignment horizontal="left" vertical="center"/>
    </xf>
    <xf numFmtId="0" fontId="21" fillId="12" borderId="95" xfId="7" applyFont="1" applyFill="1" applyBorder="1" applyAlignment="1">
      <alignment horizontal="left" vertical="center" wrapText="1"/>
    </xf>
    <xf numFmtId="164" fontId="39" fillId="12" borderId="117" xfId="7" applyNumberFormat="1" applyFont="1" applyFill="1" applyBorder="1" applyAlignment="1">
      <alignment horizontal="right" vertical="center"/>
    </xf>
    <xf numFmtId="43" fontId="10" fillId="0" borderId="121" xfId="2" applyFont="1" applyBorder="1" applyAlignment="1"/>
    <xf numFmtId="0" fontId="31" fillId="12" borderId="117" xfId="7" applyFont="1" applyFill="1" applyBorder="1" applyAlignment="1">
      <alignment horizontal="right" indent="1"/>
    </xf>
    <xf numFmtId="43" fontId="10" fillId="0" borderId="7" xfId="2" applyFont="1" applyBorder="1" applyAlignment="1"/>
    <xf numFmtId="0" fontId="39" fillId="12" borderId="118" xfId="7" applyFont="1" applyFill="1" applyBorder="1" applyAlignment="1">
      <alignment horizontal="left" vertical="center"/>
    </xf>
    <xf numFmtId="0" fontId="31" fillId="12" borderId="119" xfId="7" applyFont="1" applyFill="1" applyBorder="1" applyAlignment="1">
      <alignment horizontal="left" vertical="center"/>
    </xf>
    <xf numFmtId="0" fontId="21" fillId="12" borderId="119" xfId="7" applyFont="1" applyFill="1" applyBorder="1" applyAlignment="1">
      <alignment horizontal="left" vertical="center" wrapText="1"/>
    </xf>
    <xf numFmtId="164" fontId="39" fillId="12" borderId="122" xfId="7" applyNumberFormat="1" applyFont="1" applyFill="1" applyBorder="1" applyAlignment="1">
      <alignment horizontal="right" vertical="center"/>
    </xf>
    <xf numFmtId="0" fontId="31" fillId="12" borderId="120" xfId="7" applyFont="1" applyFill="1" applyBorder="1" applyAlignment="1">
      <alignment horizontal="right" indent="1"/>
    </xf>
    <xf numFmtId="0" fontId="5" fillId="12" borderId="30" xfId="7" applyFont="1" applyFill="1" applyBorder="1"/>
    <xf numFmtId="0" fontId="5" fillId="12" borderId="23" xfId="7" applyFont="1" applyFill="1" applyBorder="1"/>
    <xf numFmtId="0" fontId="5" fillId="12" borderId="23" xfId="7" applyFont="1" applyFill="1" applyBorder="1" applyAlignment="1">
      <alignment horizontal="right"/>
    </xf>
    <xf numFmtId="0" fontId="5" fillId="12" borderId="123" xfId="7" applyFont="1" applyFill="1" applyBorder="1" applyAlignment="1">
      <alignment horizontal="right"/>
    </xf>
    <xf numFmtId="164" fontId="5" fillId="12" borderId="123" xfId="4" applyNumberFormat="1" applyFont="1" applyFill="1" applyBorder="1" applyAlignment="1">
      <alignment horizontal="right"/>
    </xf>
    <xf numFmtId="43" fontId="10" fillId="0" borderId="124" xfId="2" applyFont="1" applyBorder="1" applyAlignment="1"/>
    <xf numFmtId="43" fontId="34" fillId="0" borderId="125" xfId="2" applyFont="1" applyFill="1" applyBorder="1" applyAlignment="1">
      <alignment horizontal="center"/>
    </xf>
    <xf numFmtId="0" fontId="7" fillId="0" borderId="123" xfId="1" applyFont="1" applyBorder="1" applyAlignment="1">
      <alignment horizontal="right"/>
    </xf>
    <xf numFmtId="0" fontId="27" fillId="16" borderId="30" xfId="1" applyFont="1" applyFill="1" applyBorder="1" applyAlignment="1"/>
    <xf numFmtId="0" fontId="27" fillId="16" borderId="23" xfId="1" applyFont="1" applyFill="1" applyBorder="1" applyAlignment="1"/>
    <xf numFmtId="43" fontId="27" fillId="16" borderId="23" xfId="2" applyNumberFormat="1" applyFont="1" applyFill="1" applyBorder="1" applyAlignment="1"/>
    <xf numFmtId="0" fontId="20" fillId="16" borderId="33" xfId="1" applyFont="1" applyFill="1" applyBorder="1" applyAlignment="1"/>
    <xf numFmtId="0" fontId="37" fillId="0" borderId="0" xfId="1" applyFont="1" applyBorder="1" applyAlignment="1"/>
    <xf numFmtId="43" fontId="10" fillId="0" borderId="0" xfId="2" applyNumberFormat="1" applyFont="1" applyBorder="1" applyAlignment="1"/>
    <xf numFmtId="0" fontId="10" fillId="0" borderId="0" xfId="1" applyFont="1"/>
    <xf numFmtId="0" fontId="11" fillId="5" borderId="38" xfId="3" applyFont="1" applyFill="1" applyBorder="1" applyAlignment="1">
      <alignment horizontal="center" vertical="center"/>
    </xf>
    <xf numFmtId="0" fontId="11" fillId="5" borderId="39" xfId="3" applyFont="1" applyFill="1" applyBorder="1" applyAlignment="1">
      <alignment horizontal="center" vertical="center"/>
    </xf>
    <xf numFmtId="43" fontId="9" fillId="4" borderId="4" xfId="2" applyNumberFormat="1" applyFont="1" applyFill="1" applyBorder="1" applyAlignment="1">
      <alignment horizontal="center" vertical="center"/>
    </xf>
    <xf numFmtId="43" fontId="9" fillId="4" borderId="5" xfId="2" applyNumberFormat="1" applyFont="1" applyFill="1" applyBorder="1" applyAlignment="1">
      <alignment horizontal="center" vertical="center"/>
    </xf>
    <xf numFmtId="43" fontId="9" fillId="4" borderId="6" xfId="2" applyNumberFormat="1" applyFont="1" applyFill="1" applyBorder="1" applyAlignment="1">
      <alignment horizontal="center" vertical="center"/>
    </xf>
    <xf numFmtId="0" fontId="11" fillId="5" borderId="7" xfId="3" applyFont="1" applyFill="1" applyBorder="1" applyAlignment="1">
      <alignment horizontal="center" vertical="center"/>
    </xf>
    <xf numFmtId="0" fontId="11" fillId="5" borderId="0" xfId="3" applyFont="1" applyFill="1" applyBorder="1" applyAlignment="1">
      <alignment horizontal="center" vertical="center"/>
    </xf>
    <xf numFmtId="0" fontId="13" fillId="2" borderId="11" xfId="1" applyFont="1" applyFill="1" applyBorder="1" applyAlignment="1">
      <alignment horizontal="left" vertical="top" wrapText="1"/>
    </xf>
    <xf numFmtId="0" fontId="13" fillId="2" borderId="12" xfId="1" applyFont="1" applyFill="1" applyBorder="1" applyAlignment="1">
      <alignment horizontal="left" vertical="top" wrapText="1"/>
    </xf>
    <xf numFmtId="0" fontId="13" fillId="2" borderId="7" xfId="1" applyFont="1" applyFill="1" applyBorder="1" applyAlignment="1">
      <alignment horizontal="left" vertical="top" wrapText="1"/>
    </xf>
    <xf numFmtId="0" fontId="13" fillId="2" borderId="19" xfId="1" applyFont="1" applyFill="1" applyBorder="1" applyAlignment="1">
      <alignment horizontal="left" vertical="top" wrapText="1"/>
    </xf>
    <xf numFmtId="0" fontId="13" fillId="2" borderId="31" xfId="1" applyFont="1" applyFill="1" applyBorder="1" applyAlignment="1">
      <alignment horizontal="left" vertical="top" wrapText="1"/>
    </xf>
    <xf numFmtId="0" fontId="13" fillId="2" borderId="32" xfId="1" applyFont="1" applyFill="1" applyBorder="1" applyAlignment="1">
      <alignment horizontal="left" vertical="top" wrapText="1"/>
    </xf>
    <xf numFmtId="9" fontId="13" fillId="8" borderId="23" xfId="5" applyFont="1" applyFill="1" applyBorder="1" applyAlignment="1">
      <alignment horizontal="center" vertical="center"/>
    </xf>
    <xf numFmtId="166" fontId="7" fillId="2" borderId="23" xfId="1" applyNumberFormat="1" applyFont="1" applyFill="1" applyBorder="1" applyAlignment="1">
      <alignment horizontal="left"/>
    </xf>
    <xf numFmtId="166" fontId="7" fillId="2" borderId="33" xfId="1" applyNumberFormat="1" applyFont="1" applyFill="1" applyBorder="1" applyAlignment="1">
      <alignment horizontal="left"/>
    </xf>
    <xf numFmtId="43" fontId="8" fillId="3" borderId="13" xfId="2" applyNumberFormat="1" applyFont="1" applyFill="1" applyBorder="1" applyAlignment="1">
      <alignment horizontal="center" vertical="center"/>
    </xf>
    <xf numFmtId="43" fontId="8" fillId="3" borderId="13" xfId="2" applyFont="1" applyFill="1" applyBorder="1" applyAlignment="1">
      <alignment horizontal="center" vertical="center"/>
    </xf>
    <xf numFmtId="164" fontId="8" fillId="3" borderId="13" xfId="4" applyNumberFormat="1" applyFont="1" applyFill="1" applyBorder="1" applyAlignment="1">
      <alignment horizontal="center" vertical="center"/>
    </xf>
    <xf numFmtId="164" fontId="8" fillId="3" borderId="15" xfId="4" applyNumberFormat="1" applyFont="1" applyFill="1" applyBorder="1" applyAlignment="1">
      <alignment horizontal="center" vertical="center"/>
    </xf>
    <xf numFmtId="0" fontId="3" fillId="0" borderId="23" xfId="1" applyFont="1" applyFill="1" applyBorder="1" applyAlignment="1">
      <alignment horizontal="right"/>
    </xf>
  </cellXfs>
  <cellStyles count="230">
    <cellStyle name="Comma 10" xfId="6"/>
    <cellStyle name="Comma 10 2" xfId="9"/>
    <cellStyle name="Comma 10 3" xfId="10"/>
    <cellStyle name="Comma 11" xfId="11"/>
    <cellStyle name="Comma 12" xfId="12"/>
    <cellStyle name="Comma 13" xfId="2"/>
    <cellStyle name="Comma 13 2" xfId="13"/>
    <cellStyle name="Comma 13 3" xfId="14"/>
    <cellStyle name="Comma 14" xfId="15"/>
    <cellStyle name="Comma 2" xfId="16"/>
    <cellStyle name="Comma 2 10" xfId="8"/>
    <cellStyle name="Comma 2 11" xfId="17"/>
    <cellStyle name="Comma 2 12" xfId="18"/>
    <cellStyle name="Comma 2 13" xfId="19"/>
    <cellStyle name="Comma 2 14" xfId="20"/>
    <cellStyle name="Comma 2 15" xfId="21"/>
    <cellStyle name="Comma 2 2" xfId="22"/>
    <cellStyle name="Comma 2 3" xfId="23"/>
    <cellStyle name="Comma 2 4" xfId="24"/>
    <cellStyle name="Comma 2 5" xfId="25"/>
    <cellStyle name="Comma 2 6" xfId="26"/>
    <cellStyle name="Comma 2 7" xfId="27"/>
    <cellStyle name="Comma 2 8" xfId="28"/>
    <cellStyle name="Comma 2 9" xfId="29"/>
    <cellStyle name="Comma 3" xfId="30"/>
    <cellStyle name="Comma 3 2" xfId="31"/>
    <cellStyle name="Comma 3 3" xfId="32"/>
    <cellStyle name="Comma 3 4" xfId="33"/>
    <cellStyle name="Comma 3 5" xfId="34"/>
    <cellStyle name="Comma 3 6" xfId="35"/>
    <cellStyle name="Comma 3 7" xfId="36"/>
    <cellStyle name="Comma 3 8" xfId="37"/>
    <cellStyle name="Comma 4" xfId="38"/>
    <cellStyle name="Comma 5" xfId="39"/>
    <cellStyle name="Comma 6" xfId="40"/>
    <cellStyle name="Comma 7" xfId="41"/>
    <cellStyle name="Comma 8" xfId="42"/>
    <cellStyle name="Comma 9" xfId="43"/>
    <cellStyle name="Currency 10" xfId="44"/>
    <cellStyle name="Currency 11" xfId="45"/>
    <cellStyle name="Currency 12" xfId="4"/>
    <cellStyle name="Currency 12 2" xfId="46"/>
    <cellStyle name="Currency 12 3" xfId="47"/>
    <cellStyle name="Currency 13" xfId="48"/>
    <cellStyle name="Currency 2" xfId="49"/>
    <cellStyle name="Currency 2 10" xfId="50"/>
    <cellStyle name="Currency 2 11" xfId="51"/>
    <cellStyle name="Currency 2 12" xfId="52"/>
    <cellStyle name="Currency 2 13" xfId="53"/>
    <cellStyle name="Currency 2 14" xfId="54"/>
    <cellStyle name="Currency 2 15" xfId="55"/>
    <cellStyle name="Currency 2 2" xfId="56"/>
    <cellStyle name="Currency 2 3" xfId="57"/>
    <cellStyle name="Currency 2 4" xfId="58"/>
    <cellStyle name="Currency 2 5" xfId="59"/>
    <cellStyle name="Currency 2 6" xfId="60"/>
    <cellStyle name="Currency 2 7" xfId="61"/>
    <cellStyle name="Currency 2 8" xfId="62"/>
    <cellStyle name="Currency 2 9" xfId="63"/>
    <cellStyle name="Currency 3" xfId="64"/>
    <cellStyle name="Currency 3 2" xfId="65"/>
    <cellStyle name="Currency 3 3" xfId="66"/>
    <cellStyle name="Currency 3 4" xfId="67"/>
    <cellStyle name="Currency 3 5" xfId="68"/>
    <cellStyle name="Currency 3 6" xfId="69"/>
    <cellStyle name="Currency 3 7" xfId="70"/>
    <cellStyle name="Currency 3 8" xfId="71"/>
    <cellStyle name="Currency 4" xfId="72"/>
    <cellStyle name="Currency 5" xfId="73"/>
    <cellStyle name="Currency 6" xfId="74"/>
    <cellStyle name="Currency 7" xfId="75"/>
    <cellStyle name="Currency 8" xfId="76"/>
    <cellStyle name="Currency 9" xfId="77"/>
    <cellStyle name="Normal" xfId="0" builtinId="0"/>
    <cellStyle name="Normal 10" xfId="1"/>
    <cellStyle name="Normal 11" xfId="78"/>
    <cellStyle name="Normal 12" xfId="79"/>
    <cellStyle name="Normal 13" xfId="80"/>
    <cellStyle name="Normal 14" xfId="81"/>
    <cellStyle name="Normal 15" xfId="82"/>
    <cellStyle name="Normal 16" xfId="83"/>
    <cellStyle name="Normal 17" xfId="84"/>
    <cellStyle name="Normal 18" xfId="85"/>
    <cellStyle name="Normal 2" xfId="7"/>
    <cellStyle name="Normal 2 10" xfId="86"/>
    <cellStyle name="Normal 2 11" xfId="87"/>
    <cellStyle name="Normal 2 12" xfId="88"/>
    <cellStyle name="Normal 2 13" xfId="89"/>
    <cellStyle name="Normal 2 14" xfId="90"/>
    <cellStyle name="Normal 2 15" xfId="91"/>
    <cellStyle name="Normal 2 2" xfId="92"/>
    <cellStyle name="Normal 2 3" xfId="93"/>
    <cellStyle name="Normal 2 4" xfId="94"/>
    <cellStyle name="Normal 2 5" xfId="95"/>
    <cellStyle name="Normal 2 6" xfId="96"/>
    <cellStyle name="Normal 2 7" xfId="97"/>
    <cellStyle name="Normal 2 8" xfId="98"/>
    <cellStyle name="Normal 2 9" xfId="99"/>
    <cellStyle name="Normal 3" xfId="100"/>
    <cellStyle name="Normal 3 10" xfId="101"/>
    <cellStyle name="Normal 3 11" xfId="102"/>
    <cellStyle name="Normal 3 12" xfId="103"/>
    <cellStyle name="Normal 3 13" xfId="104"/>
    <cellStyle name="Normal 3 14" xfId="105"/>
    <cellStyle name="Normal 3 15" xfId="106"/>
    <cellStyle name="Normal 3 16" xfId="107"/>
    <cellStyle name="Normal 3 17" xfId="108"/>
    <cellStyle name="Normal 3 18" xfId="109"/>
    <cellStyle name="Normal 3 19" xfId="110"/>
    <cellStyle name="Normal 3 2" xfId="111"/>
    <cellStyle name="Normal 3 20" xfId="112"/>
    <cellStyle name="Normal 3 21" xfId="3"/>
    <cellStyle name="Normal 3 21 2" xfId="113"/>
    <cellStyle name="Normal 3 21 3" xfId="114"/>
    <cellStyle name="Normal 3 22" xfId="115"/>
    <cellStyle name="Normal 3 3" xfId="116"/>
    <cellStyle name="Normal 3 3 2" xfId="117"/>
    <cellStyle name="Normal 3 3 3" xfId="118"/>
    <cellStyle name="Normal 3 3 4" xfId="119"/>
    <cellStyle name="Normal 3 3 5" xfId="120"/>
    <cellStyle name="Normal 3 3 6" xfId="121"/>
    <cellStyle name="Normal 3 3 7" xfId="122"/>
    <cellStyle name="Normal 3 3 8" xfId="123"/>
    <cellStyle name="Normal 3 4" xfId="124"/>
    <cellStyle name="Normal 3 5" xfId="125"/>
    <cellStyle name="Normal 3 6" xfId="126"/>
    <cellStyle name="Normal 3 7" xfId="127"/>
    <cellStyle name="Normal 3 8" xfId="128"/>
    <cellStyle name="Normal 3 9" xfId="129"/>
    <cellStyle name="Normal 3_Sheet1" xfId="130"/>
    <cellStyle name="Normal 4" xfId="131"/>
    <cellStyle name="Normal 4 10" xfId="132"/>
    <cellStyle name="Normal 4 11" xfId="133"/>
    <cellStyle name="Normal 4 2" xfId="134"/>
    <cellStyle name="Normal 4 3" xfId="135"/>
    <cellStyle name="Normal 4 4" xfId="136"/>
    <cellStyle name="Normal 4 5" xfId="137"/>
    <cellStyle name="Normal 4 6" xfId="138"/>
    <cellStyle name="Normal 4 7" xfId="139"/>
    <cellStyle name="Normal 4 8" xfId="140"/>
    <cellStyle name="Normal 4 9" xfId="141"/>
    <cellStyle name="Normal 5" xfId="142"/>
    <cellStyle name="Normal 6" xfId="143"/>
    <cellStyle name="Normal 7" xfId="144"/>
    <cellStyle name="Normal 7 10" xfId="145"/>
    <cellStyle name="Normal 7 11" xfId="146"/>
    <cellStyle name="Normal 7 12" xfId="147"/>
    <cellStyle name="Normal 7 13" xfId="148"/>
    <cellStyle name="Normal 7 14" xfId="149"/>
    <cellStyle name="Normal 7 15" xfId="150"/>
    <cellStyle name="Normal 7 16" xfId="151"/>
    <cellStyle name="Normal 7 17" xfId="152"/>
    <cellStyle name="Normal 7 18" xfId="153"/>
    <cellStyle name="Normal 7 2" xfId="154"/>
    <cellStyle name="Normal 7 2 10" xfId="155"/>
    <cellStyle name="Normal 7 2 11" xfId="156"/>
    <cellStyle name="Normal 7 2 12" xfId="157"/>
    <cellStyle name="Normal 7 2 13" xfId="158"/>
    <cellStyle name="Normal 7 2 14" xfId="159"/>
    <cellStyle name="Normal 7 2 15" xfId="160"/>
    <cellStyle name="Normal 7 2 2" xfId="161"/>
    <cellStyle name="Normal 7 2 3" xfId="162"/>
    <cellStyle name="Normal 7 2 4" xfId="163"/>
    <cellStyle name="Normal 7 2 5" xfId="164"/>
    <cellStyle name="Normal 7 2 6" xfId="165"/>
    <cellStyle name="Normal 7 2 7" xfId="166"/>
    <cellStyle name="Normal 7 2 8" xfId="167"/>
    <cellStyle name="Normal 7 2 9" xfId="168"/>
    <cellStyle name="Normal 7 2_Sheet1" xfId="169"/>
    <cellStyle name="Normal 7 3" xfId="170"/>
    <cellStyle name="Normal 7 3 10" xfId="171"/>
    <cellStyle name="Normal 7 3 11" xfId="172"/>
    <cellStyle name="Normal 7 3 12" xfId="173"/>
    <cellStyle name="Normal 7 3 13" xfId="174"/>
    <cellStyle name="Normal 7 3 14" xfId="175"/>
    <cellStyle name="Normal 7 3 15" xfId="176"/>
    <cellStyle name="Normal 7 3 2" xfId="177"/>
    <cellStyle name="Normal 7 3 3" xfId="178"/>
    <cellStyle name="Normal 7 3 4" xfId="179"/>
    <cellStyle name="Normal 7 3 5" xfId="180"/>
    <cellStyle name="Normal 7 3 6" xfId="181"/>
    <cellStyle name="Normal 7 3 7" xfId="182"/>
    <cellStyle name="Normal 7 3 8" xfId="183"/>
    <cellStyle name="Normal 7 3 9" xfId="184"/>
    <cellStyle name="Normal 7 3_Sheet1" xfId="185"/>
    <cellStyle name="Normal 7 4" xfId="186"/>
    <cellStyle name="Normal 7 4 10" xfId="187"/>
    <cellStyle name="Normal 7 4 11" xfId="188"/>
    <cellStyle name="Normal 7 4 12" xfId="189"/>
    <cellStyle name="Normal 7 4 13" xfId="190"/>
    <cellStyle name="Normal 7 4 14" xfId="191"/>
    <cellStyle name="Normal 7 4 15" xfId="192"/>
    <cellStyle name="Normal 7 4 2" xfId="193"/>
    <cellStyle name="Normal 7 4 3" xfId="194"/>
    <cellStyle name="Normal 7 4 4" xfId="195"/>
    <cellStyle name="Normal 7 4 5" xfId="196"/>
    <cellStyle name="Normal 7 4 6" xfId="197"/>
    <cellStyle name="Normal 7 4 7" xfId="198"/>
    <cellStyle name="Normal 7 4 8" xfId="199"/>
    <cellStyle name="Normal 7 4 9" xfId="200"/>
    <cellStyle name="Normal 7 4_Sheet1" xfId="201"/>
    <cellStyle name="Normal 7 5" xfId="202"/>
    <cellStyle name="Normal 7 6" xfId="203"/>
    <cellStyle name="Normal 7 7" xfId="204"/>
    <cellStyle name="Normal 7 8" xfId="205"/>
    <cellStyle name="Normal 7 9" xfId="206"/>
    <cellStyle name="Normal 7_Sheet1" xfId="207"/>
    <cellStyle name="Normal 8" xfId="208"/>
    <cellStyle name="Normal 9" xfId="209"/>
    <cellStyle name="Percent 10" xfId="210"/>
    <cellStyle name="Percent 11" xfId="211"/>
    <cellStyle name="Percent 12" xfId="5"/>
    <cellStyle name="Percent 12 2" xfId="212"/>
    <cellStyle name="Percent 12 3" xfId="213"/>
    <cellStyle name="Percent 13" xfId="214"/>
    <cellStyle name="Percent 2" xfId="215"/>
    <cellStyle name="Percent 2 2" xfId="216"/>
    <cellStyle name="Percent 2 3" xfId="217"/>
    <cellStyle name="Percent 2 4" xfId="218"/>
    <cellStyle name="Percent 2 5" xfId="219"/>
    <cellStyle name="Percent 2 6" xfId="220"/>
    <cellStyle name="Percent 2 7" xfId="221"/>
    <cellStyle name="Percent 2 8" xfId="222"/>
    <cellStyle name="Percent 3" xfId="223"/>
    <cellStyle name="Percent 4" xfId="224"/>
    <cellStyle name="Percent 5" xfId="225"/>
    <cellStyle name="Percent 6" xfId="226"/>
    <cellStyle name="Percent 7" xfId="227"/>
    <cellStyle name="Percent 8" xfId="228"/>
    <cellStyle name="Percent 9" xfId="229"/>
  </cellStyles>
  <dxfs count="79">
    <dxf>
      <font>
        <b/>
        <i val="0"/>
      </font>
      <fill>
        <patternFill patternType="solid">
          <fgColor auto="1"/>
          <bgColor rgb="FFFFFF00"/>
        </patternFill>
      </fill>
      <border>
        <top style="thin">
          <color theme="1" tint="0.24994659260841701"/>
        </top>
        <bottom style="thin">
          <color theme="1" tint="0.24994659260841701"/>
        </bottom>
      </border>
    </dxf>
    <dxf>
      <font>
        <b/>
        <i val="0"/>
      </font>
      <fill>
        <patternFill patternType="solid">
          <fgColor auto="1"/>
          <bgColor theme="2" tint="-9.9948118533890809E-2"/>
        </patternFill>
      </fill>
      <border>
        <top style="thin">
          <color theme="1" tint="0.24994659260841701"/>
        </top>
        <bottom style="thin">
          <color theme="1" tint="0.24994659260841701"/>
        </bottom>
      </border>
    </dxf>
    <dxf>
      <font>
        <color theme="0" tint="-0.34998626667073579"/>
      </font>
    </dxf>
    <dxf>
      <font>
        <b/>
        <i val="0"/>
      </font>
      <fill>
        <patternFill patternType="solid">
          <fgColor auto="1"/>
          <bgColor rgb="FFFFFF00"/>
        </patternFill>
      </fill>
      <border>
        <top style="thin">
          <color theme="1" tint="0.24994659260841701"/>
        </top>
        <bottom style="thin">
          <color theme="1" tint="0.24994659260841701"/>
        </bottom>
      </border>
    </dxf>
    <dxf>
      <font>
        <b/>
        <i val="0"/>
      </font>
      <fill>
        <patternFill patternType="solid">
          <fgColor auto="1"/>
          <bgColor theme="2" tint="-9.9948118533890809E-2"/>
        </patternFill>
      </fill>
      <border>
        <top style="thin">
          <color theme="1" tint="0.24994659260841701"/>
        </top>
        <bottom style="thin">
          <color theme="1" tint="0.24994659260841701"/>
        </bottom>
      </border>
    </dxf>
    <dxf>
      <font>
        <color theme="0" tint="-0.34998626667073579"/>
      </font>
    </dxf>
    <dxf>
      <font>
        <b/>
        <i val="0"/>
      </font>
      <fill>
        <patternFill patternType="solid">
          <fgColor auto="1"/>
          <bgColor rgb="FFFFFF00"/>
        </patternFill>
      </fill>
      <border>
        <top style="thin">
          <color theme="1" tint="0.24994659260841701"/>
        </top>
        <bottom style="thin">
          <color theme="1" tint="0.24994659260841701"/>
        </bottom>
      </border>
    </dxf>
    <dxf>
      <font>
        <b/>
        <i val="0"/>
      </font>
      <fill>
        <patternFill patternType="solid">
          <fgColor auto="1"/>
          <bgColor theme="2" tint="-9.9948118533890809E-2"/>
        </patternFill>
      </fill>
      <border>
        <top style="thin">
          <color theme="1" tint="0.24994659260841701"/>
        </top>
        <bottom style="thin">
          <color theme="1" tint="0.24994659260841701"/>
        </bottom>
      </border>
    </dxf>
    <dxf>
      <font>
        <color theme="0" tint="-0.34998626667073579"/>
      </font>
    </dxf>
    <dxf>
      <font>
        <b/>
        <i val="0"/>
      </font>
      <fill>
        <patternFill patternType="solid">
          <fgColor auto="1"/>
          <bgColor rgb="FFFFFF00"/>
        </patternFill>
      </fill>
      <border>
        <top style="thin">
          <color theme="1" tint="0.24994659260841701"/>
        </top>
        <bottom style="thin">
          <color theme="1" tint="0.24994659260841701"/>
        </bottom>
      </border>
    </dxf>
    <dxf>
      <font>
        <b/>
        <i val="0"/>
      </font>
      <fill>
        <patternFill patternType="solid">
          <fgColor auto="1"/>
          <bgColor rgb="FFFFFF00"/>
        </patternFill>
      </fill>
      <border>
        <top style="thin">
          <color theme="1" tint="0.24994659260841701"/>
        </top>
        <bottom style="thin">
          <color theme="1" tint="0.24994659260841701"/>
        </bottom>
      </border>
    </dxf>
    <dxf>
      <font>
        <b/>
        <i val="0"/>
      </font>
      <fill>
        <patternFill patternType="solid">
          <fgColor auto="1"/>
          <bgColor rgb="FFFFFF00"/>
        </patternFill>
      </fill>
      <border>
        <top style="thin">
          <color theme="1" tint="0.24994659260841701"/>
        </top>
        <bottom style="thin">
          <color theme="1" tint="0.24994659260841701"/>
        </bottom>
      </border>
    </dxf>
    <dxf>
      <font>
        <b/>
        <i val="0"/>
      </font>
      <fill>
        <patternFill patternType="solid">
          <fgColor auto="1"/>
          <bgColor rgb="FFFFFF00"/>
        </patternFill>
      </fill>
      <border>
        <top style="thin">
          <color theme="1" tint="0.24994659260841701"/>
        </top>
        <bottom style="thin">
          <color theme="1" tint="0.24994659260841701"/>
        </bottom>
      </border>
    </dxf>
    <dxf>
      <font>
        <b/>
        <i val="0"/>
      </font>
      <fill>
        <patternFill patternType="solid">
          <fgColor auto="1"/>
          <bgColor rgb="FFFFFF00"/>
        </patternFill>
      </fill>
      <border>
        <top style="thin">
          <color theme="1" tint="0.24994659260841701"/>
        </top>
        <bottom style="thin">
          <color theme="1" tint="0.24994659260841701"/>
        </bottom>
      </border>
    </dxf>
    <dxf>
      <font>
        <b/>
        <i val="0"/>
      </font>
      <fill>
        <patternFill patternType="solid">
          <fgColor auto="1"/>
          <bgColor rgb="FFFFFF00"/>
        </patternFill>
      </fill>
      <border>
        <top style="thin">
          <color theme="1" tint="0.24994659260841701"/>
        </top>
        <bottom style="thin">
          <color theme="1" tint="0.24994659260841701"/>
        </bottom>
      </border>
    </dxf>
    <dxf>
      <font>
        <b/>
        <i val="0"/>
      </font>
      <fill>
        <patternFill patternType="solid">
          <fgColor auto="1"/>
          <bgColor rgb="FFFFFF00"/>
        </patternFill>
      </fill>
      <border>
        <top style="thin">
          <color theme="1" tint="0.24994659260841701"/>
        </top>
        <bottom style="thin">
          <color theme="1" tint="0.24994659260841701"/>
        </bottom>
      </border>
    </dxf>
    <dxf>
      <font>
        <b/>
        <i val="0"/>
      </font>
      <fill>
        <patternFill patternType="solid">
          <fgColor auto="1"/>
          <bgColor rgb="FFFFFF00"/>
        </patternFill>
      </fill>
      <border>
        <top style="thin">
          <color theme="1" tint="0.24994659260841701"/>
        </top>
        <bottom style="thin">
          <color theme="1" tint="0.24994659260841701"/>
        </bottom>
      </border>
    </dxf>
    <dxf>
      <font>
        <b/>
        <i val="0"/>
      </font>
      <fill>
        <patternFill patternType="solid">
          <fgColor auto="1"/>
          <bgColor rgb="FFFFFF00"/>
        </patternFill>
      </fill>
      <border>
        <top style="thin">
          <color theme="1" tint="0.24994659260841701"/>
        </top>
        <bottom style="thin">
          <color theme="1" tint="0.24994659260841701"/>
        </bottom>
      </border>
    </dxf>
    <dxf>
      <font>
        <b/>
        <i val="0"/>
      </font>
      <fill>
        <patternFill patternType="solid">
          <fgColor auto="1"/>
          <bgColor rgb="FFFFFF00"/>
        </patternFill>
      </fill>
      <border>
        <top style="thin">
          <color theme="1" tint="0.24994659260841701"/>
        </top>
        <bottom style="thin">
          <color theme="1" tint="0.24994659260841701"/>
        </bottom>
      </border>
    </dxf>
    <dxf>
      <font>
        <b/>
        <i val="0"/>
      </font>
      <fill>
        <patternFill patternType="solid">
          <fgColor auto="1"/>
          <bgColor rgb="FFFFFF00"/>
        </patternFill>
      </fill>
      <border>
        <top style="thin">
          <color theme="1" tint="0.24994659260841701"/>
        </top>
        <bottom style="thin">
          <color theme="1" tint="0.24994659260841701"/>
        </bottom>
      </border>
    </dxf>
    <dxf>
      <font>
        <b/>
        <i val="0"/>
      </font>
      <fill>
        <patternFill patternType="solid">
          <fgColor auto="1"/>
          <bgColor rgb="FFFFFF00"/>
        </patternFill>
      </fill>
      <border>
        <top style="thin">
          <color theme="1" tint="0.24994659260841701"/>
        </top>
        <bottom style="thin">
          <color theme="1" tint="0.24994659260841701"/>
        </bottom>
      </border>
    </dxf>
    <dxf>
      <font>
        <b/>
        <i val="0"/>
      </font>
      <fill>
        <patternFill patternType="solid">
          <fgColor auto="1"/>
          <bgColor rgb="FFFFFF00"/>
        </patternFill>
      </fill>
      <border>
        <top style="thin">
          <color theme="1" tint="0.24994659260841701"/>
        </top>
        <bottom style="thin">
          <color theme="1" tint="0.24994659260841701"/>
        </bottom>
      </border>
    </dxf>
    <dxf>
      <font>
        <b/>
        <i val="0"/>
      </font>
      <fill>
        <patternFill patternType="solid">
          <fgColor auto="1"/>
          <bgColor rgb="FFFFFF00"/>
        </patternFill>
      </fill>
      <border>
        <top style="thin">
          <color theme="1" tint="0.24994659260841701"/>
        </top>
        <bottom style="thin">
          <color theme="1" tint="0.24994659260841701"/>
        </bottom>
      </border>
    </dxf>
    <dxf>
      <font>
        <b/>
        <i val="0"/>
      </font>
      <fill>
        <patternFill patternType="solid">
          <fgColor auto="1"/>
          <bgColor rgb="FFFFFF00"/>
        </patternFill>
      </fill>
      <border>
        <top style="thin">
          <color theme="1" tint="0.24994659260841701"/>
        </top>
        <bottom style="thin">
          <color theme="1" tint="0.24994659260841701"/>
        </bottom>
      </border>
    </dxf>
    <dxf>
      <font>
        <b/>
        <i val="0"/>
      </font>
      <fill>
        <patternFill patternType="solid">
          <fgColor auto="1"/>
          <bgColor rgb="FFFFFF00"/>
        </patternFill>
      </fill>
      <border>
        <top style="thin">
          <color theme="1" tint="0.24994659260841701"/>
        </top>
        <bottom style="thin">
          <color theme="1" tint="0.24994659260841701"/>
        </bottom>
      </border>
    </dxf>
    <dxf>
      <font>
        <b/>
        <i val="0"/>
      </font>
      <fill>
        <patternFill patternType="solid">
          <fgColor auto="1"/>
          <bgColor rgb="FFFFFF00"/>
        </patternFill>
      </fill>
      <border>
        <top style="thin">
          <color theme="1" tint="0.24994659260841701"/>
        </top>
        <bottom style="thin">
          <color theme="1" tint="0.24994659260841701"/>
        </bottom>
      </border>
    </dxf>
    <dxf>
      <font>
        <b/>
        <i val="0"/>
      </font>
      <fill>
        <patternFill patternType="solid">
          <fgColor auto="1"/>
          <bgColor rgb="FFFFFF00"/>
        </patternFill>
      </fill>
      <border>
        <top style="thin">
          <color theme="1" tint="0.24994659260841701"/>
        </top>
        <bottom style="thin">
          <color theme="1" tint="0.24994659260841701"/>
        </bottom>
      </border>
    </dxf>
    <dxf>
      <font>
        <b/>
        <i val="0"/>
      </font>
      <fill>
        <patternFill patternType="solid">
          <fgColor auto="1"/>
          <bgColor rgb="FFFFFF00"/>
        </patternFill>
      </fill>
      <border>
        <top style="thin">
          <color theme="1" tint="0.24994659260841701"/>
        </top>
        <bottom style="thin">
          <color theme="1" tint="0.24994659260841701"/>
        </bottom>
      </border>
    </dxf>
    <dxf>
      <font>
        <b/>
        <i val="0"/>
      </font>
      <fill>
        <patternFill patternType="solid">
          <fgColor auto="1"/>
          <bgColor rgb="FFFFFF00"/>
        </patternFill>
      </fill>
      <border>
        <top style="thin">
          <color theme="1" tint="0.24994659260841701"/>
        </top>
        <bottom style="thin">
          <color theme="1" tint="0.24994659260841701"/>
        </bottom>
      </border>
    </dxf>
    <dxf>
      <font>
        <b/>
        <i val="0"/>
      </font>
      <fill>
        <patternFill patternType="solid">
          <fgColor auto="1"/>
          <bgColor rgb="FFFFFF00"/>
        </patternFill>
      </fill>
      <border>
        <top style="thin">
          <color theme="1" tint="0.24994659260841701"/>
        </top>
        <bottom style="thin">
          <color theme="1" tint="0.24994659260841701"/>
        </bottom>
      </border>
    </dxf>
    <dxf>
      <font>
        <b/>
        <i val="0"/>
      </font>
      <fill>
        <patternFill patternType="solid">
          <fgColor auto="1"/>
          <bgColor rgb="FFFFFF00"/>
        </patternFill>
      </fill>
      <border>
        <top style="thin">
          <color theme="1" tint="0.24994659260841701"/>
        </top>
        <bottom style="thin">
          <color theme="1" tint="0.24994659260841701"/>
        </bottom>
      </border>
    </dxf>
    <dxf>
      <font>
        <b/>
        <i val="0"/>
      </font>
      <fill>
        <patternFill patternType="solid">
          <fgColor auto="1"/>
          <bgColor rgb="FFFFFF00"/>
        </patternFill>
      </fill>
      <border>
        <top style="thin">
          <color theme="1" tint="0.24994659260841701"/>
        </top>
        <bottom style="thin">
          <color theme="1" tint="0.24994659260841701"/>
        </bottom>
      </border>
    </dxf>
    <dxf>
      <font>
        <b/>
        <i val="0"/>
      </font>
      <fill>
        <patternFill patternType="solid">
          <fgColor auto="1"/>
          <bgColor rgb="FFFFFF00"/>
        </patternFill>
      </fill>
      <border>
        <top style="thin">
          <color theme="1" tint="0.24994659260841701"/>
        </top>
        <bottom style="thin">
          <color theme="1" tint="0.24994659260841701"/>
        </bottom>
      </border>
    </dxf>
    <dxf>
      <font>
        <b/>
        <i val="0"/>
      </font>
      <fill>
        <patternFill patternType="solid">
          <fgColor auto="1"/>
          <bgColor rgb="FFFFFF00"/>
        </patternFill>
      </fill>
      <border>
        <top style="thin">
          <color theme="1" tint="0.24994659260841701"/>
        </top>
        <bottom style="thin">
          <color theme="1" tint="0.24994659260841701"/>
        </bottom>
      </border>
    </dxf>
    <dxf>
      <font>
        <b/>
        <i val="0"/>
      </font>
      <fill>
        <patternFill patternType="solid">
          <fgColor auto="1"/>
          <bgColor rgb="FFFFFF00"/>
        </patternFill>
      </fill>
      <border>
        <top style="thin">
          <color theme="1" tint="0.24994659260841701"/>
        </top>
        <bottom style="thin">
          <color theme="1" tint="0.24994659260841701"/>
        </bottom>
      </border>
    </dxf>
    <dxf>
      <font>
        <b/>
        <i val="0"/>
      </font>
      <fill>
        <patternFill patternType="solid">
          <fgColor auto="1"/>
          <bgColor theme="2" tint="-9.9948118533890809E-2"/>
        </patternFill>
      </fill>
      <border>
        <top style="thin">
          <color theme="1" tint="0.24994659260841701"/>
        </top>
        <bottom style="thin">
          <color theme="1" tint="0.24994659260841701"/>
        </bottom>
      </border>
    </dxf>
    <dxf>
      <font>
        <b/>
        <i val="0"/>
      </font>
      <fill>
        <patternFill patternType="solid">
          <fgColor auto="1"/>
          <bgColor rgb="FFFFFF00"/>
        </patternFill>
      </fill>
      <border>
        <top style="thin">
          <color theme="1" tint="0.24994659260841701"/>
        </top>
        <bottom style="thin">
          <color theme="1" tint="0.24994659260841701"/>
        </bottom>
      </border>
    </dxf>
    <dxf>
      <font>
        <b/>
        <i val="0"/>
      </font>
      <fill>
        <patternFill patternType="solid">
          <fgColor auto="1"/>
          <bgColor rgb="FFFFFF00"/>
        </patternFill>
      </fill>
      <border>
        <top style="thin">
          <color theme="1" tint="0.24994659260841701"/>
        </top>
        <bottom style="thin">
          <color theme="1" tint="0.24994659260841701"/>
        </bottom>
      </border>
    </dxf>
    <dxf>
      <font>
        <b/>
        <i val="0"/>
      </font>
      <fill>
        <patternFill patternType="solid">
          <fgColor auto="1"/>
          <bgColor theme="2" tint="-9.9948118533890809E-2"/>
        </patternFill>
      </fill>
      <border>
        <top style="thin">
          <color theme="1" tint="0.24994659260841701"/>
        </top>
        <bottom style="thin">
          <color theme="1" tint="0.24994659260841701"/>
        </bottom>
      </border>
    </dxf>
    <dxf>
      <font>
        <color theme="0"/>
      </font>
      <fill>
        <patternFill>
          <bgColor theme="0"/>
        </patternFill>
      </fill>
    </dxf>
    <dxf>
      <font>
        <b/>
        <i val="0"/>
      </font>
      <fill>
        <patternFill patternType="solid">
          <fgColor auto="1"/>
          <bgColor rgb="FFFFFF00"/>
        </patternFill>
      </fill>
      <border>
        <top style="thin">
          <color theme="1" tint="0.24994659260841701"/>
        </top>
        <bottom style="thin">
          <color theme="1" tint="0.24994659260841701"/>
        </bottom>
      </border>
    </dxf>
    <dxf>
      <font>
        <b/>
        <i val="0"/>
      </font>
      <fill>
        <patternFill patternType="solid">
          <fgColor auto="1"/>
          <bgColor rgb="FFFFFF00"/>
        </patternFill>
      </fill>
      <border>
        <top style="thin">
          <color theme="1" tint="0.24994659260841701"/>
        </top>
        <bottom style="thin">
          <color theme="1" tint="0.24994659260841701"/>
        </bottom>
      </border>
    </dxf>
    <dxf>
      <font>
        <b/>
        <i val="0"/>
      </font>
      <fill>
        <patternFill patternType="solid">
          <fgColor auto="1"/>
          <bgColor rgb="FFFFFF00"/>
        </patternFill>
      </fill>
      <border>
        <top style="thin">
          <color theme="1" tint="0.24994659260841701"/>
        </top>
        <bottom style="thin">
          <color theme="1" tint="0.24994659260841701"/>
        </bottom>
      </border>
    </dxf>
    <dxf>
      <font>
        <b/>
        <i val="0"/>
      </font>
      <fill>
        <patternFill patternType="solid">
          <fgColor auto="1"/>
          <bgColor rgb="FFFFFF00"/>
        </patternFill>
      </fill>
      <border>
        <top style="thin">
          <color theme="1" tint="0.24994659260841701"/>
        </top>
        <bottom style="thin">
          <color theme="1" tint="0.24994659260841701"/>
        </bottom>
      </border>
    </dxf>
    <dxf>
      <font>
        <b/>
        <i val="0"/>
      </font>
      <fill>
        <patternFill patternType="solid">
          <fgColor auto="1"/>
          <bgColor rgb="FFFFFF00"/>
        </patternFill>
      </fill>
      <border>
        <top style="thin">
          <color theme="1" tint="0.24994659260841701"/>
        </top>
        <bottom style="thin">
          <color theme="1" tint="0.24994659260841701"/>
        </bottom>
      </border>
    </dxf>
    <dxf>
      <font>
        <b/>
        <i val="0"/>
      </font>
      <fill>
        <patternFill patternType="solid">
          <fgColor auto="1"/>
          <bgColor rgb="FFFFFF00"/>
        </patternFill>
      </fill>
      <border>
        <top style="thin">
          <color theme="1" tint="0.24994659260841701"/>
        </top>
        <bottom style="thin">
          <color theme="1" tint="0.24994659260841701"/>
        </bottom>
      </border>
    </dxf>
    <dxf>
      <font>
        <b/>
        <i val="0"/>
      </font>
      <fill>
        <patternFill patternType="solid">
          <fgColor auto="1"/>
          <bgColor rgb="FFFFFF00"/>
        </patternFill>
      </fill>
      <border>
        <top style="thin">
          <color theme="1" tint="0.24994659260841701"/>
        </top>
        <bottom style="thin">
          <color theme="1" tint="0.24994659260841701"/>
        </bottom>
      </border>
    </dxf>
    <dxf>
      <font>
        <b/>
        <i val="0"/>
      </font>
      <fill>
        <patternFill patternType="solid">
          <fgColor auto="1"/>
          <bgColor rgb="FFFFFF00"/>
        </patternFill>
      </fill>
      <border>
        <top style="thin">
          <color theme="1" tint="0.24994659260841701"/>
        </top>
        <bottom style="thin">
          <color theme="1" tint="0.24994659260841701"/>
        </bottom>
      </border>
    </dxf>
    <dxf>
      <font>
        <b/>
        <i val="0"/>
      </font>
      <fill>
        <patternFill patternType="solid">
          <fgColor auto="1"/>
          <bgColor rgb="FFFFFF00"/>
        </patternFill>
      </fill>
      <border>
        <top style="thin">
          <color theme="1" tint="0.24994659260841701"/>
        </top>
        <bottom style="thin">
          <color theme="1" tint="0.24994659260841701"/>
        </bottom>
      </border>
    </dxf>
    <dxf>
      <font>
        <b/>
        <i val="0"/>
      </font>
      <fill>
        <patternFill patternType="solid">
          <fgColor auto="1"/>
          <bgColor rgb="FFFFFF00"/>
        </patternFill>
      </fill>
      <border>
        <top style="thin">
          <color theme="1" tint="0.24994659260841701"/>
        </top>
        <bottom style="thin">
          <color theme="1" tint="0.24994659260841701"/>
        </bottom>
      </border>
    </dxf>
    <dxf>
      <font>
        <b/>
        <i val="0"/>
      </font>
      <fill>
        <patternFill patternType="solid">
          <fgColor auto="1"/>
          <bgColor rgb="FFFFFF00"/>
        </patternFill>
      </fill>
      <border>
        <top style="thin">
          <color theme="1" tint="0.24994659260841701"/>
        </top>
        <bottom style="thin">
          <color theme="1" tint="0.24994659260841701"/>
        </bottom>
      </border>
    </dxf>
    <dxf>
      <font>
        <b/>
        <i val="0"/>
      </font>
      <fill>
        <patternFill patternType="solid">
          <fgColor auto="1"/>
          <bgColor rgb="FFFFFF00"/>
        </patternFill>
      </fill>
      <border>
        <top style="thin">
          <color theme="1" tint="0.24994659260841701"/>
        </top>
        <bottom style="thin">
          <color theme="1" tint="0.24994659260841701"/>
        </bottom>
      </border>
    </dxf>
    <dxf>
      <font>
        <b/>
        <i val="0"/>
      </font>
      <fill>
        <patternFill patternType="solid">
          <fgColor auto="1"/>
          <bgColor rgb="FFFFFF00"/>
        </patternFill>
      </fill>
      <border>
        <top style="thin">
          <color theme="1" tint="0.24994659260841701"/>
        </top>
        <bottom style="thin">
          <color theme="1" tint="0.24994659260841701"/>
        </bottom>
      </border>
    </dxf>
    <dxf>
      <font>
        <b/>
        <i val="0"/>
      </font>
      <fill>
        <patternFill patternType="solid">
          <fgColor auto="1"/>
          <bgColor rgb="FFFFFF00"/>
        </patternFill>
      </fill>
      <border>
        <top style="thin">
          <color theme="1" tint="0.24994659260841701"/>
        </top>
        <bottom style="thin">
          <color theme="1" tint="0.24994659260841701"/>
        </bottom>
      </border>
    </dxf>
    <dxf>
      <font>
        <b/>
        <i val="0"/>
      </font>
      <fill>
        <patternFill patternType="solid">
          <fgColor auto="1"/>
          <bgColor rgb="FFFFFF00"/>
        </patternFill>
      </fill>
      <border>
        <top style="thin">
          <color theme="1" tint="0.24994659260841701"/>
        </top>
        <bottom style="thin">
          <color theme="1" tint="0.24994659260841701"/>
        </bottom>
      </border>
    </dxf>
    <dxf>
      <font>
        <b/>
        <i val="0"/>
      </font>
      <fill>
        <patternFill patternType="solid">
          <fgColor auto="1"/>
          <bgColor rgb="FFFFFF00"/>
        </patternFill>
      </fill>
      <border>
        <top style="thin">
          <color theme="1" tint="0.24994659260841701"/>
        </top>
        <bottom style="thin">
          <color theme="1" tint="0.24994659260841701"/>
        </bottom>
      </border>
    </dxf>
    <dxf>
      <font>
        <b/>
        <i val="0"/>
      </font>
      <fill>
        <patternFill patternType="solid">
          <fgColor auto="1"/>
          <bgColor rgb="FFFFFF00"/>
        </patternFill>
      </fill>
      <border>
        <top style="thin">
          <color theme="1" tint="0.24994659260841701"/>
        </top>
        <bottom style="thin">
          <color theme="1" tint="0.24994659260841701"/>
        </bottom>
      </border>
    </dxf>
    <dxf>
      <font>
        <b/>
        <i val="0"/>
      </font>
      <fill>
        <patternFill patternType="solid">
          <fgColor auto="1"/>
          <bgColor rgb="FFFFFF00"/>
        </patternFill>
      </fill>
      <border>
        <top style="thin">
          <color theme="1" tint="0.24994659260841701"/>
        </top>
        <bottom style="thin">
          <color theme="1" tint="0.24994659260841701"/>
        </bottom>
      </border>
    </dxf>
    <dxf>
      <font>
        <b/>
        <i val="0"/>
      </font>
      <fill>
        <patternFill patternType="solid">
          <fgColor auto="1"/>
          <bgColor rgb="FFFFFF00"/>
        </patternFill>
      </fill>
      <border>
        <top style="thin">
          <color theme="1" tint="0.24994659260841701"/>
        </top>
        <bottom style="thin">
          <color theme="1" tint="0.24994659260841701"/>
        </bottom>
      </border>
    </dxf>
    <dxf>
      <font>
        <b/>
        <i val="0"/>
      </font>
      <fill>
        <patternFill patternType="solid">
          <fgColor auto="1"/>
          <bgColor rgb="FFFFFF00"/>
        </patternFill>
      </fill>
      <border>
        <top style="thin">
          <color theme="1" tint="0.24994659260841701"/>
        </top>
        <bottom style="thin">
          <color theme="1" tint="0.24994659260841701"/>
        </bottom>
      </border>
    </dxf>
    <dxf>
      <font>
        <b/>
        <i val="0"/>
      </font>
      <fill>
        <patternFill patternType="solid">
          <fgColor auto="1"/>
          <bgColor rgb="FFFFFF00"/>
        </patternFill>
      </fill>
      <border>
        <top style="thin">
          <color theme="1" tint="0.24994659260841701"/>
        </top>
        <bottom style="thin">
          <color theme="1" tint="0.24994659260841701"/>
        </bottom>
      </border>
    </dxf>
    <dxf>
      <font>
        <b/>
        <i val="0"/>
      </font>
      <fill>
        <patternFill patternType="solid">
          <fgColor auto="1"/>
          <bgColor rgb="FFFFFF00"/>
        </patternFill>
      </fill>
      <border>
        <top style="thin">
          <color theme="1" tint="0.24994659260841701"/>
        </top>
        <bottom style="thin">
          <color theme="1" tint="0.24994659260841701"/>
        </bottom>
      </border>
    </dxf>
    <dxf>
      <font>
        <b/>
        <i val="0"/>
      </font>
      <fill>
        <patternFill patternType="solid">
          <fgColor auto="1"/>
          <bgColor rgb="FFFFFF00"/>
        </patternFill>
      </fill>
      <border>
        <top style="thin">
          <color theme="1" tint="0.24994659260841701"/>
        </top>
        <bottom style="thin">
          <color theme="1" tint="0.24994659260841701"/>
        </bottom>
      </border>
    </dxf>
    <dxf>
      <font>
        <b/>
        <i val="0"/>
      </font>
      <fill>
        <patternFill patternType="solid">
          <fgColor auto="1"/>
          <bgColor rgb="FFFFFF00"/>
        </patternFill>
      </fill>
      <border>
        <top style="thin">
          <color theme="1" tint="0.24994659260841701"/>
        </top>
        <bottom style="thin">
          <color theme="1" tint="0.24994659260841701"/>
        </bottom>
      </border>
    </dxf>
    <dxf>
      <font>
        <b/>
        <i val="0"/>
      </font>
      <fill>
        <patternFill patternType="solid">
          <fgColor auto="1"/>
          <bgColor rgb="FFFFFF00"/>
        </patternFill>
      </fill>
      <border>
        <top style="thin">
          <color theme="1" tint="0.24994659260841701"/>
        </top>
        <bottom style="thin">
          <color theme="1" tint="0.24994659260841701"/>
        </bottom>
      </border>
    </dxf>
    <dxf>
      <font>
        <b/>
        <i val="0"/>
      </font>
      <fill>
        <patternFill patternType="solid">
          <fgColor auto="1"/>
          <bgColor rgb="FFFFFF00"/>
        </patternFill>
      </fill>
      <border>
        <top style="thin">
          <color theme="1" tint="0.24994659260841701"/>
        </top>
        <bottom style="thin">
          <color theme="1" tint="0.24994659260841701"/>
        </bottom>
      </border>
    </dxf>
    <dxf>
      <font>
        <b/>
        <i val="0"/>
      </font>
      <fill>
        <patternFill patternType="solid">
          <fgColor auto="1"/>
          <bgColor theme="2" tint="-9.9948118533890809E-2"/>
        </patternFill>
      </fill>
      <border>
        <top style="thin">
          <color theme="1" tint="0.24994659260841701"/>
        </top>
        <bottom style="thin">
          <color theme="1" tint="0.24994659260841701"/>
        </bottom>
      </border>
    </dxf>
    <dxf>
      <font>
        <b/>
        <i val="0"/>
      </font>
      <fill>
        <patternFill patternType="solid">
          <fgColor auto="1"/>
          <bgColor theme="2" tint="-9.9948118533890809E-2"/>
        </patternFill>
      </fill>
      <border>
        <top style="thin">
          <color theme="1" tint="0.24994659260841701"/>
        </top>
        <bottom style="thin">
          <color theme="1" tint="0.24994659260841701"/>
        </bottom>
      </border>
    </dxf>
    <dxf>
      <font>
        <b/>
        <i val="0"/>
      </font>
      <fill>
        <patternFill patternType="solid">
          <fgColor auto="1"/>
          <bgColor theme="2" tint="-9.9948118533890809E-2"/>
        </patternFill>
      </fill>
      <border>
        <top style="thin">
          <color theme="1" tint="0.24994659260841701"/>
        </top>
        <bottom style="thin">
          <color theme="1" tint="0.24994659260841701"/>
        </bottom>
      </border>
    </dxf>
    <dxf>
      <font>
        <b/>
        <i val="0"/>
      </font>
      <fill>
        <patternFill patternType="solid">
          <fgColor auto="1"/>
          <bgColor theme="2" tint="-9.9948118533890809E-2"/>
        </patternFill>
      </fill>
      <border>
        <top style="thin">
          <color theme="1" tint="0.24994659260841701"/>
        </top>
        <bottom style="thin">
          <color theme="1" tint="0.24994659260841701"/>
        </bottom>
      </border>
    </dxf>
    <dxf>
      <font>
        <b/>
        <i val="0"/>
      </font>
      <fill>
        <patternFill patternType="solid">
          <fgColor auto="1"/>
          <bgColor theme="2" tint="-9.9948118533890809E-2"/>
        </patternFill>
      </fill>
      <border>
        <top style="thin">
          <color theme="1" tint="0.24994659260841701"/>
        </top>
        <bottom style="thin">
          <color theme="1" tint="0.24994659260841701"/>
        </bottom>
      </border>
    </dxf>
    <dxf>
      <font>
        <b/>
        <i val="0"/>
      </font>
      <fill>
        <patternFill patternType="solid">
          <fgColor auto="1"/>
          <bgColor theme="2" tint="-9.9948118533890809E-2"/>
        </patternFill>
      </fill>
      <border>
        <top style="thin">
          <color theme="1" tint="0.24994659260841701"/>
        </top>
        <bottom style="thin">
          <color theme="1" tint="0.24994659260841701"/>
        </bottom>
      </border>
    </dxf>
    <dxf>
      <font>
        <b/>
        <i val="0"/>
      </font>
      <fill>
        <patternFill patternType="solid">
          <fgColor auto="1"/>
          <bgColor theme="2" tint="-9.9948118533890809E-2"/>
        </patternFill>
      </fill>
      <border>
        <top style="thin">
          <color theme="1" tint="0.24994659260841701"/>
        </top>
        <bottom style="thin">
          <color theme="1" tint="0.24994659260841701"/>
        </bottom>
      </border>
    </dxf>
    <dxf>
      <font>
        <b/>
        <i val="0"/>
      </font>
      <fill>
        <patternFill patternType="solid">
          <fgColor auto="1"/>
          <bgColor theme="2" tint="-9.9948118533890809E-2"/>
        </patternFill>
      </fill>
      <border>
        <top style="thin">
          <color theme="1" tint="0.24994659260841701"/>
        </top>
        <bottom style="thin">
          <color theme="1" tint="0.24994659260841701"/>
        </bottom>
      </border>
    </dxf>
    <dxf>
      <font>
        <b/>
        <i val="0"/>
      </font>
      <fill>
        <patternFill patternType="solid">
          <fgColor auto="1"/>
          <bgColor rgb="FFFFFF00"/>
        </patternFill>
      </fill>
      <border>
        <top style="thin">
          <color theme="1" tint="0.24994659260841701"/>
        </top>
        <bottom style="thin">
          <color theme="1" tint="0.24994659260841701"/>
        </bottom>
      </border>
    </dxf>
    <dxf>
      <font>
        <b/>
        <i val="0"/>
      </font>
      <fill>
        <patternFill patternType="solid">
          <fgColor auto="1"/>
          <bgColor rgb="FFFFFF00"/>
        </patternFill>
      </fill>
      <border>
        <top style="thin">
          <color theme="1" tint="0.24994659260841701"/>
        </top>
        <bottom style="thin">
          <color theme="1" tint="0.24994659260841701"/>
        </bottom>
      </border>
    </dxf>
    <dxf>
      <font>
        <b/>
        <i val="0"/>
      </font>
      <fill>
        <patternFill patternType="solid">
          <fgColor auto="1"/>
          <bgColor rgb="FFFFFF00"/>
        </patternFill>
      </fill>
      <border>
        <top style="thin">
          <color theme="1" tint="0.24994659260841701"/>
        </top>
        <bottom style="thin">
          <color theme="1" tint="0.24994659260841701"/>
        </bottom>
      </border>
    </dxf>
    <dxf>
      <font>
        <color theme="0" tint="-0.34998626667073579"/>
      </font>
    </dxf>
    <dxf>
      <font>
        <b/>
        <i val="0"/>
      </font>
      <fill>
        <patternFill patternType="solid">
          <fgColor auto="1"/>
          <bgColor rgb="FFFFFF00"/>
        </patternFill>
      </fill>
      <border>
        <top style="thin">
          <color theme="1" tint="0.24994659260841701"/>
        </top>
        <bottom style="thin">
          <color theme="1" tint="0.2499465926084170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L223"/>
  <sheetViews>
    <sheetView showGridLines="0" tabSelected="1" zoomScaleNormal="100" workbookViewId="0">
      <selection activeCell="K35" sqref="K35:K36"/>
    </sheetView>
  </sheetViews>
  <sheetFormatPr defaultColWidth="9.109375" defaultRowHeight="13.2" x14ac:dyDescent="0.25"/>
  <cols>
    <col min="1" max="1" width="6.33203125" style="16" customWidth="1"/>
    <col min="2" max="2" width="28.33203125" style="16" customWidth="1"/>
    <col min="3" max="3" width="27.6640625" style="16" customWidth="1"/>
    <col min="4" max="4" width="11.6640625" style="291" customWidth="1"/>
    <col min="5" max="5" width="11.109375" style="16" customWidth="1"/>
    <col min="6" max="6" width="5.33203125" style="173" customWidth="1"/>
    <col min="7" max="7" width="6.88671875" style="173" bestFit="1" customWidth="1"/>
    <col min="8" max="8" width="8.33203125" style="173" customWidth="1"/>
    <col min="9" max="9" width="12.44140625" style="218" customWidth="1"/>
    <col min="10" max="10" width="14.109375" style="16" customWidth="1"/>
    <col min="11" max="11" width="11.6640625" style="2" customWidth="1"/>
    <col min="12" max="12" width="9.109375" style="2"/>
    <col min="13" max="16384" width="9.109375" style="24"/>
  </cols>
  <sheetData>
    <row r="1" spans="1:12" s="2" customFormat="1" x14ac:dyDescent="0.25">
      <c r="A1" s="1" t="s">
        <v>0</v>
      </c>
      <c r="B1" s="1"/>
      <c r="C1" s="1"/>
      <c r="D1" s="1"/>
      <c r="E1" s="1"/>
      <c r="F1" s="1"/>
      <c r="G1" s="1"/>
      <c r="H1" s="1"/>
      <c r="I1" s="1"/>
      <c r="J1" s="1"/>
    </row>
    <row r="2" spans="1:12" s="12" customFormat="1" ht="13.8" x14ac:dyDescent="0.25">
      <c r="A2" s="3" t="s">
        <v>1</v>
      </c>
      <c r="B2" s="4"/>
      <c r="C2" s="3" t="s">
        <v>2</v>
      </c>
      <c r="D2" s="5"/>
      <c r="E2" s="5"/>
      <c r="F2" s="6"/>
      <c r="G2" s="6"/>
      <c r="H2" s="7"/>
      <c r="I2" s="8"/>
      <c r="J2" s="9" t="str">
        <f t="array" aca="1" ref="J2:K2" ca="1">MID(CELL("filename",A2),FIND("]",CELL("filename",A2))+1,LEN(CELL("filename",A2))-FIND("]",CELL("filename",A2)))</f>
        <v>TEMPLATE-&lt;YEAR&gt;-&lt;DOC #&gt;</v>
      </c>
      <c r="K2" s="10" t="str">
        <f ca="1"/>
        <v>TEMPLATE-&lt;YEAR&gt;-&lt;DOC #&gt;</v>
      </c>
      <c r="L2" s="11"/>
    </row>
    <row r="3" spans="1:12" s="16" customFormat="1" ht="14.4" customHeight="1" x14ac:dyDescent="0.25">
      <c r="A3" s="13" t="s">
        <v>3</v>
      </c>
      <c r="B3" s="14"/>
      <c r="C3" s="14"/>
      <c r="D3" s="15"/>
      <c r="E3" s="15"/>
      <c r="F3" s="15"/>
      <c r="G3" s="15"/>
      <c r="H3" s="295" t="s">
        <v>4</v>
      </c>
      <c r="I3" s="296"/>
      <c r="J3" s="297"/>
    </row>
    <row r="4" spans="1:12" x14ac:dyDescent="0.25">
      <c r="A4" s="298" t="s">
        <v>5</v>
      </c>
      <c r="B4" s="299"/>
      <c r="C4" s="17" t="s">
        <v>6</v>
      </c>
      <c r="D4" s="18"/>
      <c r="E4" s="19"/>
      <c r="F4" s="20"/>
      <c r="G4" s="20"/>
      <c r="H4" s="21" t="s">
        <v>7</v>
      </c>
      <c r="I4" s="22" t="s">
        <v>8</v>
      </c>
      <c r="J4" s="23"/>
      <c r="L4" s="24"/>
    </row>
    <row r="5" spans="1:12" s="32" customFormat="1" ht="13.95" customHeight="1" x14ac:dyDescent="0.25">
      <c r="A5" s="300" t="s">
        <v>9</v>
      </c>
      <c r="B5" s="301"/>
      <c r="C5" s="25"/>
      <c r="D5" s="26" t="s">
        <v>10</v>
      </c>
      <c r="E5" s="27">
        <v>200</v>
      </c>
      <c r="F5" s="25"/>
      <c r="G5" s="28"/>
      <c r="H5" s="29">
        <f>D8-(H6*1.5)</f>
        <v>0</v>
      </c>
      <c r="I5" s="30" t="s">
        <v>11</v>
      </c>
      <c r="J5" s="31"/>
    </row>
    <row r="6" spans="1:12" s="32" customFormat="1" ht="13.8" x14ac:dyDescent="0.25">
      <c r="A6" s="302"/>
      <c r="B6" s="303"/>
      <c r="C6" s="33"/>
      <c r="D6" s="34" t="s">
        <v>12</v>
      </c>
      <c r="E6" s="35">
        <v>150</v>
      </c>
      <c r="F6" s="33"/>
      <c r="G6" s="36"/>
      <c r="H6" s="29">
        <f>SUMIF(E26:E105,E112,D26:D105)</f>
        <v>0</v>
      </c>
      <c r="I6" s="30" t="s">
        <v>13</v>
      </c>
      <c r="J6" s="37"/>
    </row>
    <row r="7" spans="1:12" s="32" customFormat="1" ht="13.8" x14ac:dyDescent="0.25">
      <c r="A7" s="302"/>
      <c r="B7" s="303"/>
      <c r="C7" s="38"/>
      <c r="D7" s="39" t="s">
        <v>14</v>
      </c>
      <c r="E7" s="40" t="s">
        <v>15</v>
      </c>
      <c r="F7" s="306" t="s">
        <v>16</v>
      </c>
      <c r="G7" s="306"/>
      <c r="H7" s="29">
        <f>D8</f>
        <v>0</v>
      </c>
      <c r="I7" s="30" t="s">
        <v>17</v>
      </c>
      <c r="J7" s="31"/>
    </row>
    <row r="8" spans="1:12" s="32" customFormat="1" ht="13.8" x14ac:dyDescent="0.25">
      <c r="A8" s="302"/>
      <c r="B8" s="303"/>
      <c r="C8" s="41" t="s">
        <v>18</v>
      </c>
      <c r="D8" s="42">
        <f>SUM(H98,H90,H82,H74,H66,H58,H50,H42,H34,H26)</f>
        <v>0</v>
      </c>
      <c r="E8" s="43">
        <f>SUM(I98,I90,I82,I74,I66,I58,I50,I42,I34,I26)</f>
        <v>0</v>
      </c>
      <c r="F8" s="44">
        <f>IFERROR(ROUNDUP((H5+H6-SUMIF(E26:E105,E111,D26:D105)),1),"-")</f>
        <v>0</v>
      </c>
      <c r="G8" s="45" t="s">
        <v>19</v>
      </c>
      <c r="H8" s="29">
        <f>H15</f>
        <v>10</v>
      </c>
      <c r="I8" s="30" t="s">
        <v>20</v>
      </c>
      <c r="J8" s="31"/>
    </row>
    <row r="9" spans="1:12" s="32" customFormat="1" ht="13.8" x14ac:dyDescent="0.25">
      <c r="A9" s="302"/>
      <c r="B9" s="303"/>
      <c r="C9" s="46" t="s">
        <v>21</v>
      </c>
      <c r="D9" s="47">
        <f>$H$15</f>
        <v>10</v>
      </c>
      <c r="E9" s="48">
        <f>SUM(J98,J90,J82,J74,J66,J58,J50,J42,J34,J26)</f>
        <v>0</v>
      </c>
      <c r="F9" s="49">
        <f>IFERROR(ROUNDUP((H5+H6)/8,1),"-")</f>
        <v>0</v>
      </c>
      <c r="G9" s="50" t="s">
        <v>22</v>
      </c>
      <c r="H9" s="51">
        <f t="array" ref="H9:H10">E5:E6</f>
        <v>200</v>
      </c>
      <c r="I9" s="30" t="s">
        <v>10</v>
      </c>
      <c r="J9" s="31"/>
    </row>
    <row r="10" spans="1:12" s="32" customFormat="1" ht="13.8" x14ac:dyDescent="0.25">
      <c r="A10" s="302"/>
      <c r="B10" s="303"/>
      <c r="C10" s="52" t="s">
        <v>23</v>
      </c>
      <c r="D10" s="53" t="str">
        <f>IFERROR(CONCATENATE((IF(F11&gt;1,F11,IF(F10&gt;1,F10,F9)))," ",IF(F11&gt;1,G11,IF(F10&gt;1,G10,G9))),"-")</f>
        <v>0 Days</v>
      </c>
      <c r="E10" s="54">
        <f>SUM(J100,J92,J84,J76,J68,J60,J52,J44,J36,J28)</f>
        <v>0</v>
      </c>
      <c r="F10" s="49">
        <f>IFERROR(ROUNDUP(F9/5,1),"-")</f>
        <v>0</v>
      </c>
      <c r="G10" s="50" t="s">
        <v>24</v>
      </c>
      <c r="H10" s="51">
        <v>150</v>
      </c>
      <c r="I10" s="30" t="s">
        <v>12</v>
      </c>
      <c r="J10" s="31"/>
    </row>
    <row r="11" spans="1:12" s="2" customFormat="1" ht="13.8" x14ac:dyDescent="0.25">
      <c r="A11" s="304"/>
      <c r="B11" s="305"/>
      <c r="C11" s="52" t="s">
        <v>25</v>
      </c>
      <c r="D11" s="307" t="s">
        <v>26</v>
      </c>
      <c r="E11" s="308"/>
      <c r="F11" s="55">
        <f>IFERROR(ROUNDUP(F10/(52/12),1),"-")</f>
        <v>0</v>
      </c>
      <c r="G11" s="56" t="s">
        <v>27</v>
      </c>
      <c r="H11" s="57">
        <f>E10</f>
        <v>0</v>
      </c>
      <c r="I11" s="58" t="s">
        <v>28</v>
      </c>
      <c r="J11" s="59"/>
    </row>
    <row r="12" spans="1:12" s="2" customFormat="1" x14ac:dyDescent="0.25"/>
    <row r="13" spans="1:12" s="16" customFormat="1" ht="14.4" customHeight="1" x14ac:dyDescent="0.25">
      <c r="A13" s="60" t="s">
        <v>29</v>
      </c>
      <c r="B13" s="61"/>
      <c r="C13" s="61" t="s">
        <v>30</v>
      </c>
      <c r="D13" s="309" t="s">
        <v>31</v>
      </c>
      <c r="E13" s="309"/>
      <c r="F13" s="310" t="s">
        <v>32</v>
      </c>
      <c r="G13" s="310"/>
      <c r="H13" s="310"/>
      <c r="I13" s="311" t="s">
        <v>15</v>
      </c>
      <c r="J13" s="312"/>
    </row>
    <row r="14" spans="1:12" x14ac:dyDescent="0.25">
      <c r="A14" s="293" t="s">
        <v>33</v>
      </c>
      <c r="B14" s="294"/>
      <c r="C14" s="62" t="s">
        <v>34</v>
      </c>
      <c r="D14" s="63" t="s">
        <v>35</v>
      </c>
      <c r="E14" s="64" t="s">
        <v>36</v>
      </c>
      <c r="F14" s="65" t="s">
        <v>37</v>
      </c>
      <c r="G14" s="65" t="s">
        <v>38</v>
      </c>
      <c r="H14" s="65" t="s">
        <v>19</v>
      </c>
      <c r="I14" s="66"/>
      <c r="J14" s="67" t="s">
        <v>39</v>
      </c>
      <c r="L14" s="24"/>
    </row>
    <row r="15" spans="1:12" x14ac:dyDescent="0.25">
      <c r="A15" s="68" t="s">
        <v>40</v>
      </c>
      <c r="B15" s="69"/>
      <c r="C15" s="70"/>
      <c r="D15" s="71"/>
      <c r="E15" s="72"/>
      <c r="F15" s="73"/>
      <c r="G15" s="74"/>
      <c r="H15" s="75">
        <f>SUM(H16:H22)</f>
        <v>10</v>
      </c>
      <c r="I15" s="76"/>
      <c r="J15" s="77">
        <f t="array" ref="J15">SUM(H16:H22*$H$10)</f>
        <v>1500</v>
      </c>
      <c r="L15" s="24"/>
    </row>
    <row r="16" spans="1:12" s="32" customFormat="1" ht="13.8" x14ac:dyDescent="0.25">
      <c r="A16" s="78"/>
      <c r="B16" s="79" t="s">
        <v>41</v>
      </c>
      <c r="C16" s="80" t="s">
        <v>42</v>
      </c>
      <c r="D16" s="81">
        <v>0.05</v>
      </c>
      <c r="E16" s="79" t="s">
        <v>43</v>
      </c>
      <c r="F16" s="82">
        <v>1</v>
      </c>
      <c r="G16" s="83">
        <v>1</v>
      </c>
      <c r="H16" s="84">
        <f>ROUND(D8*D16,0)</f>
        <v>0</v>
      </c>
      <c r="I16" s="85"/>
      <c r="J16" s="86">
        <f>$H$10*H16</f>
        <v>0</v>
      </c>
    </row>
    <row r="17" spans="1:12" s="32" customFormat="1" ht="13.8" x14ac:dyDescent="0.25">
      <c r="A17" s="87"/>
      <c r="B17" s="79" t="s">
        <v>44</v>
      </c>
      <c r="C17" s="80" t="s">
        <v>45</v>
      </c>
      <c r="D17" s="88">
        <v>4</v>
      </c>
      <c r="E17" s="79" t="s">
        <v>19</v>
      </c>
      <c r="F17" s="82">
        <v>1</v>
      </c>
      <c r="G17" s="83">
        <v>1</v>
      </c>
      <c r="H17" s="89">
        <f t="array" ref="H17:H22">ROUND(D17:D22*F17:F22*G17:G22,1)</f>
        <v>4</v>
      </c>
      <c r="I17" s="91"/>
      <c r="J17" s="86">
        <f t="array" ref="J17:J22">$H$10*H17:H22</f>
        <v>600</v>
      </c>
    </row>
    <row r="18" spans="1:12" s="32" customFormat="1" ht="13.8" x14ac:dyDescent="0.25">
      <c r="A18" s="87"/>
      <c r="B18" s="79" t="s">
        <v>46</v>
      </c>
      <c r="C18" s="80" t="s">
        <v>47</v>
      </c>
      <c r="D18" s="88">
        <v>4</v>
      </c>
      <c r="E18" s="79" t="s">
        <v>19</v>
      </c>
      <c r="F18" s="82">
        <v>1</v>
      </c>
      <c r="G18" s="83">
        <v>1</v>
      </c>
      <c r="H18" s="89">
        <v>4</v>
      </c>
      <c r="I18" s="91"/>
      <c r="J18" s="86">
        <v>600</v>
      </c>
    </row>
    <row r="19" spans="1:12" s="32" customFormat="1" ht="13.8" x14ac:dyDescent="0.25">
      <c r="A19" s="87"/>
      <c r="B19" s="79" t="s">
        <v>48</v>
      </c>
      <c r="C19" s="80" t="s">
        <v>49</v>
      </c>
      <c r="D19" s="88">
        <v>2</v>
      </c>
      <c r="E19" s="79" t="s">
        <v>19</v>
      </c>
      <c r="F19" s="82">
        <v>1</v>
      </c>
      <c r="G19" s="83">
        <v>1</v>
      </c>
      <c r="H19" s="89">
        <v>2</v>
      </c>
      <c r="I19" s="91"/>
      <c r="J19" s="86">
        <v>300</v>
      </c>
    </row>
    <row r="20" spans="1:12" s="32" customFormat="1" ht="13.8" x14ac:dyDescent="0.25">
      <c r="A20" s="87"/>
      <c r="B20" s="79" t="s">
        <v>50</v>
      </c>
      <c r="C20" s="80" t="s">
        <v>51</v>
      </c>
      <c r="D20" s="88">
        <v>0</v>
      </c>
      <c r="E20" s="79" t="s">
        <v>19</v>
      </c>
      <c r="F20" s="82">
        <v>1</v>
      </c>
      <c r="G20" s="83">
        <v>1</v>
      </c>
      <c r="H20" s="89">
        <v>0</v>
      </c>
      <c r="I20" s="91"/>
      <c r="J20" s="86">
        <v>0</v>
      </c>
    </row>
    <row r="21" spans="1:12" s="32" customFormat="1" ht="13.8" x14ac:dyDescent="0.25">
      <c r="A21" s="87"/>
      <c r="B21" s="79" t="s">
        <v>52</v>
      </c>
      <c r="C21" s="80" t="s">
        <v>52</v>
      </c>
      <c r="D21" s="88">
        <v>0</v>
      </c>
      <c r="E21" s="79" t="s">
        <v>19</v>
      </c>
      <c r="F21" s="82">
        <v>1</v>
      </c>
      <c r="G21" s="83">
        <v>1</v>
      </c>
      <c r="H21" s="89">
        <v>0</v>
      </c>
      <c r="I21" s="91"/>
      <c r="J21" s="86">
        <v>0</v>
      </c>
    </row>
    <row r="22" spans="1:12" s="32" customFormat="1" ht="13.8" x14ac:dyDescent="0.25">
      <c r="A22" s="93"/>
      <c r="B22" s="94" t="s">
        <v>52</v>
      </c>
      <c r="C22" s="95" t="s">
        <v>52</v>
      </c>
      <c r="D22" s="96">
        <v>0</v>
      </c>
      <c r="E22" s="97" t="s">
        <v>19</v>
      </c>
      <c r="F22" s="98">
        <v>1</v>
      </c>
      <c r="G22" s="99">
        <v>1</v>
      </c>
      <c r="H22" s="90">
        <v>0</v>
      </c>
      <c r="I22" s="100"/>
      <c r="J22" s="92">
        <v>0</v>
      </c>
    </row>
    <row r="23" spans="1:12" s="2" customFormat="1" x14ac:dyDescent="0.25">
      <c r="A23" s="313" t="s">
        <v>53</v>
      </c>
      <c r="B23" s="313"/>
      <c r="C23" s="313"/>
      <c r="D23" s="313"/>
      <c r="E23" s="313"/>
      <c r="F23" s="313"/>
      <c r="G23" s="313"/>
      <c r="H23" s="313"/>
      <c r="I23" s="313"/>
      <c r="J23" s="313"/>
    </row>
    <row r="24" spans="1:12" s="16" customFormat="1" ht="14.4" customHeight="1" x14ac:dyDescent="0.25">
      <c r="A24" s="60" t="s">
        <v>54</v>
      </c>
      <c r="B24" s="61"/>
      <c r="C24" s="61" t="s">
        <v>30</v>
      </c>
      <c r="D24" s="309" t="s">
        <v>31</v>
      </c>
      <c r="E24" s="309"/>
      <c r="F24" s="310" t="s">
        <v>32</v>
      </c>
      <c r="G24" s="310"/>
      <c r="H24" s="310"/>
      <c r="I24" s="311" t="s">
        <v>15</v>
      </c>
      <c r="J24" s="312"/>
      <c r="K24" s="2"/>
      <c r="L24" s="2"/>
    </row>
    <row r="25" spans="1:12" ht="20.399999999999999" x14ac:dyDescent="0.25">
      <c r="A25" s="293" t="s">
        <v>33</v>
      </c>
      <c r="B25" s="294"/>
      <c r="C25" s="62" t="s">
        <v>34</v>
      </c>
      <c r="D25" s="63" t="s">
        <v>35</v>
      </c>
      <c r="E25" s="64" t="s">
        <v>36</v>
      </c>
      <c r="F25" s="101" t="s">
        <v>55</v>
      </c>
      <c r="G25" s="65" t="s">
        <v>38</v>
      </c>
      <c r="H25" s="101" t="s">
        <v>56</v>
      </c>
      <c r="I25" s="66" t="s">
        <v>57</v>
      </c>
      <c r="J25" s="67" t="s">
        <v>39</v>
      </c>
    </row>
    <row r="26" spans="1:12" x14ac:dyDescent="0.25">
      <c r="A26" s="102" t="s">
        <v>58</v>
      </c>
      <c r="B26" s="103"/>
      <c r="C26" s="104"/>
      <c r="D26" s="105"/>
      <c r="E26" s="106" t="str">
        <f t="array" ref="E26:E106">IFERROR((VLOOKUP(B26:B106,$A$108:$E$160,5,FALSE)),"-")</f>
        <v>-</v>
      </c>
      <c r="F26" s="112" t="str">
        <f t="array" ref="F26:F106">IFERROR((VLOOKUP(B26:B106,$A$108:$E$160,4,FALSE)),"-")</f>
        <v>-</v>
      </c>
      <c r="G26" s="116"/>
      <c r="H26" s="75">
        <f>SUM(H27:H33)</f>
        <v>0</v>
      </c>
      <c r="I26" s="117">
        <f>SUM(I27:I33)</f>
        <v>0</v>
      </c>
      <c r="J26" s="118" t="str">
        <f>IFERROR((H26/$D$8)*$J$15,"--")</f>
        <v>--</v>
      </c>
    </row>
    <row r="27" spans="1:12" s="32" customFormat="1" ht="13.8" x14ac:dyDescent="0.25">
      <c r="A27" s="119"/>
      <c r="B27" s="120"/>
      <c r="C27" s="121"/>
      <c r="D27" s="122"/>
      <c r="E27" s="107" t="str">
        <v>-</v>
      </c>
      <c r="F27" s="113" t="str">
        <v>-</v>
      </c>
      <c r="G27" s="123">
        <v>1</v>
      </c>
      <c r="H27" s="124" t="str">
        <f t="array" ref="H27:H33">IFERROR(ROUNDUP((D27:D33*(1/F27:F33)*G27:G33),1),"-")</f>
        <v>-</v>
      </c>
      <c r="I27" s="126" t="str">
        <f t="array" ref="I27:I33">IFERROR(H27:H33*$H$9,"-")</f>
        <v>-</v>
      </c>
      <c r="J27" s="127" t="s">
        <v>59</v>
      </c>
      <c r="K27" s="2"/>
      <c r="L27" s="2"/>
    </row>
    <row r="28" spans="1:12" s="32" customFormat="1" ht="13.8" x14ac:dyDescent="0.25">
      <c r="A28" s="128"/>
      <c r="B28" s="129"/>
      <c r="C28" s="80"/>
      <c r="D28" s="130"/>
      <c r="E28" s="107" t="str">
        <v>-</v>
      </c>
      <c r="F28" s="113" t="str">
        <v>-</v>
      </c>
      <c r="G28" s="123">
        <v>1</v>
      </c>
      <c r="H28" s="124" t="str">
        <v>-</v>
      </c>
      <c r="I28" s="126" t="str">
        <v>-</v>
      </c>
      <c r="J28" s="131" t="str">
        <f>IFERROR(I26+J26,"--")</f>
        <v>--</v>
      </c>
      <c r="K28" s="2"/>
      <c r="L28" s="2"/>
    </row>
    <row r="29" spans="1:12" s="32" customFormat="1" ht="13.8" x14ac:dyDescent="0.25">
      <c r="A29" s="128"/>
      <c r="B29" s="129"/>
      <c r="C29" s="80"/>
      <c r="D29" s="130"/>
      <c r="E29" s="107" t="str">
        <v>-</v>
      </c>
      <c r="F29" s="113" t="str">
        <v>-</v>
      </c>
      <c r="G29" s="123">
        <v>1</v>
      </c>
      <c r="H29" s="124" t="str">
        <v>-</v>
      </c>
      <c r="I29" s="126" t="str">
        <v>-</v>
      </c>
      <c r="J29" s="131"/>
      <c r="K29" s="2"/>
      <c r="L29" s="2"/>
    </row>
    <row r="30" spans="1:12" s="32" customFormat="1" ht="13.8" x14ac:dyDescent="0.25">
      <c r="A30" s="128"/>
      <c r="B30" s="129"/>
      <c r="C30" s="80"/>
      <c r="D30" s="130"/>
      <c r="E30" s="107" t="str">
        <v>-</v>
      </c>
      <c r="F30" s="113" t="str">
        <v>-</v>
      </c>
      <c r="G30" s="123">
        <v>1</v>
      </c>
      <c r="H30" s="124" t="str">
        <v>-</v>
      </c>
      <c r="I30" s="126" t="str">
        <v>-</v>
      </c>
      <c r="J30" s="131"/>
      <c r="K30" s="2"/>
      <c r="L30" s="2"/>
    </row>
    <row r="31" spans="1:12" s="32" customFormat="1" ht="13.8" x14ac:dyDescent="0.25">
      <c r="A31" s="128"/>
      <c r="B31" s="129"/>
      <c r="C31" s="80"/>
      <c r="D31" s="130"/>
      <c r="E31" s="107" t="str">
        <v>-</v>
      </c>
      <c r="F31" s="113" t="str">
        <v>-</v>
      </c>
      <c r="G31" s="123">
        <v>1</v>
      </c>
      <c r="H31" s="124" t="str">
        <v>-</v>
      </c>
      <c r="I31" s="126" t="str">
        <v>-</v>
      </c>
      <c r="J31" s="131"/>
      <c r="K31" s="2"/>
      <c r="L31" s="2"/>
    </row>
    <row r="32" spans="1:12" s="32" customFormat="1" ht="13.8" x14ac:dyDescent="0.25">
      <c r="A32" s="128"/>
      <c r="B32" s="129" t="s">
        <v>60</v>
      </c>
      <c r="C32" s="80"/>
      <c r="D32" s="130"/>
      <c r="E32" s="107" t="str">
        <v>Days Onsite</v>
      </c>
      <c r="F32" s="113">
        <v>1</v>
      </c>
      <c r="G32" s="123">
        <v>1</v>
      </c>
      <c r="H32" s="124">
        <v>0</v>
      </c>
      <c r="I32" s="126">
        <v>0</v>
      </c>
      <c r="J32" s="132"/>
      <c r="K32" s="2"/>
      <c r="L32" s="2"/>
    </row>
    <row r="33" spans="1:12" s="32" customFormat="1" ht="13.8" x14ac:dyDescent="0.25">
      <c r="A33" s="133"/>
      <c r="B33" s="134" t="s">
        <v>61</v>
      </c>
      <c r="C33" s="135"/>
      <c r="D33" s="136"/>
      <c r="E33" s="107" t="str">
        <v>Hours OT</v>
      </c>
      <c r="F33" s="113">
        <v>2</v>
      </c>
      <c r="G33" s="123">
        <v>1</v>
      </c>
      <c r="H33" s="125">
        <v>0</v>
      </c>
      <c r="I33" s="126">
        <v>0</v>
      </c>
      <c r="J33" s="137"/>
      <c r="K33" s="2"/>
      <c r="L33" s="2"/>
    </row>
    <row r="34" spans="1:12" x14ac:dyDescent="0.25">
      <c r="A34" s="102" t="s">
        <v>58</v>
      </c>
      <c r="B34" s="103"/>
      <c r="C34" s="104"/>
      <c r="D34" s="105"/>
      <c r="E34" s="108" t="str">
        <v>-</v>
      </c>
      <c r="F34" s="114" t="str">
        <v>-</v>
      </c>
      <c r="G34" s="116"/>
      <c r="H34" s="75">
        <f>SUM(H35:H41)</f>
        <v>0</v>
      </c>
      <c r="I34" s="138">
        <f>SUM(I35:I41)</f>
        <v>0</v>
      </c>
      <c r="J34" s="139" t="str">
        <f>IFERROR((H34/$D$8)*$J$15,"--")</f>
        <v>--</v>
      </c>
    </row>
    <row r="35" spans="1:12" s="32" customFormat="1" ht="13.8" x14ac:dyDescent="0.25">
      <c r="A35" s="119"/>
      <c r="B35" s="120"/>
      <c r="C35" s="121"/>
      <c r="D35" s="122"/>
      <c r="E35" s="107" t="str">
        <v>-</v>
      </c>
      <c r="F35" s="113" t="str">
        <v>-</v>
      </c>
      <c r="G35" s="123">
        <v>1</v>
      </c>
      <c r="H35" s="124" t="str">
        <f t="array" ref="H35:H41">IFERROR(ROUNDUP((D35:D41*(1/F35:F41)*G35:G41),1),"-")</f>
        <v>-</v>
      </c>
      <c r="I35" s="126" t="str">
        <f t="array" ref="I35:I41">IFERROR(H35:H41*$H$9,"-")</f>
        <v>-</v>
      </c>
      <c r="J35" s="127" t="s">
        <v>59</v>
      </c>
      <c r="K35" s="2"/>
      <c r="L35" s="2"/>
    </row>
    <row r="36" spans="1:12" s="32" customFormat="1" ht="13.8" x14ac:dyDescent="0.25">
      <c r="A36" s="128"/>
      <c r="B36" s="129"/>
      <c r="C36" s="80"/>
      <c r="D36" s="130"/>
      <c r="E36" s="107" t="str">
        <v>-</v>
      </c>
      <c r="F36" s="113" t="str">
        <v>-</v>
      </c>
      <c r="G36" s="123">
        <v>1</v>
      </c>
      <c r="H36" s="124" t="str">
        <v>-</v>
      </c>
      <c r="I36" s="126" t="str">
        <v>-</v>
      </c>
      <c r="J36" s="131" t="str">
        <f>IFERROR(I34+J34,"--")</f>
        <v>--</v>
      </c>
      <c r="K36" s="2"/>
      <c r="L36" s="2"/>
    </row>
    <row r="37" spans="1:12" s="32" customFormat="1" ht="13.8" x14ac:dyDescent="0.25">
      <c r="A37" s="128"/>
      <c r="B37" s="129"/>
      <c r="C37" s="80"/>
      <c r="D37" s="130"/>
      <c r="E37" s="107" t="str">
        <v>-</v>
      </c>
      <c r="F37" s="113" t="str">
        <v>-</v>
      </c>
      <c r="G37" s="123">
        <v>1</v>
      </c>
      <c r="H37" s="124" t="str">
        <v>-</v>
      </c>
      <c r="I37" s="126" t="str">
        <v>-</v>
      </c>
      <c r="J37" s="131"/>
      <c r="K37" s="2"/>
      <c r="L37" s="2"/>
    </row>
    <row r="38" spans="1:12" s="32" customFormat="1" ht="13.8" x14ac:dyDescent="0.25">
      <c r="A38" s="128"/>
      <c r="B38" s="129"/>
      <c r="C38" s="80"/>
      <c r="D38" s="130"/>
      <c r="E38" s="107" t="str">
        <v>-</v>
      </c>
      <c r="F38" s="113" t="str">
        <v>-</v>
      </c>
      <c r="G38" s="123">
        <v>1</v>
      </c>
      <c r="H38" s="124" t="str">
        <v>-</v>
      </c>
      <c r="I38" s="126" t="str">
        <v>-</v>
      </c>
      <c r="J38" s="131"/>
      <c r="K38" s="2"/>
      <c r="L38" s="2"/>
    </row>
    <row r="39" spans="1:12" s="32" customFormat="1" ht="13.8" x14ac:dyDescent="0.25">
      <c r="A39" s="128"/>
      <c r="B39" s="129"/>
      <c r="C39" s="80"/>
      <c r="D39" s="130"/>
      <c r="E39" s="107" t="str">
        <v>-</v>
      </c>
      <c r="F39" s="113" t="str">
        <v>-</v>
      </c>
      <c r="G39" s="123">
        <v>1</v>
      </c>
      <c r="H39" s="124" t="str">
        <v>-</v>
      </c>
      <c r="I39" s="126" t="str">
        <v>-</v>
      </c>
      <c r="J39" s="131"/>
      <c r="K39" s="2"/>
      <c r="L39" s="2"/>
    </row>
    <row r="40" spans="1:12" s="32" customFormat="1" ht="13.8" x14ac:dyDescent="0.25">
      <c r="A40" s="128"/>
      <c r="B40" s="129" t="s">
        <v>60</v>
      </c>
      <c r="C40" s="80"/>
      <c r="D40" s="130"/>
      <c r="E40" s="107" t="str">
        <v>Days Onsite</v>
      </c>
      <c r="F40" s="113">
        <v>1</v>
      </c>
      <c r="G40" s="123">
        <v>1</v>
      </c>
      <c r="H40" s="124">
        <v>0</v>
      </c>
      <c r="I40" s="126">
        <v>0</v>
      </c>
      <c r="J40" s="132"/>
      <c r="K40" s="2"/>
      <c r="L40" s="2"/>
    </row>
    <row r="41" spans="1:12" s="32" customFormat="1" ht="13.8" x14ac:dyDescent="0.25">
      <c r="A41" s="133"/>
      <c r="B41" s="134" t="s">
        <v>61</v>
      </c>
      <c r="C41" s="135"/>
      <c r="D41" s="136"/>
      <c r="E41" s="107" t="str">
        <v>Hours OT</v>
      </c>
      <c r="F41" s="113">
        <v>2</v>
      </c>
      <c r="G41" s="123">
        <v>1</v>
      </c>
      <c r="H41" s="125">
        <v>0</v>
      </c>
      <c r="I41" s="126">
        <v>0</v>
      </c>
      <c r="J41" s="137"/>
      <c r="K41" s="2"/>
      <c r="L41" s="2"/>
    </row>
    <row r="42" spans="1:12" x14ac:dyDescent="0.25">
      <c r="A42" s="102" t="s">
        <v>58</v>
      </c>
      <c r="B42" s="103"/>
      <c r="C42" s="104"/>
      <c r="D42" s="105"/>
      <c r="E42" s="108" t="str">
        <v>-</v>
      </c>
      <c r="F42" s="114" t="str">
        <v>-</v>
      </c>
      <c r="G42" s="116"/>
      <c r="H42" s="75">
        <f>SUM(H43:H49)</f>
        <v>0</v>
      </c>
      <c r="I42" s="138">
        <f>SUM(I43:I49)</f>
        <v>0</v>
      </c>
      <c r="J42" s="139" t="str">
        <f>IFERROR((H42/$D$8)*$J$15,"--")</f>
        <v>--</v>
      </c>
    </row>
    <row r="43" spans="1:12" s="32" customFormat="1" ht="13.8" x14ac:dyDescent="0.25">
      <c r="A43" s="119"/>
      <c r="B43" s="120"/>
      <c r="C43" s="121"/>
      <c r="D43" s="122"/>
      <c r="E43" s="107" t="str">
        <v>-</v>
      </c>
      <c r="F43" s="113" t="str">
        <v>-</v>
      </c>
      <c r="G43" s="123">
        <v>1</v>
      </c>
      <c r="H43" s="124" t="str">
        <f t="array" ref="H43:H49">IFERROR(ROUNDUP((D43:D49*(1/F43:F49)*G43:G49),1),"-")</f>
        <v>-</v>
      </c>
      <c r="I43" s="126" t="str">
        <f t="array" ref="I43:I49">IFERROR(H43:H49*$H$9,"-")</f>
        <v>-</v>
      </c>
      <c r="J43" s="127" t="s">
        <v>59</v>
      </c>
      <c r="K43" s="2"/>
      <c r="L43" s="2"/>
    </row>
    <row r="44" spans="1:12" s="32" customFormat="1" ht="13.8" x14ac:dyDescent="0.25">
      <c r="A44" s="128"/>
      <c r="B44" s="140"/>
      <c r="C44" s="141"/>
      <c r="D44" s="142"/>
      <c r="E44" s="107" t="str">
        <v>-</v>
      </c>
      <c r="F44" s="113" t="str">
        <v>-</v>
      </c>
      <c r="G44" s="123">
        <v>1</v>
      </c>
      <c r="H44" s="124" t="str">
        <v>-</v>
      </c>
      <c r="I44" s="126" t="str">
        <v>-</v>
      </c>
      <c r="J44" s="131" t="str">
        <f>IFERROR(I42+J42,"--")</f>
        <v>--</v>
      </c>
      <c r="K44" s="2"/>
      <c r="L44" s="2"/>
    </row>
    <row r="45" spans="1:12" s="32" customFormat="1" ht="13.8" x14ac:dyDescent="0.25">
      <c r="A45" s="128"/>
      <c r="B45" s="140"/>
      <c r="C45" s="141"/>
      <c r="D45" s="142"/>
      <c r="E45" s="107" t="str">
        <v>-</v>
      </c>
      <c r="F45" s="113" t="str">
        <v>-</v>
      </c>
      <c r="G45" s="123">
        <v>1</v>
      </c>
      <c r="H45" s="124" t="str">
        <v>-</v>
      </c>
      <c r="I45" s="126" t="str">
        <v>-</v>
      </c>
      <c r="J45" s="143"/>
      <c r="K45" s="2"/>
      <c r="L45" s="2"/>
    </row>
    <row r="46" spans="1:12" s="32" customFormat="1" ht="13.8" x14ac:dyDescent="0.25">
      <c r="A46" s="128"/>
      <c r="B46" s="140"/>
      <c r="C46" s="141"/>
      <c r="D46" s="142"/>
      <c r="E46" s="107" t="str">
        <v>-</v>
      </c>
      <c r="F46" s="113" t="str">
        <v>-</v>
      </c>
      <c r="G46" s="123">
        <v>1</v>
      </c>
      <c r="H46" s="124" t="str">
        <v>-</v>
      </c>
      <c r="I46" s="126" t="str">
        <v>-</v>
      </c>
      <c r="J46" s="143"/>
      <c r="K46" s="2"/>
      <c r="L46" s="2"/>
    </row>
    <row r="47" spans="1:12" s="32" customFormat="1" ht="13.8" x14ac:dyDescent="0.25">
      <c r="A47" s="128"/>
      <c r="B47" s="140"/>
      <c r="C47" s="141"/>
      <c r="D47" s="142"/>
      <c r="E47" s="107" t="str">
        <v>-</v>
      </c>
      <c r="F47" s="113" t="str">
        <v>-</v>
      </c>
      <c r="G47" s="123">
        <v>1</v>
      </c>
      <c r="H47" s="124" t="str">
        <v>-</v>
      </c>
      <c r="I47" s="126" t="str">
        <v>-</v>
      </c>
      <c r="J47" s="143"/>
      <c r="K47" s="2"/>
      <c r="L47" s="2"/>
    </row>
    <row r="48" spans="1:12" s="32" customFormat="1" ht="13.8" x14ac:dyDescent="0.25">
      <c r="A48" s="128"/>
      <c r="B48" s="129" t="s">
        <v>60</v>
      </c>
      <c r="C48" s="80"/>
      <c r="D48" s="130"/>
      <c r="E48" s="107" t="str">
        <v>Days Onsite</v>
      </c>
      <c r="F48" s="113">
        <v>1</v>
      </c>
      <c r="G48" s="123">
        <v>1</v>
      </c>
      <c r="H48" s="124">
        <v>0</v>
      </c>
      <c r="I48" s="126">
        <v>0</v>
      </c>
      <c r="J48" s="143"/>
      <c r="K48" s="2"/>
      <c r="L48" s="2"/>
    </row>
    <row r="49" spans="1:12" s="32" customFormat="1" ht="13.8" x14ac:dyDescent="0.25">
      <c r="A49" s="133"/>
      <c r="B49" s="134" t="s">
        <v>61</v>
      </c>
      <c r="C49" s="135"/>
      <c r="D49" s="136"/>
      <c r="E49" s="107" t="str">
        <v>Hours OT</v>
      </c>
      <c r="F49" s="113">
        <v>2</v>
      </c>
      <c r="G49" s="123">
        <v>1</v>
      </c>
      <c r="H49" s="125">
        <v>0</v>
      </c>
      <c r="I49" s="126">
        <v>0</v>
      </c>
      <c r="J49" s="137"/>
      <c r="K49" s="2"/>
      <c r="L49" s="2"/>
    </row>
    <row r="50" spans="1:12" x14ac:dyDescent="0.25">
      <c r="A50" s="102" t="s">
        <v>58</v>
      </c>
      <c r="B50" s="103"/>
      <c r="C50" s="104"/>
      <c r="D50" s="105"/>
      <c r="E50" s="108" t="str">
        <v>-</v>
      </c>
      <c r="F50" s="114" t="str">
        <v>-</v>
      </c>
      <c r="G50" s="116"/>
      <c r="H50" s="75">
        <f>SUM(H51:H57)</f>
        <v>0</v>
      </c>
      <c r="I50" s="138">
        <f>SUM(I51:I57)</f>
        <v>0</v>
      </c>
      <c r="J50" s="139" t="str">
        <f>IFERROR((H50/$D$8)*$J$15,"--")</f>
        <v>--</v>
      </c>
    </row>
    <row r="51" spans="1:12" s="32" customFormat="1" ht="13.8" x14ac:dyDescent="0.25">
      <c r="A51" s="119"/>
      <c r="B51" s="120"/>
      <c r="C51" s="121"/>
      <c r="D51" s="122"/>
      <c r="E51" s="109" t="str">
        <v>-</v>
      </c>
      <c r="F51" s="113" t="str">
        <v>-</v>
      </c>
      <c r="G51" s="123">
        <v>1</v>
      </c>
      <c r="H51" s="124" t="str">
        <f t="array" ref="H51:H57">IFERROR(ROUNDUP((D51:D57*(1/F51:F57)*G51:G57),1),"-")</f>
        <v>-</v>
      </c>
      <c r="I51" s="126" t="str">
        <f t="array" ref="I51:I57">IFERROR(H51:H57*$H$9,"-")</f>
        <v>-</v>
      </c>
      <c r="J51" s="127" t="s">
        <v>59</v>
      </c>
      <c r="K51" s="2"/>
      <c r="L51" s="2"/>
    </row>
    <row r="52" spans="1:12" s="32" customFormat="1" ht="13.8" x14ac:dyDescent="0.25">
      <c r="A52" s="128"/>
      <c r="B52" s="140"/>
      <c r="C52" s="141"/>
      <c r="D52" s="142"/>
      <c r="E52" s="109" t="str">
        <v>-</v>
      </c>
      <c r="F52" s="113" t="str">
        <v>-</v>
      </c>
      <c r="G52" s="123">
        <v>1</v>
      </c>
      <c r="H52" s="124" t="str">
        <v>-</v>
      </c>
      <c r="I52" s="126" t="str">
        <v>-</v>
      </c>
      <c r="J52" s="131" t="str">
        <f>IFERROR(I50+J50,"--")</f>
        <v>--</v>
      </c>
      <c r="K52" s="2"/>
      <c r="L52" s="2"/>
    </row>
    <row r="53" spans="1:12" s="32" customFormat="1" ht="13.8" x14ac:dyDescent="0.25">
      <c r="A53" s="128"/>
      <c r="B53" s="140"/>
      <c r="C53" s="141"/>
      <c r="D53" s="142"/>
      <c r="E53" s="109" t="str">
        <v>-</v>
      </c>
      <c r="F53" s="113" t="str">
        <v>-</v>
      </c>
      <c r="G53" s="123">
        <v>1</v>
      </c>
      <c r="H53" s="124" t="str">
        <v>-</v>
      </c>
      <c r="I53" s="126" t="str">
        <v>-</v>
      </c>
      <c r="J53" s="143"/>
      <c r="K53" s="2"/>
      <c r="L53" s="2"/>
    </row>
    <row r="54" spans="1:12" s="32" customFormat="1" ht="13.8" x14ac:dyDescent="0.25">
      <c r="A54" s="128"/>
      <c r="B54" s="140"/>
      <c r="C54" s="141"/>
      <c r="D54" s="142"/>
      <c r="E54" s="109" t="str">
        <v>-</v>
      </c>
      <c r="F54" s="113" t="str">
        <v>-</v>
      </c>
      <c r="G54" s="123">
        <v>1</v>
      </c>
      <c r="H54" s="124" t="str">
        <v>-</v>
      </c>
      <c r="I54" s="126" t="str">
        <v>-</v>
      </c>
      <c r="J54" s="143"/>
      <c r="K54" s="2"/>
      <c r="L54" s="2"/>
    </row>
    <row r="55" spans="1:12" s="32" customFormat="1" ht="13.8" x14ac:dyDescent="0.25">
      <c r="A55" s="128"/>
      <c r="B55" s="140"/>
      <c r="C55" s="141"/>
      <c r="D55" s="142"/>
      <c r="E55" s="109" t="str">
        <v>-</v>
      </c>
      <c r="F55" s="113" t="str">
        <v>-</v>
      </c>
      <c r="G55" s="123">
        <v>1</v>
      </c>
      <c r="H55" s="124" t="str">
        <v>-</v>
      </c>
      <c r="I55" s="126" t="str">
        <v>-</v>
      </c>
      <c r="J55" s="143"/>
      <c r="K55" s="2"/>
      <c r="L55" s="2"/>
    </row>
    <row r="56" spans="1:12" s="32" customFormat="1" ht="13.8" x14ac:dyDescent="0.25">
      <c r="A56" s="128"/>
      <c r="B56" s="129" t="s">
        <v>60</v>
      </c>
      <c r="C56" s="80"/>
      <c r="D56" s="130"/>
      <c r="E56" s="109" t="str">
        <v>Days Onsite</v>
      </c>
      <c r="F56" s="113">
        <v>1</v>
      </c>
      <c r="G56" s="123">
        <v>1</v>
      </c>
      <c r="H56" s="124">
        <v>0</v>
      </c>
      <c r="I56" s="126">
        <v>0</v>
      </c>
      <c r="J56" s="143"/>
      <c r="K56" s="2"/>
      <c r="L56" s="2"/>
    </row>
    <row r="57" spans="1:12" s="32" customFormat="1" ht="13.8" x14ac:dyDescent="0.25">
      <c r="A57" s="133"/>
      <c r="B57" s="134" t="s">
        <v>61</v>
      </c>
      <c r="C57" s="135"/>
      <c r="D57" s="136"/>
      <c r="E57" s="109" t="str">
        <v>Hours OT</v>
      </c>
      <c r="F57" s="113">
        <v>2</v>
      </c>
      <c r="G57" s="123">
        <v>1</v>
      </c>
      <c r="H57" s="125">
        <v>0</v>
      </c>
      <c r="I57" s="126">
        <v>0</v>
      </c>
      <c r="J57" s="137"/>
      <c r="K57" s="2"/>
      <c r="L57" s="2"/>
    </row>
    <row r="58" spans="1:12" x14ac:dyDescent="0.25">
      <c r="A58" s="102" t="s">
        <v>58</v>
      </c>
      <c r="B58" s="103"/>
      <c r="C58" s="104"/>
      <c r="D58" s="105"/>
      <c r="E58" s="108" t="str">
        <v>-</v>
      </c>
      <c r="F58" s="114" t="str">
        <v>-</v>
      </c>
      <c r="G58" s="116"/>
      <c r="H58" s="75">
        <f>SUM(H59:H65)</f>
        <v>0</v>
      </c>
      <c r="I58" s="138">
        <f>SUM(I59:I65)</f>
        <v>0</v>
      </c>
      <c r="J58" s="139" t="str">
        <f>IFERROR((H58/$D$8)*$J$15,"--")</f>
        <v>--</v>
      </c>
    </row>
    <row r="59" spans="1:12" s="32" customFormat="1" ht="13.8" x14ac:dyDescent="0.25">
      <c r="A59" s="119"/>
      <c r="B59" s="120"/>
      <c r="C59" s="121"/>
      <c r="D59" s="122"/>
      <c r="E59" s="109" t="str">
        <v>-</v>
      </c>
      <c r="F59" s="113" t="str">
        <v>-</v>
      </c>
      <c r="G59" s="123">
        <v>1</v>
      </c>
      <c r="H59" s="124" t="str">
        <f t="array" ref="H59:H65">IFERROR(ROUNDUP((D59:D65*(1/F59:F65)*G59:G65),1),"-")</f>
        <v>-</v>
      </c>
      <c r="I59" s="126" t="str">
        <f t="array" ref="I59:I65">IFERROR(H59:H65*$H$9,"-")</f>
        <v>-</v>
      </c>
      <c r="J59" s="127" t="s">
        <v>59</v>
      </c>
      <c r="K59" s="2"/>
      <c r="L59" s="2"/>
    </row>
    <row r="60" spans="1:12" s="32" customFormat="1" ht="13.8" x14ac:dyDescent="0.25">
      <c r="A60" s="128"/>
      <c r="B60" s="140"/>
      <c r="C60" s="141"/>
      <c r="D60" s="142"/>
      <c r="E60" s="109" t="str">
        <v>-</v>
      </c>
      <c r="F60" s="113" t="str">
        <v>-</v>
      </c>
      <c r="G60" s="123">
        <v>1</v>
      </c>
      <c r="H60" s="124" t="str">
        <v>-</v>
      </c>
      <c r="I60" s="126" t="str">
        <v>-</v>
      </c>
      <c r="J60" s="131" t="str">
        <f>IFERROR(I58+J58,"--")</f>
        <v>--</v>
      </c>
      <c r="K60" s="2"/>
      <c r="L60" s="2"/>
    </row>
    <row r="61" spans="1:12" s="32" customFormat="1" ht="13.8" x14ac:dyDescent="0.25">
      <c r="A61" s="128"/>
      <c r="B61" s="140"/>
      <c r="C61" s="141"/>
      <c r="D61" s="142"/>
      <c r="E61" s="109" t="str">
        <v>-</v>
      </c>
      <c r="F61" s="113" t="str">
        <v>-</v>
      </c>
      <c r="G61" s="123">
        <v>1</v>
      </c>
      <c r="H61" s="124" t="str">
        <v>-</v>
      </c>
      <c r="I61" s="126" t="str">
        <v>-</v>
      </c>
      <c r="J61" s="143"/>
      <c r="K61" s="2"/>
      <c r="L61" s="2"/>
    </row>
    <row r="62" spans="1:12" s="32" customFormat="1" ht="13.8" x14ac:dyDescent="0.25">
      <c r="A62" s="128"/>
      <c r="B62" s="140"/>
      <c r="C62" s="141"/>
      <c r="D62" s="142"/>
      <c r="E62" s="109" t="str">
        <v>-</v>
      </c>
      <c r="F62" s="113" t="str">
        <v>-</v>
      </c>
      <c r="G62" s="123">
        <v>1</v>
      </c>
      <c r="H62" s="124" t="str">
        <v>-</v>
      </c>
      <c r="I62" s="126" t="str">
        <v>-</v>
      </c>
      <c r="J62" s="143"/>
      <c r="K62" s="2"/>
      <c r="L62" s="2"/>
    </row>
    <row r="63" spans="1:12" s="32" customFormat="1" ht="13.8" x14ac:dyDescent="0.25">
      <c r="A63" s="128"/>
      <c r="B63" s="140"/>
      <c r="C63" s="141"/>
      <c r="D63" s="142"/>
      <c r="E63" s="109" t="str">
        <v>-</v>
      </c>
      <c r="F63" s="113" t="str">
        <v>-</v>
      </c>
      <c r="G63" s="123">
        <v>1</v>
      </c>
      <c r="H63" s="124" t="str">
        <v>-</v>
      </c>
      <c r="I63" s="126" t="str">
        <v>-</v>
      </c>
      <c r="J63" s="143"/>
      <c r="K63" s="2"/>
      <c r="L63" s="2"/>
    </row>
    <row r="64" spans="1:12" s="32" customFormat="1" ht="13.8" x14ac:dyDescent="0.25">
      <c r="A64" s="128"/>
      <c r="B64" s="129" t="s">
        <v>60</v>
      </c>
      <c r="C64" s="80"/>
      <c r="D64" s="130"/>
      <c r="E64" s="109" t="str">
        <v>Days Onsite</v>
      </c>
      <c r="F64" s="113">
        <v>1</v>
      </c>
      <c r="G64" s="123">
        <v>1</v>
      </c>
      <c r="H64" s="124">
        <v>0</v>
      </c>
      <c r="I64" s="126">
        <v>0</v>
      </c>
      <c r="J64" s="143"/>
      <c r="K64" s="2"/>
      <c r="L64" s="2"/>
    </row>
    <row r="65" spans="1:12" s="32" customFormat="1" ht="13.8" x14ac:dyDescent="0.25">
      <c r="A65" s="133"/>
      <c r="B65" s="134" t="s">
        <v>61</v>
      </c>
      <c r="C65" s="135"/>
      <c r="D65" s="136"/>
      <c r="E65" s="109" t="str">
        <v>Hours OT</v>
      </c>
      <c r="F65" s="113">
        <v>2</v>
      </c>
      <c r="G65" s="123">
        <v>1</v>
      </c>
      <c r="H65" s="125">
        <v>0</v>
      </c>
      <c r="I65" s="126">
        <v>0</v>
      </c>
      <c r="J65" s="137"/>
      <c r="K65" s="2"/>
      <c r="L65" s="2"/>
    </row>
    <row r="66" spans="1:12" hidden="1" x14ac:dyDescent="0.25">
      <c r="A66" s="102" t="s">
        <v>58</v>
      </c>
      <c r="B66" s="103"/>
      <c r="C66" s="104"/>
      <c r="D66" s="105"/>
      <c r="E66" s="108" t="str">
        <v>-</v>
      </c>
      <c r="F66" s="114" t="str">
        <v>-</v>
      </c>
      <c r="G66" s="116"/>
      <c r="H66" s="75">
        <f>SUM(H67:H73)</f>
        <v>0</v>
      </c>
      <c r="I66" s="138">
        <f>SUM(I67:I73)</f>
        <v>0</v>
      </c>
      <c r="J66" s="139" t="str">
        <f>IFERROR((H66/$D$8)*$J$15,"--")</f>
        <v>--</v>
      </c>
    </row>
    <row r="67" spans="1:12" s="32" customFormat="1" ht="13.8" hidden="1" x14ac:dyDescent="0.25">
      <c r="A67" s="119"/>
      <c r="B67" s="120"/>
      <c r="C67" s="121"/>
      <c r="D67" s="122"/>
      <c r="E67" s="109" t="str">
        <v>-</v>
      </c>
      <c r="F67" s="113" t="str">
        <v>-</v>
      </c>
      <c r="G67" s="123">
        <v>1</v>
      </c>
      <c r="H67" s="124" t="str">
        <f t="array" ref="H67:H73">IFERROR(ROUNDUP((D67:D73*(1/F67:F73)*G67:G73),1),"-")</f>
        <v>-</v>
      </c>
      <c r="I67" s="126" t="str">
        <f t="array" ref="I67:I73">IFERROR(H67:H73*$H$9,"-")</f>
        <v>-</v>
      </c>
      <c r="J67" s="127" t="s">
        <v>59</v>
      </c>
      <c r="K67" s="2"/>
      <c r="L67" s="2"/>
    </row>
    <row r="68" spans="1:12" s="32" customFormat="1" ht="13.8" hidden="1" x14ac:dyDescent="0.25">
      <c r="A68" s="128"/>
      <c r="B68" s="140"/>
      <c r="C68" s="141"/>
      <c r="D68" s="142"/>
      <c r="E68" s="109" t="str">
        <v>-</v>
      </c>
      <c r="F68" s="113" t="str">
        <v>-</v>
      </c>
      <c r="G68" s="123">
        <v>1</v>
      </c>
      <c r="H68" s="124" t="str">
        <v>-</v>
      </c>
      <c r="I68" s="126" t="str">
        <v>-</v>
      </c>
      <c r="J68" s="131" t="str">
        <f>IFERROR(I66+J66,"--")</f>
        <v>--</v>
      </c>
      <c r="K68" s="2"/>
      <c r="L68" s="2"/>
    </row>
    <row r="69" spans="1:12" s="32" customFormat="1" ht="13.8" hidden="1" x14ac:dyDescent="0.25">
      <c r="A69" s="128"/>
      <c r="B69" s="140"/>
      <c r="C69" s="141"/>
      <c r="D69" s="142"/>
      <c r="E69" s="109" t="str">
        <v>-</v>
      </c>
      <c r="F69" s="113" t="str">
        <v>-</v>
      </c>
      <c r="G69" s="123">
        <v>1</v>
      </c>
      <c r="H69" s="124" t="str">
        <v>-</v>
      </c>
      <c r="I69" s="126" t="str">
        <v>-</v>
      </c>
      <c r="J69" s="143"/>
      <c r="K69" s="2"/>
      <c r="L69" s="2"/>
    </row>
    <row r="70" spans="1:12" s="32" customFormat="1" ht="13.8" hidden="1" x14ac:dyDescent="0.25">
      <c r="A70" s="128"/>
      <c r="B70" s="140"/>
      <c r="C70" s="141"/>
      <c r="D70" s="142"/>
      <c r="E70" s="109" t="str">
        <v>-</v>
      </c>
      <c r="F70" s="113" t="str">
        <v>-</v>
      </c>
      <c r="G70" s="123">
        <v>1</v>
      </c>
      <c r="H70" s="124" t="str">
        <v>-</v>
      </c>
      <c r="I70" s="126" t="str">
        <v>-</v>
      </c>
      <c r="J70" s="143"/>
      <c r="K70" s="2"/>
      <c r="L70" s="2"/>
    </row>
    <row r="71" spans="1:12" s="32" customFormat="1" ht="13.8" hidden="1" x14ac:dyDescent="0.25">
      <c r="A71" s="128"/>
      <c r="B71" s="140"/>
      <c r="C71" s="141"/>
      <c r="D71" s="142"/>
      <c r="E71" s="109" t="str">
        <v>-</v>
      </c>
      <c r="F71" s="113" t="str">
        <v>-</v>
      </c>
      <c r="G71" s="123">
        <v>1</v>
      </c>
      <c r="H71" s="124" t="str">
        <v>-</v>
      </c>
      <c r="I71" s="126" t="str">
        <v>-</v>
      </c>
      <c r="J71" s="143"/>
      <c r="K71" s="2"/>
      <c r="L71" s="2"/>
    </row>
    <row r="72" spans="1:12" s="32" customFormat="1" ht="13.8" hidden="1" x14ac:dyDescent="0.25">
      <c r="A72" s="128"/>
      <c r="B72" s="129" t="s">
        <v>60</v>
      </c>
      <c r="C72" s="80"/>
      <c r="D72" s="130"/>
      <c r="E72" s="109" t="str">
        <v>Days Onsite</v>
      </c>
      <c r="F72" s="113">
        <v>1</v>
      </c>
      <c r="G72" s="123">
        <v>1</v>
      </c>
      <c r="H72" s="124">
        <v>0</v>
      </c>
      <c r="I72" s="126">
        <v>0</v>
      </c>
      <c r="J72" s="143"/>
      <c r="K72" s="2"/>
      <c r="L72" s="2"/>
    </row>
    <row r="73" spans="1:12" s="32" customFormat="1" ht="13.8" hidden="1" x14ac:dyDescent="0.25">
      <c r="A73" s="133"/>
      <c r="B73" s="134" t="s">
        <v>61</v>
      </c>
      <c r="C73" s="135"/>
      <c r="D73" s="136"/>
      <c r="E73" s="109" t="str">
        <v>Hours OT</v>
      </c>
      <c r="F73" s="113">
        <v>2</v>
      </c>
      <c r="G73" s="123">
        <v>1</v>
      </c>
      <c r="H73" s="125">
        <v>0</v>
      </c>
      <c r="I73" s="126">
        <v>0</v>
      </c>
      <c r="J73" s="137"/>
      <c r="K73" s="2"/>
      <c r="L73" s="2"/>
    </row>
    <row r="74" spans="1:12" hidden="1" x14ac:dyDescent="0.25">
      <c r="A74" s="102" t="s">
        <v>58</v>
      </c>
      <c r="B74" s="103"/>
      <c r="C74" s="104"/>
      <c r="D74" s="105"/>
      <c r="E74" s="108" t="str">
        <v>-</v>
      </c>
      <c r="F74" s="114" t="str">
        <v>-</v>
      </c>
      <c r="G74" s="116"/>
      <c r="H74" s="75">
        <f>SUM(H75:H81)</f>
        <v>0</v>
      </c>
      <c r="I74" s="138">
        <f>SUM(I75:I81)</f>
        <v>0</v>
      </c>
      <c r="J74" s="139" t="str">
        <f>IFERROR((H74/$D$8)*$J$15,"--")</f>
        <v>--</v>
      </c>
    </row>
    <row r="75" spans="1:12" s="32" customFormat="1" ht="13.8" hidden="1" x14ac:dyDescent="0.25">
      <c r="A75" s="119"/>
      <c r="B75" s="120"/>
      <c r="C75" s="121"/>
      <c r="D75" s="122"/>
      <c r="E75" s="109" t="str">
        <v>-</v>
      </c>
      <c r="F75" s="113" t="str">
        <v>-</v>
      </c>
      <c r="G75" s="123">
        <v>1</v>
      </c>
      <c r="H75" s="124" t="str">
        <f t="array" ref="H75:H81">IFERROR(ROUNDUP((D75:D81*(1/F75:F81)*G75:G81),1),"-")</f>
        <v>-</v>
      </c>
      <c r="I75" s="126" t="str">
        <f t="array" ref="I75:I81">IFERROR(H75:H81*$H$9,"-")</f>
        <v>-</v>
      </c>
      <c r="J75" s="127" t="s">
        <v>59</v>
      </c>
      <c r="K75" s="2"/>
      <c r="L75" s="2"/>
    </row>
    <row r="76" spans="1:12" s="32" customFormat="1" ht="13.8" hidden="1" x14ac:dyDescent="0.25">
      <c r="A76" s="128"/>
      <c r="B76" s="140"/>
      <c r="C76" s="141"/>
      <c r="D76" s="142"/>
      <c r="E76" s="109" t="str">
        <v>-</v>
      </c>
      <c r="F76" s="113" t="str">
        <v>-</v>
      </c>
      <c r="G76" s="123">
        <v>1</v>
      </c>
      <c r="H76" s="124" t="str">
        <v>-</v>
      </c>
      <c r="I76" s="126" t="str">
        <v>-</v>
      </c>
      <c r="J76" s="131" t="str">
        <f>IFERROR(I74+J74,"--")</f>
        <v>--</v>
      </c>
      <c r="K76" s="2"/>
      <c r="L76" s="2"/>
    </row>
    <row r="77" spans="1:12" s="32" customFormat="1" ht="13.8" hidden="1" x14ac:dyDescent="0.25">
      <c r="A77" s="128"/>
      <c r="B77" s="140"/>
      <c r="C77" s="141"/>
      <c r="D77" s="142"/>
      <c r="E77" s="109" t="str">
        <v>-</v>
      </c>
      <c r="F77" s="113" t="str">
        <v>-</v>
      </c>
      <c r="G77" s="123">
        <v>1</v>
      </c>
      <c r="H77" s="124" t="str">
        <v>-</v>
      </c>
      <c r="I77" s="126" t="str">
        <v>-</v>
      </c>
      <c r="J77" s="143"/>
      <c r="K77" s="2"/>
      <c r="L77" s="2"/>
    </row>
    <row r="78" spans="1:12" s="32" customFormat="1" ht="13.8" hidden="1" x14ac:dyDescent="0.25">
      <c r="A78" s="128"/>
      <c r="B78" s="140"/>
      <c r="C78" s="141"/>
      <c r="D78" s="142"/>
      <c r="E78" s="109" t="str">
        <v>-</v>
      </c>
      <c r="F78" s="113" t="str">
        <v>-</v>
      </c>
      <c r="G78" s="123">
        <v>1</v>
      </c>
      <c r="H78" s="124" t="str">
        <v>-</v>
      </c>
      <c r="I78" s="126" t="str">
        <v>-</v>
      </c>
      <c r="J78" s="143"/>
      <c r="K78" s="2"/>
      <c r="L78" s="2"/>
    </row>
    <row r="79" spans="1:12" s="32" customFormat="1" ht="13.8" hidden="1" x14ac:dyDescent="0.25">
      <c r="A79" s="128"/>
      <c r="B79" s="140"/>
      <c r="C79" s="141"/>
      <c r="D79" s="142"/>
      <c r="E79" s="109" t="str">
        <v>-</v>
      </c>
      <c r="F79" s="113" t="str">
        <v>-</v>
      </c>
      <c r="G79" s="123">
        <v>1</v>
      </c>
      <c r="H79" s="124" t="str">
        <v>-</v>
      </c>
      <c r="I79" s="126" t="str">
        <v>-</v>
      </c>
      <c r="J79" s="143"/>
      <c r="K79" s="2"/>
      <c r="L79" s="2"/>
    </row>
    <row r="80" spans="1:12" s="32" customFormat="1" ht="13.8" hidden="1" x14ac:dyDescent="0.25">
      <c r="A80" s="128"/>
      <c r="B80" s="129" t="s">
        <v>60</v>
      </c>
      <c r="C80" s="80"/>
      <c r="D80" s="130"/>
      <c r="E80" s="109" t="str">
        <v>Days Onsite</v>
      </c>
      <c r="F80" s="113">
        <v>1</v>
      </c>
      <c r="G80" s="123">
        <v>1</v>
      </c>
      <c r="H80" s="124">
        <v>0</v>
      </c>
      <c r="I80" s="126">
        <v>0</v>
      </c>
      <c r="J80" s="143"/>
      <c r="K80" s="2"/>
      <c r="L80" s="2"/>
    </row>
    <row r="81" spans="1:12" s="32" customFormat="1" ht="13.8" hidden="1" x14ac:dyDescent="0.25">
      <c r="A81" s="133"/>
      <c r="B81" s="134" t="s">
        <v>61</v>
      </c>
      <c r="C81" s="135"/>
      <c r="D81" s="136"/>
      <c r="E81" s="109" t="str">
        <v>Hours OT</v>
      </c>
      <c r="F81" s="113">
        <v>2</v>
      </c>
      <c r="G81" s="123">
        <v>1</v>
      </c>
      <c r="H81" s="125">
        <v>0</v>
      </c>
      <c r="I81" s="126">
        <v>0</v>
      </c>
      <c r="J81" s="137"/>
      <c r="K81" s="2"/>
      <c r="L81" s="2"/>
    </row>
    <row r="82" spans="1:12" hidden="1" x14ac:dyDescent="0.25">
      <c r="A82" s="102" t="s">
        <v>58</v>
      </c>
      <c r="B82" s="103"/>
      <c r="C82" s="104"/>
      <c r="D82" s="105"/>
      <c r="E82" s="108" t="str">
        <v>-</v>
      </c>
      <c r="F82" s="114" t="str">
        <v>-</v>
      </c>
      <c r="G82" s="116"/>
      <c r="H82" s="75">
        <f>SUM(H83:H89)</f>
        <v>0</v>
      </c>
      <c r="I82" s="138">
        <f>SUM(I83:I89)</f>
        <v>0</v>
      </c>
      <c r="J82" s="139" t="str">
        <f>IFERROR((H82/$D$8)*$J$15,"--")</f>
        <v>--</v>
      </c>
    </row>
    <row r="83" spans="1:12" s="32" customFormat="1" ht="13.8" hidden="1" x14ac:dyDescent="0.25">
      <c r="A83" s="119"/>
      <c r="B83" s="120"/>
      <c r="C83" s="121"/>
      <c r="D83" s="122"/>
      <c r="E83" s="109" t="str">
        <v>-</v>
      </c>
      <c r="F83" s="113" t="str">
        <v>-</v>
      </c>
      <c r="G83" s="123">
        <v>1</v>
      </c>
      <c r="H83" s="124" t="str">
        <f t="array" ref="H83:H89">IFERROR(ROUNDUP((D83:D89*(1/F83:F89)*G83:G89),1),"-")</f>
        <v>-</v>
      </c>
      <c r="I83" s="126" t="str">
        <f t="array" ref="I83:I89">IFERROR(H83:H89*$H$9,"-")</f>
        <v>-</v>
      </c>
      <c r="J83" s="127" t="s">
        <v>59</v>
      </c>
      <c r="K83" s="2"/>
      <c r="L83" s="2"/>
    </row>
    <row r="84" spans="1:12" s="32" customFormat="1" ht="13.8" hidden="1" x14ac:dyDescent="0.25">
      <c r="A84" s="128"/>
      <c r="B84" s="140"/>
      <c r="C84" s="141"/>
      <c r="D84" s="142"/>
      <c r="E84" s="109" t="str">
        <v>-</v>
      </c>
      <c r="F84" s="113" t="str">
        <v>-</v>
      </c>
      <c r="G84" s="123">
        <v>1</v>
      </c>
      <c r="H84" s="124" t="str">
        <v>-</v>
      </c>
      <c r="I84" s="126" t="str">
        <v>-</v>
      </c>
      <c r="J84" s="131" t="str">
        <f>IFERROR(I82+J82,"--")</f>
        <v>--</v>
      </c>
      <c r="K84" s="2"/>
      <c r="L84" s="2"/>
    </row>
    <row r="85" spans="1:12" s="32" customFormat="1" ht="13.8" hidden="1" x14ac:dyDescent="0.25">
      <c r="A85" s="128"/>
      <c r="B85" s="140"/>
      <c r="C85" s="141"/>
      <c r="D85" s="142"/>
      <c r="E85" s="109" t="str">
        <v>-</v>
      </c>
      <c r="F85" s="113" t="str">
        <v>-</v>
      </c>
      <c r="G85" s="123">
        <v>1</v>
      </c>
      <c r="H85" s="124" t="str">
        <v>-</v>
      </c>
      <c r="I85" s="126" t="str">
        <v>-</v>
      </c>
      <c r="J85" s="143"/>
      <c r="K85" s="2"/>
      <c r="L85" s="2"/>
    </row>
    <row r="86" spans="1:12" s="32" customFormat="1" ht="13.8" hidden="1" x14ac:dyDescent="0.25">
      <c r="A86" s="128"/>
      <c r="B86" s="140"/>
      <c r="C86" s="141"/>
      <c r="D86" s="142"/>
      <c r="E86" s="109" t="str">
        <v>-</v>
      </c>
      <c r="F86" s="113" t="str">
        <v>-</v>
      </c>
      <c r="G86" s="123">
        <v>1</v>
      </c>
      <c r="H86" s="124" t="str">
        <v>-</v>
      </c>
      <c r="I86" s="126" t="str">
        <v>-</v>
      </c>
      <c r="J86" s="143"/>
      <c r="K86" s="2"/>
      <c r="L86" s="2"/>
    </row>
    <row r="87" spans="1:12" s="32" customFormat="1" ht="13.8" hidden="1" x14ac:dyDescent="0.25">
      <c r="A87" s="128"/>
      <c r="B87" s="129"/>
      <c r="C87" s="141"/>
      <c r="D87" s="142"/>
      <c r="E87" s="109" t="str">
        <v>-</v>
      </c>
      <c r="F87" s="113" t="str">
        <v>-</v>
      </c>
      <c r="G87" s="123">
        <v>1</v>
      </c>
      <c r="H87" s="124" t="str">
        <v>-</v>
      </c>
      <c r="I87" s="126" t="str">
        <v>-</v>
      </c>
      <c r="J87" s="143"/>
      <c r="K87" s="2"/>
      <c r="L87" s="2"/>
    </row>
    <row r="88" spans="1:12" s="32" customFormat="1" ht="13.8" hidden="1" x14ac:dyDescent="0.25">
      <c r="A88" s="128"/>
      <c r="B88" s="129" t="s">
        <v>60</v>
      </c>
      <c r="C88" s="80"/>
      <c r="D88" s="130"/>
      <c r="E88" s="109" t="str">
        <v>Days Onsite</v>
      </c>
      <c r="F88" s="113">
        <v>1</v>
      </c>
      <c r="G88" s="123">
        <v>1</v>
      </c>
      <c r="H88" s="124">
        <v>0</v>
      </c>
      <c r="I88" s="126">
        <v>0</v>
      </c>
      <c r="J88" s="143"/>
      <c r="K88" s="2"/>
      <c r="L88" s="2"/>
    </row>
    <row r="89" spans="1:12" s="32" customFormat="1" ht="13.8" hidden="1" x14ac:dyDescent="0.25">
      <c r="A89" s="133"/>
      <c r="B89" s="134" t="s">
        <v>61</v>
      </c>
      <c r="C89" s="135"/>
      <c r="D89" s="136"/>
      <c r="E89" s="109" t="str">
        <v>Hours OT</v>
      </c>
      <c r="F89" s="113">
        <v>2</v>
      </c>
      <c r="G89" s="123">
        <v>1</v>
      </c>
      <c r="H89" s="125">
        <v>0</v>
      </c>
      <c r="I89" s="126">
        <v>0</v>
      </c>
      <c r="J89" s="137"/>
      <c r="K89" s="2"/>
      <c r="L89" s="2"/>
    </row>
    <row r="90" spans="1:12" hidden="1" x14ac:dyDescent="0.25">
      <c r="A90" s="102" t="s">
        <v>58</v>
      </c>
      <c r="B90" s="103"/>
      <c r="C90" s="104"/>
      <c r="D90" s="105"/>
      <c r="E90" s="108" t="str">
        <v>-</v>
      </c>
      <c r="F90" s="114" t="str">
        <v>-</v>
      </c>
      <c r="G90" s="116"/>
      <c r="H90" s="75">
        <f>SUM(H91:H97)</f>
        <v>0</v>
      </c>
      <c r="I90" s="138">
        <f>SUM(I91:I97)</f>
        <v>0</v>
      </c>
      <c r="J90" s="139" t="str">
        <f>IFERROR((H90/$D$8)*$J$15,"--")</f>
        <v>--</v>
      </c>
    </row>
    <row r="91" spans="1:12" s="32" customFormat="1" ht="13.8" hidden="1" x14ac:dyDescent="0.25">
      <c r="A91" s="119"/>
      <c r="B91" s="120"/>
      <c r="C91" s="121"/>
      <c r="D91" s="122"/>
      <c r="E91" s="109" t="str">
        <v>-</v>
      </c>
      <c r="F91" s="113" t="str">
        <v>-</v>
      </c>
      <c r="G91" s="123">
        <v>1</v>
      </c>
      <c r="H91" s="124" t="str">
        <f t="array" ref="H91:H97">IFERROR(ROUNDUP((D91:D97*(1/F91:F97)*G91:G97),1),"-")</f>
        <v>-</v>
      </c>
      <c r="I91" s="126" t="str">
        <f t="array" ref="I91:I97">IFERROR(H91:H97*$H$9,"-")</f>
        <v>-</v>
      </c>
      <c r="J91" s="127" t="s">
        <v>59</v>
      </c>
      <c r="K91" s="2"/>
      <c r="L91" s="2"/>
    </row>
    <row r="92" spans="1:12" s="32" customFormat="1" ht="13.8" hidden="1" x14ac:dyDescent="0.25">
      <c r="A92" s="128"/>
      <c r="B92" s="140"/>
      <c r="C92" s="141"/>
      <c r="D92" s="142"/>
      <c r="E92" s="109" t="str">
        <v>-</v>
      </c>
      <c r="F92" s="113" t="str">
        <v>-</v>
      </c>
      <c r="G92" s="123">
        <v>1</v>
      </c>
      <c r="H92" s="124" t="str">
        <v>-</v>
      </c>
      <c r="I92" s="126" t="str">
        <v>-</v>
      </c>
      <c r="J92" s="131" t="str">
        <f>IFERROR(I90+J90,"--")</f>
        <v>--</v>
      </c>
      <c r="K92" s="2"/>
      <c r="L92" s="2"/>
    </row>
    <row r="93" spans="1:12" s="32" customFormat="1" ht="13.8" hidden="1" x14ac:dyDescent="0.25">
      <c r="A93" s="128"/>
      <c r="B93" s="140"/>
      <c r="C93" s="141"/>
      <c r="D93" s="142"/>
      <c r="E93" s="109" t="str">
        <v>-</v>
      </c>
      <c r="F93" s="113" t="str">
        <v>-</v>
      </c>
      <c r="G93" s="123">
        <v>1</v>
      </c>
      <c r="H93" s="124" t="str">
        <v>-</v>
      </c>
      <c r="I93" s="126" t="str">
        <v>-</v>
      </c>
      <c r="J93" s="143"/>
      <c r="K93" s="2"/>
      <c r="L93" s="2"/>
    </row>
    <row r="94" spans="1:12" s="32" customFormat="1" ht="13.8" hidden="1" x14ac:dyDescent="0.25">
      <c r="A94" s="128"/>
      <c r="B94" s="140"/>
      <c r="C94" s="141"/>
      <c r="D94" s="142"/>
      <c r="E94" s="109" t="str">
        <v>-</v>
      </c>
      <c r="F94" s="113" t="str">
        <v>-</v>
      </c>
      <c r="G94" s="123">
        <v>1</v>
      </c>
      <c r="H94" s="124" t="str">
        <v>-</v>
      </c>
      <c r="I94" s="126" t="str">
        <v>-</v>
      </c>
      <c r="J94" s="143"/>
      <c r="K94" s="2"/>
      <c r="L94" s="2"/>
    </row>
    <row r="95" spans="1:12" s="32" customFormat="1" ht="13.8" hidden="1" x14ac:dyDescent="0.25">
      <c r="A95" s="128"/>
      <c r="B95" s="140"/>
      <c r="C95" s="141"/>
      <c r="D95" s="142"/>
      <c r="E95" s="109" t="str">
        <v>-</v>
      </c>
      <c r="F95" s="113" t="str">
        <v>-</v>
      </c>
      <c r="G95" s="123">
        <v>1</v>
      </c>
      <c r="H95" s="124" t="str">
        <v>-</v>
      </c>
      <c r="I95" s="126" t="str">
        <v>-</v>
      </c>
      <c r="J95" s="143"/>
      <c r="K95" s="2"/>
      <c r="L95" s="2"/>
    </row>
    <row r="96" spans="1:12" s="32" customFormat="1" ht="13.8" hidden="1" x14ac:dyDescent="0.25">
      <c r="A96" s="128"/>
      <c r="B96" s="129" t="s">
        <v>60</v>
      </c>
      <c r="C96" s="80"/>
      <c r="D96" s="130"/>
      <c r="E96" s="109" t="str">
        <v>Days Onsite</v>
      </c>
      <c r="F96" s="113">
        <v>1</v>
      </c>
      <c r="G96" s="123">
        <v>1</v>
      </c>
      <c r="H96" s="124">
        <v>0</v>
      </c>
      <c r="I96" s="126">
        <v>0</v>
      </c>
      <c r="J96" s="143"/>
      <c r="K96" s="2"/>
      <c r="L96" s="2"/>
    </row>
    <row r="97" spans="1:12" s="32" customFormat="1" ht="13.8" hidden="1" x14ac:dyDescent="0.25">
      <c r="A97" s="133"/>
      <c r="B97" s="134" t="s">
        <v>61</v>
      </c>
      <c r="C97" s="135"/>
      <c r="D97" s="136"/>
      <c r="E97" s="109" t="str">
        <v>Hours OT</v>
      </c>
      <c r="F97" s="113">
        <v>2</v>
      </c>
      <c r="G97" s="123">
        <v>1</v>
      </c>
      <c r="H97" s="125">
        <v>0</v>
      </c>
      <c r="I97" s="126">
        <v>0</v>
      </c>
      <c r="J97" s="137"/>
      <c r="K97" s="2"/>
      <c r="L97" s="2"/>
    </row>
    <row r="98" spans="1:12" hidden="1" x14ac:dyDescent="0.25">
      <c r="A98" s="102" t="s">
        <v>58</v>
      </c>
      <c r="B98" s="103"/>
      <c r="C98" s="104"/>
      <c r="D98" s="105"/>
      <c r="E98" s="108" t="str">
        <v>-</v>
      </c>
      <c r="F98" s="114" t="str">
        <v>-</v>
      </c>
      <c r="G98" s="116"/>
      <c r="H98" s="75">
        <f>SUM(H99:H105)</f>
        <v>0</v>
      </c>
      <c r="I98" s="138">
        <f>SUM(I99:I105)</f>
        <v>0</v>
      </c>
      <c r="J98" s="139" t="str">
        <f>IFERROR((H98/$D$8)*$J$15,"--")</f>
        <v>--</v>
      </c>
    </row>
    <row r="99" spans="1:12" s="32" customFormat="1" ht="13.8" hidden="1" x14ac:dyDescent="0.25">
      <c r="A99" s="119"/>
      <c r="B99" s="120"/>
      <c r="C99" s="121"/>
      <c r="D99" s="122"/>
      <c r="E99" s="109" t="str">
        <v>-</v>
      </c>
      <c r="F99" s="113" t="str">
        <v>-</v>
      </c>
      <c r="G99" s="123">
        <v>1</v>
      </c>
      <c r="H99" s="124" t="str">
        <f t="array" ref="H99:H105">IFERROR(ROUNDUP((D99:D105*(1/F99:F105)*G99:G105),1),"-")</f>
        <v>-</v>
      </c>
      <c r="I99" s="144" t="str">
        <f t="array" ref="I99:I105">IFERROR(H99:H105*$H$9,"-")</f>
        <v>-</v>
      </c>
      <c r="J99" s="127" t="s">
        <v>59</v>
      </c>
      <c r="K99" s="2"/>
      <c r="L99" s="2"/>
    </row>
    <row r="100" spans="1:12" s="32" customFormat="1" ht="13.8" hidden="1" x14ac:dyDescent="0.25">
      <c r="A100" s="128"/>
      <c r="B100" s="140"/>
      <c r="C100" s="141"/>
      <c r="D100" s="142"/>
      <c r="E100" s="109" t="str">
        <v>-</v>
      </c>
      <c r="F100" s="113" t="str">
        <v>-</v>
      </c>
      <c r="G100" s="123">
        <v>1</v>
      </c>
      <c r="H100" s="124" t="str">
        <v>-</v>
      </c>
      <c r="I100" s="144" t="str">
        <v>-</v>
      </c>
      <c r="J100" s="131" t="str">
        <f>IFERROR(I98+J98,"--")</f>
        <v>--</v>
      </c>
      <c r="K100" s="2"/>
      <c r="L100" s="2"/>
    </row>
    <row r="101" spans="1:12" s="32" customFormat="1" ht="13.8" hidden="1" x14ac:dyDescent="0.25">
      <c r="A101" s="128"/>
      <c r="B101" s="140"/>
      <c r="C101" s="141"/>
      <c r="D101" s="142"/>
      <c r="E101" s="109" t="str">
        <v>-</v>
      </c>
      <c r="F101" s="113" t="str">
        <v>-</v>
      </c>
      <c r="G101" s="123">
        <v>1</v>
      </c>
      <c r="H101" s="124" t="str">
        <v>-</v>
      </c>
      <c r="I101" s="144" t="str">
        <v>-</v>
      </c>
      <c r="J101" s="143"/>
      <c r="K101" s="2"/>
      <c r="L101" s="2"/>
    </row>
    <row r="102" spans="1:12" s="32" customFormat="1" ht="13.8" hidden="1" x14ac:dyDescent="0.25">
      <c r="A102" s="128"/>
      <c r="B102" s="140"/>
      <c r="C102" s="141"/>
      <c r="D102" s="142"/>
      <c r="E102" s="109" t="str">
        <v>-</v>
      </c>
      <c r="F102" s="113" t="str">
        <v>-</v>
      </c>
      <c r="G102" s="123">
        <v>1</v>
      </c>
      <c r="H102" s="124" t="str">
        <v>-</v>
      </c>
      <c r="I102" s="144" t="str">
        <v>-</v>
      </c>
      <c r="J102" s="143"/>
      <c r="K102" s="2"/>
      <c r="L102" s="2"/>
    </row>
    <row r="103" spans="1:12" s="32" customFormat="1" ht="13.8" hidden="1" x14ac:dyDescent="0.25">
      <c r="A103" s="128"/>
      <c r="B103" s="140"/>
      <c r="C103" s="141"/>
      <c r="D103" s="142"/>
      <c r="E103" s="109" t="str">
        <v>-</v>
      </c>
      <c r="F103" s="113" t="str">
        <v>-</v>
      </c>
      <c r="G103" s="123">
        <v>1</v>
      </c>
      <c r="H103" s="124" t="str">
        <v>-</v>
      </c>
      <c r="I103" s="144" t="str">
        <v>-</v>
      </c>
      <c r="J103" s="143"/>
      <c r="K103" s="2"/>
      <c r="L103" s="2"/>
    </row>
    <row r="104" spans="1:12" s="32" customFormat="1" ht="13.8" hidden="1" x14ac:dyDescent="0.25">
      <c r="A104" s="128"/>
      <c r="B104" s="129" t="s">
        <v>60</v>
      </c>
      <c r="C104" s="80"/>
      <c r="D104" s="130"/>
      <c r="E104" s="109" t="str">
        <v>Days Onsite</v>
      </c>
      <c r="F104" s="113">
        <v>1</v>
      </c>
      <c r="G104" s="123">
        <v>1</v>
      </c>
      <c r="H104" s="124">
        <v>0</v>
      </c>
      <c r="I104" s="144">
        <v>0</v>
      </c>
      <c r="J104" s="143"/>
      <c r="K104" s="2"/>
      <c r="L104" s="2"/>
    </row>
    <row r="105" spans="1:12" s="32" customFormat="1" ht="13.8" hidden="1" x14ac:dyDescent="0.25">
      <c r="A105" s="133"/>
      <c r="B105" s="134" t="s">
        <v>61</v>
      </c>
      <c r="C105" s="135"/>
      <c r="D105" s="136"/>
      <c r="E105" s="110" t="str">
        <v>Hours OT</v>
      </c>
      <c r="F105" s="115">
        <v>2</v>
      </c>
      <c r="G105" s="146">
        <v>1</v>
      </c>
      <c r="H105" s="125">
        <v>0</v>
      </c>
      <c r="I105" s="145">
        <v>0</v>
      </c>
      <c r="J105" s="137"/>
      <c r="K105" s="2"/>
      <c r="L105" s="2"/>
    </row>
    <row r="106" spans="1:12" s="155" customFormat="1" ht="12.6" x14ac:dyDescent="0.3">
      <c r="A106" s="147" t="s">
        <v>62</v>
      </c>
      <c r="B106" s="148"/>
      <c r="C106" s="148"/>
      <c r="D106" s="149"/>
      <c r="E106" s="111" t="str">
        <v>-</v>
      </c>
      <c r="F106" s="111" t="str">
        <v>-</v>
      </c>
      <c r="G106" s="150"/>
      <c r="H106" s="151"/>
      <c r="I106" s="152"/>
      <c r="J106" s="153"/>
      <c r="K106" s="154"/>
      <c r="L106" s="154"/>
    </row>
    <row r="107" spans="1:12" s="2" customFormat="1" ht="13.8" thickBot="1" x14ac:dyDescent="0.3"/>
    <row r="108" spans="1:12" x14ac:dyDescent="0.25">
      <c r="A108" s="156" t="s">
        <v>63</v>
      </c>
      <c r="B108" s="157"/>
      <c r="C108" s="158"/>
      <c r="D108" s="159" t="s">
        <v>64</v>
      </c>
      <c r="E108" s="160"/>
      <c r="F108" s="24"/>
      <c r="G108" s="161"/>
      <c r="H108" s="161" t="s">
        <v>65</v>
      </c>
      <c r="I108" s="161" t="s">
        <v>66</v>
      </c>
      <c r="J108" s="161" t="s">
        <v>65</v>
      </c>
      <c r="K108" s="161" t="s">
        <v>66</v>
      </c>
      <c r="L108" s="24"/>
    </row>
    <row r="109" spans="1:12" ht="14.4" x14ac:dyDescent="0.3">
      <c r="A109" s="162" t="s">
        <v>67</v>
      </c>
      <c r="B109" s="163"/>
      <c r="C109" s="164" t="s">
        <v>68</v>
      </c>
      <c r="D109" s="163" t="s">
        <v>69</v>
      </c>
      <c r="E109" s="165" t="s">
        <v>70</v>
      </c>
      <c r="F109" s="24"/>
      <c r="G109" s="24"/>
      <c r="H109" s="24">
        <v>1</v>
      </c>
      <c r="I109" s="166">
        <f t="shared" ref="I109:I116" si="0">1/H109</f>
        <v>1</v>
      </c>
      <c r="J109" s="24">
        <v>9</v>
      </c>
      <c r="K109" s="167">
        <f t="shared" ref="K109:K116" si="1">1/J109</f>
        <v>0.1111111111111111</v>
      </c>
      <c r="L109" s="24"/>
    </row>
    <row r="110" spans="1:12" ht="14.4" x14ac:dyDescent="0.3">
      <c r="A110" s="168" t="str">
        <f t="array" ref="A110:E110">IFERROR("","")</f>
        <v/>
      </c>
      <c r="B110" s="169" t="str">
        <v/>
      </c>
      <c r="C110" s="170" t="str">
        <v/>
      </c>
      <c r="D110" s="171" t="str">
        <v/>
      </c>
      <c r="E110" s="172" t="str">
        <v/>
      </c>
      <c r="H110" s="24">
        <v>2</v>
      </c>
      <c r="I110" s="166">
        <f t="shared" si="0"/>
        <v>0.5</v>
      </c>
      <c r="J110" s="24">
        <v>10</v>
      </c>
      <c r="K110" s="167">
        <f t="shared" si="1"/>
        <v>0.1</v>
      </c>
      <c r="L110" s="24"/>
    </row>
    <row r="111" spans="1:12" ht="14.4" x14ac:dyDescent="0.3">
      <c r="A111" s="174" t="s">
        <v>60</v>
      </c>
      <c r="B111" s="175"/>
      <c r="C111" s="176" t="s">
        <v>71</v>
      </c>
      <c r="D111" s="177">
        <v>1</v>
      </c>
      <c r="E111" s="178" t="s">
        <v>72</v>
      </c>
      <c r="H111" s="24">
        <v>3</v>
      </c>
      <c r="I111" s="166">
        <f t="shared" si="0"/>
        <v>0.33333333333333331</v>
      </c>
      <c r="J111" s="24">
        <v>11</v>
      </c>
      <c r="K111" s="167">
        <f t="shared" si="1"/>
        <v>9.0909090909090912E-2</v>
      </c>
      <c r="L111" s="24"/>
    </row>
    <row r="112" spans="1:12" ht="14.4" x14ac:dyDescent="0.3">
      <c r="A112" s="174" t="s">
        <v>61</v>
      </c>
      <c r="B112" s="175"/>
      <c r="C112" s="176" t="s">
        <v>73</v>
      </c>
      <c r="D112" s="177">
        <v>2</v>
      </c>
      <c r="E112" s="178" t="s">
        <v>74</v>
      </c>
      <c r="F112" s="24"/>
      <c r="G112" s="24"/>
      <c r="H112" s="179">
        <v>4</v>
      </c>
      <c r="I112" s="166">
        <f t="shared" si="0"/>
        <v>0.25</v>
      </c>
      <c r="J112" s="24">
        <v>12</v>
      </c>
      <c r="K112" s="167">
        <f t="shared" si="1"/>
        <v>8.3333333333333329E-2</v>
      </c>
      <c r="L112" s="24"/>
    </row>
    <row r="113" spans="1:12" ht="14.4" x14ac:dyDescent="0.3">
      <c r="A113" s="174" t="s">
        <v>75</v>
      </c>
      <c r="B113" s="175"/>
      <c r="C113" s="176" t="s">
        <v>76</v>
      </c>
      <c r="D113" s="177">
        <v>1</v>
      </c>
      <c r="E113" s="178" t="s">
        <v>19</v>
      </c>
      <c r="F113" s="24"/>
      <c r="G113" s="24"/>
      <c r="H113" s="179">
        <v>5</v>
      </c>
      <c r="I113" s="166">
        <f t="shared" si="0"/>
        <v>0.2</v>
      </c>
      <c r="J113" s="24">
        <v>13</v>
      </c>
      <c r="K113" s="167">
        <f t="shared" si="1"/>
        <v>7.6923076923076927E-2</v>
      </c>
      <c r="L113" s="24"/>
    </row>
    <row r="114" spans="1:12" ht="14.4" x14ac:dyDescent="0.3">
      <c r="A114" s="174" t="s">
        <v>77</v>
      </c>
      <c r="B114" s="175"/>
      <c r="C114" s="176" t="s">
        <v>78</v>
      </c>
      <c r="D114" s="177">
        <v>0.125</v>
      </c>
      <c r="E114" s="178" t="s">
        <v>22</v>
      </c>
      <c r="F114" s="24"/>
      <c r="G114" s="24"/>
      <c r="H114" s="179">
        <v>6</v>
      </c>
      <c r="I114" s="166">
        <f t="shared" si="0"/>
        <v>0.16666666666666666</v>
      </c>
      <c r="J114" s="24">
        <v>14</v>
      </c>
      <c r="K114" s="167">
        <f t="shared" si="1"/>
        <v>7.1428571428571425E-2</v>
      </c>
      <c r="L114" s="24"/>
    </row>
    <row r="115" spans="1:12" ht="14.4" x14ac:dyDescent="0.3">
      <c r="A115" s="174" t="s">
        <v>79</v>
      </c>
      <c r="B115" s="175"/>
      <c r="C115" s="176" t="s">
        <v>80</v>
      </c>
      <c r="D115" s="177">
        <v>1</v>
      </c>
      <c r="E115" s="178" t="s">
        <v>19</v>
      </c>
      <c r="H115" s="179">
        <v>7</v>
      </c>
      <c r="I115" s="166">
        <f t="shared" si="0"/>
        <v>0.14285714285714285</v>
      </c>
      <c r="J115" s="24">
        <v>15</v>
      </c>
      <c r="K115" s="167">
        <f t="shared" si="1"/>
        <v>6.6666666666666666E-2</v>
      </c>
      <c r="L115" s="24"/>
    </row>
    <row r="116" spans="1:12" ht="14.4" x14ac:dyDescent="0.3">
      <c r="A116" s="174" t="s">
        <v>81</v>
      </c>
      <c r="B116" s="175"/>
      <c r="C116" s="176" t="s">
        <v>82</v>
      </c>
      <c r="D116" s="177">
        <v>0.16667000000000001</v>
      </c>
      <c r="E116" s="178" t="s">
        <v>83</v>
      </c>
      <c r="H116" s="179">
        <v>8</v>
      </c>
      <c r="I116" s="166">
        <f t="shared" si="0"/>
        <v>0.125</v>
      </c>
      <c r="J116" s="24">
        <v>16</v>
      </c>
      <c r="K116" s="167">
        <f t="shared" si="1"/>
        <v>6.25E-2</v>
      </c>
      <c r="L116" s="24"/>
    </row>
    <row r="117" spans="1:12" x14ac:dyDescent="0.25">
      <c r="A117" s="180" t="s">
        <v>84</v>
      </c>
      <c r="B117" s="175"/>
      <c r="C117" s="176"/>
      <c r="D117" s="177"/>
      <c r="E117" s="178"/>
      <c r="F117" s="24"/>
      <c r="G117" s="181"/>
      <c r="H117" s="24"/>
      <c r="I117" s="24"/>
      <c r="J117" s="24"/>
      <c r="K117" s="24"/>
      <c r="L117" s="24"/>
    </row>
    <row r="118" spans="1:12" ht="13.8" thickBot="1" x14ac:dyDescent="0.3">
      <c r="A118" s="182" t="s">
        <v>85</v>
      </c>
      <c r="B118" s="183"/>
      <c r="C118" s="184" t="s">
        <v>82</v>
      </c>
      <c r="D118" s="185">
        <v>0.16667000000000001</v>
      </c>
      <c r="E118" s="186" t="s">
        <v>83</v>
      </c>
      <c r="F118" s="24"/>
      <c r="G118" s="24"/>
      <c r="H118" s="24"/>
      <c r="I118" s="24"/>
      <c r="J118" s="2"/>
      <c r="L118" s="24"/>
    </row>
    <row r="119" spans="1:12" ht="14.4" thickTop="1" x14ac:dyDescent="0.3">
      <c r="A119" s="182" t="s">
        <v>86</v>
      </c>
      <c r="B119" s="183"/>
      <c r="C119" s="184" t="s">
        <v>87</v>
      </c>
      <c r="D119" s="185">
        <v>10</v>
      </c>
      <c r="E119" s="186" t="s">
        <v>88</v>
      </c>
      <c r="F119" s="187"/>
      <c r="G119" s="188" t="s">
        <v>89</v>
      </c>
      <c r="H119" s="24"/>
      <c r="I119" s="24"/>
      <c r="J119" s="2"/>
      <c r="L119" s="24"/>
    </row>
    <row r="120" spans="1:12" x14ac:dyDescent="0.25">
      <c r="A120" s="174" t="s">
        <v>90</v>
      </c>
      <c r="B120" s="175"/>
      <c r="C120" s="176" t="s">
        <v>91</v>
      </c>
      <c r="D120" s="177">
        <v>5</v>
      </c>
      <c r="E120" s="178" t="s">
        <v>88</v>
      </c>
      <c r="F120" s="24"/>
      <c r="G120" s="24"/>
      <c r="H120" s="24"/>
      <c r="I120" s="24"/>
      <c r="J120" s="2"/>
      <c r="L120" s="24"/>
    </row>
    <row r="121" spans="1:12" x14ac:dyDescent="0.25">
      <c r="A121" s="174" t="s">
        <v>92</v>
      </c>
      <c r="B121" s="175"/>
      <c r="C121" s="176" t="s">
        <v>91</v>
      </c>
      <c r="D121" s="177">
        <v>5</v>
      </c>
      <c r="E121" s="178" t="s">
        <v>93</v>
      </c>
      <c r="F121" s="24"/>
      <c r="G121" s="24"/>
      <c r="H121" s="24"/>
      <c r="I121" s="24"/>
      <c r="J121" s="2"/>
      <c r="L121" s="24"/>
    </row>
    <row r="122" spans="1:12" x14ac:dyDescent="0.25">
      <c r="A122" s="174" t="s">
        <v>94</v>
      </c>
      <c r="B122" s="175"/>
      <c r="C122" s="176" t="s">
        <v>91</v>
      </c>
      <c r="D122" s="177">
        <v>5</v>
      </c>
      <c r="E122" s="178" t="s">
        <v>95</v>
      </c>
      <c r="F122" s="24"/>
      <c r="G122" s="24"/>
      <c r="H122" s="24"/>
      <c r="I122" s="24"/>
      <c r="J122" s="2"/>
      <c r="L122" s="24"/>
    </row>
    <row r="123" spans="1:12" x14ac:dyDescent="0.25">
      <c r="A123" s="174" t="s">
        <v>96</v>
      </c>
      <c r="B123" s="175"/>
      <c r="C123" s="176" t="s">
        <v>97</v>
      </c>
      <c r="D123" s="177">
        <v>1</v>
      </c>
      <c r="E123" s="178" t="s">
        <v>88</v>
      </c>
      <c r="F123" s="189" t="s">
        <v>98</v>
      </c>
      <c r="G123" s="24"/>
      <c r="H123" s="24"/>
      <c r="I123" s="24"/>
      <c r="J123" s="2"/>
      <c r="L123" s="24"/>
    </row>
    <row r="124" spans="1:12" x14ac:dyDescent="0.25">
      <c r="A124" s="174" t="s">
        <v>99</v>
      </c>
      <c r="B124" s="175"/>
      <c r="C124" s="176" t="s">
        <v>100</v>
      </c>
      <c r="D124" s="177">
        <v>1</v>
      </c>
      <c r="E124" s="178" t="s">
        <v>93</v>
      </c>
      <c r="F124" s="24"/>
      <c r="G124" s="24"/>
      <c r="H124" s="24"/>
      <c r="I124" s="24"/>
      <c r="J124" s="2"/>
      <c r="L124" s="24"/>
    </row>
    <row r="125" spans="1:12" x14ac:dyDescent="0.25">
      <c r="A125" s="174" t="s">
        <v>101</v>
      </c>
      <c r="B125" s="175"/>
      <c r="C125" s="176" t="s">
        <v>102</v>
      </c>
      <c r="D125" s="177">
        <v>0.5</v>
      </c>
      <c r="E125" s="178" t="s">
        <v>95</v>
      </c>
      <c r="F125" s="24"/>
      <c r="G125" s="24"/>
      <c r="I125" s="24"/>
      <c r="J125" s="2"/>
      <c r="L125" s="24"/>
    </row>
    <row r="126" spans="1:12" x14ac:dyDescent="0.25">
      <c r="A126" s="174" t="s">
        <v>103</v>
      </c>
      <c r="B126" s="175"/>
      <c r="C126" s="176" t="s">
        <v>104</v>
      </c>
      <c r="D126" s="177">
        <v>0.4</v>
      </c>
      <c r="E126" s="178" t="s">
        <v>105</v>
      </c>
      <c r="F126" s="24"/>
      <c r="G126" s="24"/>
      <c r="H126" s="24"/>
      <c r="I126" s="24"/>
      <c r="J126" s="2"/>
      <c r="L126" s="24"/>
    </row>
    <row r="127" spans="1:12" x14ac:dyDescent="0.25">
      <c r="A127" s="174" t="s">
        <v>106</v>
      </c>
      <c r="B127" s="175"/>
      <c r="C127" s="176" t="s">
        <v>107</v>
      </c>
      <c r="D127" s="177">
        <v>2</v>
      </c>
      <c r="E127" s="178" t="s">
        <v>108</v>
      </c>
      <c r="F127" s="24"/>
      <c r="G127" s="24"/>
      <c r="H127" s="24"/>
      <c r="I127" s="24"/>
      <c r="J127" s="2"/>
      <c r="L127" s="24"/>
    </row>
    <row r="128" spans="1:12" x14ac:dyDescent="0.25">
      <c r="A128" s="174" t="s">
        <v>109</v>
      </c>
      <c r="B128" s="175"/>
      <c r="C128" s="176" t="s">
        <v>110</v>
      </c>
      <c r="D128" s="177">
        <v>2</v>
      </c>
      <c r="E128" s="178" t="s">
        <v>111</v>
      </c>
      <c r="F128" s="24"/>
      <c r="G128" s="24"/>
      <c r="I128" s="24"/>
      <c r="J128" s="2"/>
      <c r="L128" s="24"/>
    </row>
    <row r="129" spans="1:12" x14ac:dyDescent="0.25">
      <c r="A129" s="190" t="s">
        <v>112</v>
      </c>
      <c r="B129" s="175"/>
      <c r="C129" s="176"/>
      <c r="D129" s="177"/>
      <c r="E129" s="178"/>
      <c r="F129" s="24"/>
      <c r="G129" s="24"/>
      <c r="H129" s="24"/>
      <c r="I129" s="24"/>
      <c r="J129" s="2"/>
      <c r="L129" s="24"/>
    </row>
    <row r="130" spans="1:12" x14ac:dyDescent="0.25">
      <c r="A130" s="174" t="s">
        <v>113</v>
      </c>
      <c r="B130" s="175"/>
      <c r="C130" s="176" t="s">
        <v>114</v>
      </c>
      <c r="D130" s="177">
        <v>0.4</v>
      </c>
      <c r="E130" s="178" t="s">
        <v>88</v>
      </c>
      <c r="F130" s="24"/>
      <c r="G130" s="24"/>
      <c r="H130" s="24"/>
      <c r="I130" s="24"/>
      <c r="J130" s="2"/>
      <c r="L130" s="24"/>
    </row>
    <row r="131" spans="1:12" x14ac:dyDescent="0.25">
      <c r="A131" s="174" t="s">
        <v>115</v>
      </c>
      <c r="B131" s="175"/>
      <c r="C131" s="176" t="s">
        <v>116</v>
      </c>
      <c r="D131" s="177">
        <v>0.4</v>
      </c>
      <c r="E131" s="178" t="s">
        <v>93</v>
      </c>
      <c r="F131" s="24"/>
      <c r="G131" s="24"/>
      <c r="H131" s="24"/>
      <c r="I131" s="24"/>
      <c r="J131" s="2"/>
      <c r="L131" s="24"/>
    </row>
    <row r="132" spans="1:12" x14ac:dyDescent="0.25">
      <c r="A132" s="174" t="s">
        <v>117</v>
      </c>
      <c r="B132" s="175"/>
      <c r="C132" s="176" t="s">
        <v>118</v>
      </c>
      <c r="D132" s="177">
        <v>0.125</v>
      </c>
      <c r="E132" s="178" t="s">
        <v>119</v>
      </c>
      <c r="F132" s="24"/>
      <c r="G132" s="24"/>
      <c r="H132" s="24"/>
      <c r="I132" s="24"/>
      <c r="J132" s="2"/>
      <c r="L132" s="24"/>
    </row>
    <row r="133" spans="1:12" x14ac:dyDescent="0.25">
      <c r="A133" s="190" t="s">
        <v>112</v>
      </c>
      <c r="B133" s="183"/>
      <c r="C133" s="184"/>
      <c r="D133" s="185"/>
      <c r="E133" s="186"/>
      <c r="F133" s="24"/>
      <c r="G133" s="24"/>
      <c r="H133" s="24"/>
      <c r="I133" s="24"/>
      <c r="J133" s="2"/>
      <c r="L133" s="24"/>
    </row>
    <row r="134" spans="1:12" x14ac:dyDescent="0.25">
      <c r="A134" s="174" t="s">
        <v>120</v>
      </c>
      <c r="B134" s="175"/>
      <c r="C134" s="176" t="s">
        <v>121</v>
      </c>
      <c r="D134" s="177">
        <v>0.125</v>
      </c>
      <c r="E134" s="178" t="s">
        <v>122</v>
      </c>
      <c r="F134" s="189" t="s">
        <v>98</v>
      </c>
      <c r="G134" s="191"/>
      <c r="H134" s="191"/>
      <c r="I134" s="24"/>
      <c r="J134" s="2"/>
      <c r="L134" s="24"/>
    </row>
    <row r="135" spans="1:12" x14ac:dyDescent="0.25">
      <c r="A135" s="174" t="s">
        <v>123</v>
      </c>
      <c r="B135" s="175"/>
      <c r="C135" s="176" t="s">
        <v>124</v>
      </c>
      <c r="D135" s="177">
        <v>6.25E-2</v>
      </c>
      <c r="E135" s="178" t="s">
        <v>125</v>
      </c>
      <c r="F135" s="24"/>
      <c r="G135" s="24"/>
      <c r="H135" s="24"/>
      <c r="I135" s="24"/>
      <c r="J135" s="2"/>
      <c r="L135" s="24"/>
    </row>
    <row r="136" spans="1:12" x14ac:dyDescent="0.25">
      <c r="A136" s="174" t="s">
        <v>126</v>
      </c>
      <c r="B136" s="175"/>
      <c r="C136" s="176" t="s">
        <v>121</v>
      </c>
      <c r="D136" s="177">
        <v>0.2</v>
      </c>
      <c r="E136" s="178" t="s">
        <v>122</v>
      </c>
      <c r="F136" s="24"/>
      <c r="G136" s="24"/>
      <c r="H136" s="24"/>
      <c r="I136" s="24"/>
      <c r="J136" s="2"/>
      <c r="L136" s="24"/>
    </row>
    <row r="137" spans="1:12" x14ac:dyDescent="0.25">
      <c r="A137" s="174" t="s">
        <v>127</v>
      </c>
      <c r="B137" s="175"/>
      <c r="C137" s="176" t="s">
        <v>128</v>
      </c>
      <c r="D137" s="177">
        <v>50</v>
      </c>
      <c r="E137" s="178" t="s">
        <v>129</v>
      </c>
      <c r="F137" s="189" t="s">
        <v>98</v>
      </c>
      <c r="G137" s="24"/>
      <c r="H137" s="24"/>
      <c r="I137" s="24"/>
      <c r="J137" s="2"/>
      <c r="L137" s="24"/>
    </row>
    <row r="138" spans="1:12" x14ac:dyDescent="0.25">
      <c r="A138" s="174" t="s">
        <v>130</v>
      </c>
      <c r="B138" s="175"/>
      <c r="C138" s="176" t="s">
        <v>131</v>
      </c>
      <c r="D138" s="177">
        <v>0.2</v>
      </c>
      <c r="E138" s="178" t="s">
        <v>132</v>
      </c>
      <c r="F138" s="24"/>
      <c r="G138" s="24"/>
      <c r="H138" s="24"/>
      <c r="I138" s="24"/>
      <c r="J138" s="24"/>
      <c r="K138" s="24"/>
      <c r="L138" s="24"/>
    </row>
    <row r="139" spans="1:12" x14ac:dyDescent="0.25">
      <c r="A139" s="190" t="s">
        <v>112</v>
      </c>
      <c r="B139" s="175"/>
      <c r="C139" s="176"/>
      <c r="D139" s="177"/>
      <c r="E139" s="178"/>
      <c r="F139" s="24"/>
      <c r="G139" s="24"/>
      <c r="H139" s="24"/>
      <c r="I139" s="24"/>
      <c r="J139" s="24"/>
      <c r="K139" s="24"/>
      <c r="L139" s="24"/>
    </row>
    <row r="140" spans="1:12" x14ac:dyDescent="0.25">
      <c r="A140" s="174" t="s">
        <v>133</v>
      </c>
      <c r="B140" s="175"/>
      <c r="C140" s="176" t="s">
        <v>134</v>
      </c>
      <c r="D140" s="177"/>
      <c r="E140" s="178" t="s">
        <v>135</v>
      </c>
      <c r="F140" s="24"/>
      <c r="G140" s="24"/>
      <c r="H140" s="24"/>
      <c r="I140" s="24"/>
      <c r="J140" s="24"/>
      <c r="K140" s="24"/>
      <c r="L140" s="24"/>
    </row>
    <row r="141" spans="1:12" x14ac:dyDescent="0.25">
      <c r="A141" s="174" t="s">
        <v>136</v>
      </c>
      <c r="B141" s="175"/>
      <c r="C141" s="176" t="s">
        <v>134</v>
      </c>
      <c r="D141" s="177"/>
      <c r="E141" s="178" t="s">
        <v>135</v>
      </c>
      <c r="F141" s="24"/>
      <c r="G141" s="24"/>
      <c r="H141" s="24"/>
      <c r="I141" s="24"/>
      <c r="J141" s="24"/>
      <c r="K141" s="24"/>
      <c r="L141" s="24"/>
    </row>
    <row r="142" spans="1:12" x14ac:dyDescent="0.25">
      <c r="A142" s="174" t="s">
        <v>137</v>
      </c>
      <c r="B142" s="175"/>
      <c r="C142" s="176" t="s">
        <v>138</v>
      </c>
      <c r="D142" s="177">
        <v>0.5</v>
      </c>
      <c r="E142" s="178" t="s">
        <v>139</v>
      </c>
      <c r="F142" s="24"/>
      <c r="G142" s="24"/>
      <c r="H142" s="24"/>
      <c r="I142" s="24"/>
      <c r="J142" s="24"/>
      <c r="K142" s="24"/>
      <c r="L142" s="24"/>
    </row>
    <row r="143" spans="1:12" x14ac:dyDescent="0.25">
      <c r="A143" s="174" t="s">
        <v>140</v>
      </c>
      <c r="B143" s="175"/>
      <c r="C143" s="176" t="s">
        <v>141</v>
      </c>
      <c r="D143" s="177">
        <v>1</v>
      </c>
      <c r="E143" s="178" t="s">
        <v>19</v>
      </c>
      <c r="F143" s="24"/>
      <c r="G143" s="24"/>
      <c r="H143" s="24"/>
      <c r="I143" s="24"/>
      <c r="J143" s="24"/>
      <c r="K143" s="24"/>
      <c r="L143" s="24"/>
    </row>
    <row r="144" spans="1:12" x14ac:dyDescent="0.25">
      <c r="A144" s="174" t="s">
        <v>142</v>
      </c>
      <c r="B144" s="175"/>
      <c r="C144" s="176" t="s">
        <v>143</v>
      </c>
      <c r="D144" s="177">
        <v>0.25</v>
      </c>
      <c r="E144" s="178" t="s">
        <v>144</v>
      </c>
      <c r="F144" s="24"/>
      <c r="G144" s="24"/>
      <c r="H144" s="24"/>
      <c r="I144" s="24"/>
      <c r="J144" s="24"/>
      <c r="K144" s="24"/>
      <c r="L144" s="24"/>
    </row>
    <row r="145" spans="1:12" x14ac:dyDescent="0.25">
      <c r="A145" s="190" t="s">
        <v>112</v>
      </c>
      <c r="B145" s="175"/>
      <c r="C145" s="176"/>
      <c r="D145" s="177"/>
      <c r="E145" s="178"/>
      <c r="F145" s="24"/>
      <c r="G145" s="24"/>
      <c r="H145" s="24"/>
      <c r="I145" s="24"/>
      <c r="J145" s="24"/>
      <c r="K145" s="24"/>
      <c r="L145" s="24"/>
    </row>
    <row r="146" spans="1:12" x14ac:dyDescent="0.25">
      <c r="A146" s="174" t="s">
        <v>145</v>
      </c>
      <c r="B146" s="175"/>
      <c r="C146" s="176" t="s">
        <v>146</v>
      </c>
      <c r="D146" s="177">
        <v>0.125</v>
      </c>
      <c r="E146" s="178" t="s">
        <v>147</v>
      </c>
      <c r="F146" s="189" t="s">
        <v>98</v>
      </c>
      <c r="G146" s="24"/>
      <c r="H146" s="24"/>
      <c r="I146" s="24"/>
      <c r="J146" s="24"/>
      <c r="K146" s="24"/>
      <c r="L146" s="24"/>
    </row>
    <row r="147" spans="1:12" x14ac:dyDescent="0.25">
      <c r="A147" s="174" t="s">
        <v>148</v>
      </c>
      <c r="B147" s="175"/>
      <c r="C147" s="176" t="s">
        <v>149</v>
      </c>
      <c r="D147" s="177">
        <v>0.125</v>
      </c>
      <c r="E147" s="178" t="s">
        <v>150</v>
      </c>
      <c r="F147" s="24"/>
      <c r="G147" s="24"/>
      <c r="H147" s="24"/>
      <c r="I147" s="24"/>
      <c r="J147" s="24"/>
      <c r="K147" s="24"/>
      <c r="L147" s="24"/>
    </row>
    <row r="148" spans="1:12" x14ac:dyDescent="0.25">
      <c r="A148" s="174" t="s">
        <v>151</v>
      </c>
      <c r="B148" s="175"/>
      <c r="C148" s="176" t="s">
        <v>138</v>
      </c>
      <c r="D148" s="177">
        <v>0.5</v>
      </c>
      <c r="E148" s="178" t="s">
        <v>139</v>
      </c>
      <c r="F148" s="24"/>
      <c r="G148" s="24"/>
      <c r="H148" s="24"/>
      <c r="I148" s="24"/>
      <c r="J148" s="24"/>
      <c r="K148" s="24"/>
      <c r="L148" s="24"/>
    </row>
    <row r="149" spans="1:12" x14ac:dyDescent="0.25">
      <c r="A149" s="190" t="s">
        <v>112</v>
      </c>
      <c r="B149" s="175"/>
      <c r="C149" s="176"/>
      <c r="D149" s="177"/>
      <c r="E149" s="178"/>
      <c r="F149" s="24"/>
      <c r="G149" s="24"/>
      <c r="H149" s="24"/>
      <c r="I149" s="24"/>
      <c r="J149" s="24"/>
      <c r="K149" s="24"/>
      <c r="L149" s="24"/>
    </row>
    <row r="150" spans="1:12" x14ac:dyDescent="0.25">
      <c r="A150" s="174" t="s">
        <v>152</v>
      </c>
      <c r="B150" s="175"/>
      <c r="C150" s="176" t="s">
        <v>153</v>
      </c>
      <c r="D150" s="177">
        <v>1</v>
      </c>
      <c r="E150" s="178" t="s">
        <v>19</v>
      </c>
      <c r="F150" s="24"/>
      <c r="G150" s="24"/>
      <c r="H150" s="24"/>
      <c r="I150" s="24"/>
      <c r="J150" s="24"/>
      <c r="K150" s="24"/>
      <c r="L150" s="24"/>
    </row>
    <row r="151" spans="1:12" x14ac:dyDescent="0.25">
      <c r="A151" s="174" t="s">
        <v>154</v>
      </c>
      <c r="B151" s="175"/>
      <c r="C151" s="176" t="s">
        <v>155</v>
      </c>
      <c r="D151" s="177">
        <v>1</v>
      </c>
      <c r="E151" s="178" t="s">
        <v>19</v>
      </c>
      <c r="F151" s="24"/>
      <c r="G151" s="24"/>
      <c r="H151" s="24"/>
      <c r="I151" s="24"/>
      <c r="J151" s="24"/>
      <c r="K151" s="24"/>
      <c r="L151" s="24"/>
    </row>
    <row r="152" spans="1:12" x14ac:dyDescent="0.25">
      <c r="A152" s="174" t="s">
        <v>156</v>
      </c>
      <c r="B152" s="175"/>
      <c r="C152" s="176" t="s">
        <v>138</v>
      </c>
      <c r="D152" s="177">
        <v>0.5</v>
      </c>
      <c r="E152" s="178" t="s">
        <v>139</v>
      </c>
      <c r="F152" s="24"/>
      <c r="G152" s="24"/>
      <c r="H152" s="24"/>
      <c r="I152" s="24"/>
      <c r="J152" s="24"/>
      <c r="K152" s="24"/>
      <c r="L152" s="24"/>
    </row>
    <row r="153" spans="1:12" x14ac:dyDescent="0.25">
      <c r="A153" s="174" t="s">
        <v>157</v>
      </c>
      <c r="B153" s="175"/>
      <c r="C153" s="176" t="s">
        <v>141</v>
      </c>
      <c r="D153" s="177">
        <v>1</v>
      </c>
      <c r="E153" s="178" t="s">
        <v>19</v>
      </c>
      <c r="F153" s="24"/>
      <c r="G153" s="24"/>
      <c r="H153" s="24"/>
      <c r="I153" s="24"/>
      <c r="J153" s="24"/>
      <c r="K153" s="24"/>
      <c r="L153" s="24"/>
    </row>
    <row r="154" spans="1:12" x14ac:dyDescent="0.25">
      <c r="A154" s="174"/>
      <c r="B154" s="175"/>
      <c r="C154" s="176"/>
      <c r="D154" s="177"/>
      <c r="E154" s="178"/>
      <c r="F154" s="24"/>
      <c r="G154" s="24"/>
      <c r="H154" s="24"/>
      <c r="I154" s="24"/>
      <c r="J154" s="24"/>
      <c r="K154" s="24"/>
      <c r="L154" s="24"/>
    </row>
    <row r="155" spans="1:12" x14ac:dyDescent="0.25">
      <c r="A155" s="174"/>
      <c r="B155" s="175"/>
      <c r="C155" s="176"/>
      <c r="D155" s="177"/>
      <c r="E155" s="178"/>
      <c r="F155" s="24"/>
      <c r="G155" s="24"/>
      <c r="H155" s="24"/>
      <c r="I155" s="24"/>
      <c r="J155" s="24"/>
      <c r="K155" s="24"/>
      <c r="L155" s="24"/>
    </row>
    <row r="156" spans="1:12" x14ac:dyDescent="0.25">
      <c r="A156" s="174"/>
      <c r="B156" s="175"/>
      <c r="C156" s="176"/>
      <c r="D156" s="177"/>
      <c r="E156" s="178"/>
      <c r="F156" s="24"/>
      <c r="G156" s="24"/>
      <c r="H156" s="24"/>
      <c r="I156" s="24"/>
      <c r="J156" s="24"/>
      <c r="K156" s="24"/>
      <c r="L156" s="24"/>
    </row>
    <row r="157" spans="1:12" x14ac:dyDescent="0.25">
      <c r="A157" s="174"/>
      <c r="B157" s="175"/>
      <c r="C157" s="176"/>
      <c r="D157" s="177"/>
      <c r="E157" s="178"/>
      <c r="F157" s="24"/>
      <c r="G157" s="24"/>
      <c r="H157" s="24"/>
      <c r="I157" s="24"/>
      <c r="J157" s="24"/>
      <c r="K157" s="24"/>
      <c r="L157" s="24"/>
    </row>
    <row r="158" spans="1:12" x14ac:dyDescent="0.25">
      <c r="A158" s="174"/>
      <c r="B158" s="175"/>
      <c r="C158" s="176"/>
      <c r="D158" s="177"/>
      <c r="E158" s="178"/>
      <c r="F158" s="24"/>
      <c r="G158" s="24"/>
      <c r="H158" s="24"/>
      <c r="I158" s="24"/>
      <c r="J158" s="24"/>
      <c r="K158" s="24"/>
      <c r="L158" s="24"/>
    </row>
    <row r="159" spans="1:12" ht="14.4" thickBot="1" x14ac:dyDescent="0.35">
      <c r="A159" s="174"/>
      <c r="B159" s="175"/>
      <c r="C159" s="176"/>
      <c r="D159" s="177"/>
      <c r="E159" s="178"/>
      <c r="F159" s="192"/>
      <c r="G159" s="193" t="s">
        <v>158</v>
      </c>
      <c r="H159" s="24"/>
      <c r="I159" s="24"/>
      <c r="J159" s="24"/>
      <c r="K159" s="24"/>
      <c r="L159" s="24"/>
    </row>
    <row r="160" spans="1:12" x14ac:dyDescent="0.25">
      <c r="A160" s="194" t="str">
        <f t="array" ref="A160:E160">IFERROR("","")</f>
        <v/>
      </c>
      <c r="B160" s="195" t="str">
        <v/>
      </c>
      <c r="C160" s="196" t="str">
        <v/>
      </c>
      <c r="D160" s="195" t="str">
        <v/>
      </c>
      <c r="E160" s="197" t="str">
        <v/>
      </c>
      <c r="F160" s="24"/>
      <c r="G160" s="198"/>
      <c r="H160" s="24"/>
      <c r="I160" s="24"/>
      <c r="J160" s="24"/>
      <c r="K160" s="24"/>
      <c r="L160" s="24"/>
    </row>
    <row r="161" spans="1:12" x14ac:dyDescent="0.25">
      <c r="A161" s="199"/>
      <c r="B161" s="199"/>
      <c r="C161" s="199"/>
      <c r="D161" s="199"/>
      <c r="E161" s="199"/>
      <c r="F161" s="24"/>
      <c r="G161" s="24"/>
      <c r="H161" s="24"/>
      <c r="I161" s="24"/>
      <c r="J161" s="24"/>
      <c r="K161" s="24"/>
      <c r="L161" s="24"/>
    </row>
    <row r="162" spans="1:12" x14ac:dyDescent="0.25">
      <c r="A162" s="199"/>
      <c r="B162" s="199"/>
      <c r="C162" s="199"/>
      <c r="D162" s="199"/>
      <c r="E162" s="199"/>
      <c r="F162" s="24"/>
      <c r="G162" s="24"/>
      <c r="H162" s="24"/>
      <c r="I162" s="24"/>
      <c r="J162" s="24"/>
      <c r="K162" s="24"/>
      <c r="L162" s="24"/>
    </row>
    <row r="163" spans="1:12" x14ac:dyDescent="0.25">
      <c r="A163" s="199"/>
      <c r="B163" s="199"/>
      <c r="C163" s="199"/>
      <c r="D163" s="199"/>
      <c r="E163" s="199"/>
      <c r="F163" s="24"/>
      <c r="G163" s="24"/>
      <c r="H163" s="24"/>
      <c r="I163" s="24"/>
      <c r="J163" s="24"/>
      <c r="K163" s="24"/>
      <c r="L163" s="24"/>
    </row>
    <row r="164" spans="1:12" x14ac:dyDescent="0.25">
      <c r="A164" s="200" t="s">
        <v>159</v>
      </c>
      <c r="B164" s="201"/>
      <c r="C164" s="202"/>
      <c r="D164" s="201"/>
      <c r="E164" s="203"/>
      <c r="F164" s="24"/>
      <c r="G164" s="24"/>
      <c r="H164" s="24"/>
      <c r="I164" s="24"/>
      <c r="J164" s="24"/>
      <c r="K164" s="24"/>
      <c r="L164" s="24"/>
    </row>
    <row r="165" spans="1:12" ht="13.8" thickBot="1" x14ac:dyDescent="0.3">
      <c r="A165" s="204" t="s">
        <v>67</v>
      </c>
      <c r="B165" s="205"/>
      <c r="C165" s="206" t="s">
        <v>68</v>
      </c>
      <c r="D165" s="205" t="s">
        <v>160</v>
      </c>
      <c r="E165" s="207" t="s">
        <v>70</v>
      </c>
      <c r="F165" s="24"/>
      <c r="G165" s="24"/>
      <c r="H165" s="24"/>
      <c r="I165" s="24"/>
      <c r="J165" s="24"/>
      <c r="K165" s="24"/>
      <c r="L165" s="24"/>
    </row>
    <row r="166" spans="1:12" x14ac:dyDescent="0.25">
      <c r="A166" s="208" t="s">
        <v>161</v>
      </c>
      <c r="B166" s="209"/>
      <c r="C166" s="210" t="s">
        <v>162</v>
      </c>
      <c r="D166" s="211">
        <v>60</v>
      </c>
      <c r="E166" s="212" t="s">
        <v>163</v>
      </c>
      <c r="F166" s="24"/>
      <c r="G166" s="24"/>
      <c r="H166" s="24"/>
      <c r="I166" s="24"/>
      <c r="J166" s="24"/>
      <c r="K166" s="24"/>
      <c r="L166" s="24"/>
    </row>
    <row r="167" spans="1:12" x14ac:dyDescent="0.25">
      <c r="A167" s="213" t="s">
        <v>164</v>
      </c>
      <c r="B167" s="214"/>
      <c r="C167" s="215" t="s">
        <v>165</v>
      </c>
      <c r="D167" s="216">
        <v>15</v>
      </c>
      <c r="E167" s="217" t="s">
        <v>163</v>
      </c>
      <c r="F167" s="24"/>
      <c r="G167" s="24"/>
    </row>
    <row r="168" spans="1:12" x14ac:dyDescent="0.25">
      <c r="A168" s="213" t="s">
        <v>166</v>
      </c>
      <c r="B168" s="214"/>
      <c r="C168" s="215" t="s">
        <v>167</v>
      </c>
      <c r="D168" s="216">
        <v>10</v>
      </c>
      <c r="E168" s="217" t="s">
        <v>88</v>
      </c>
      <c r="F168" s="24"/>
      <c r="G168" s="24"/>
    </row>
    <row r="169" spans="1:12" x14ac:dyDescent="0.25">
      <c r="A169" s="213" t="s">
        <v>168</v>
      </c>
      <c r="B169" s="214"/>
      <c r="C169" s="215" t="s">
        <v>169</v>
      </c>
      <c r="D169" s="216">
        <f>D166/D167*D168</f>
        <v>40</v>
      </c>
      <c r="E169" s="217" t="s">
        <v>170</v>
      </c>
      <c r="F169" s="24"/>
      <c r="G169" s="24"/>
    </row>
    <row r="170" spans="1:12" x14ac:dyDescent="0.25">
      <c r="A170" s="199"/>
      <c r="B170" s="199"/>
      <c r="C170" s="199"/>
      <c r="D170" s="199"/>
      <c r="E170" s="199"/>
      <c r="F170" s="24"/>
      <c r="G170" s="24"/>
    </row>
    <row r="171" spans="1:12" ht="13.8" thickBot="1" x14ac:dyDescent="0.3">
      <c r="A171" s="219" t="s">
        <v>171</v>
      </c>
      <c r="B171" s="220"/>
      <c r="C171" s="220"/>
      <c r="D171" s="220"/>
      <c r="E171" s="221" t="s">
        <v>172</v>
      </c>
      <c r="G171" s="222"/>
    </row>
    <row r="172" spans="1:12" ht="27.6" thickTop="1" x14ac:dyDescent="0.3">
      <c r="A172" s="223" t="s">
        <v>173</v>
      </c>
      <c r="B172" s="224"/>
      <c r="C172" s="225"/>
      <c r="D172" s="226" t="s">
        <v>174</v>
      </c>
      <c r="E172" s="227" t="s">
        <v>175</v>
      </c>
      <c r="F172" s="228"/>
      <c r="G172" s="229" t="s">
        <v>89</v>
      </c>
    </row>
    <row r="173" spans="1:12" x14ac:dyDescent="0.25">
      <c r="A173" s="230" t="s">
        <v>176</v>
      </c>
      <c r="B173" s="231"/>
      <c r="C173" s="232"/>
      <c r="D173" s="232"/>
      <c r="E173" s="233"/>
      <c r="G173" s="234"/>
    </row>
    <row r="174" spans="1:12" x14ac:dyDescent="0.25">
      <c r="A174" s="235" t="s">
        <v>177</v>
      </c>
      <c r="B174" s="236"/>
      <c r="C174" s="236"/>
      <c r="D174" s="237"/>
      <c r="E174" s="238" t="s">
        <v>178</v>
      </c>
      <c r="G174" s="234"/>
    </row>
    <row r="175" spans="1:12" x14ac:dyDescent="0.25">
      <c r="A175" s="239" t="s">
        <v>179</v>
      </c>
      <c r="B175" s="240"/>
      <c r="C175" s="240"/>
      <c r="D175" s="241"/>
      <c r="E175" s="242" t="s">
        <v>178</v>
      </c>
      <c r="G175" s="234"/>
    </row>
    <row r="176" spans="1:12" x14ac:dyDescent="0.25">
      <c r="A176" s="239" t="s">
        <v>180</v>
      </c>
      <c r="B176" s="240"/>
      <c r="C176" s="240"/>
      <c r="D176" s="241"/>
      <c r="E176" s="242" t="s">
        <v>178</v>
      </c>
      <c r="G176" s="234"/>
    </row>
    <row r="177" spans="1:11" x14ac:dyDescent="0.25">
      <c r="A177" s="239" t="s">
        <v>181</v>
      </c>
      <c r="B177" s="240"/>
      <c r="C177" s="240"/>
      <c r="D177" s="241"/>
      <c r="E177" s="242" t="s">
        <v>178</v>
      </c>
      <c r="G177" s="234"/>
    </row>
    <row r="178" spans="1:11" x14ac:dyDescent="0.25">
      <c r="A178" s="239" t="s">
        <v>182</v>
      </c>
      <c r="B178" s="240"/>
      <c r="C178" s="240"/>
      <c r="D178" s="241"/>
      <c r="E178" s="242" t="s">
        <v>178</v>
      </c>
      <c r="G178" s="234"/>
    </row>
    <row r="179" spans="1:11" x14ac:dyDescent="0.25">
      <c r="A179" s="239" t="s">
        <v>183</v>
      </c>
      <c r="B179" s="240"/>
      <c r="C179" s="240"/>
      <c r="D179" s="241"/>
      <c r="E179" s="242" t="s">
        <v>178</v>
      </c>
      <c r="G179" s="234"/>
      <c r="I179" s="24"/>
    </row>
    <row r="180" spans="1:11" x14ac:dyDescent="0.25">
      <c r="A180" s="243" t="s">
        <v>184</v>
      </c>
      <c r="B180" s="244"/>
      <c r="C180" s="244"/>
      <c r="D180" s="245"/>
      <c r="E180" s="246" t="s">
        <v>178</v>
      </c>
      <c r="F180" s="247" t="s">
        <v>185</v>
      </c>
      <c r="G180" s="248"/>
      <c r="H180" s="249"/>
      <c r="I180" s="24"/>
    </row>
    <row r="181" spans="1:11" x14ac:dyDescent="0.25">
      <c r="A181" s="250" t="s">
        <v>186</v>
      </c>
      <c r="B181" s="251"/>
      <c r="C181" s="252"/>
      <c r="D181" s="252"/>
      <c r="E181" s="253"/>
      <c r="F181" s="254" t="s">
        <v>187</v>
      </c>
      <c r="G181" s="248"/>
      <c r="H181" s="255"/>
      <c r="I181" s="256" t="s">
        <v>22</v>
      </c>
      <c r="J181" s="257" t="s">
        <v>24</v>
      </c>
      <c r="K181" s="258" t="s">
        <v>27</v>
      </c>
    </row>
    <row r="182" spans="1:11" x14ac:dyDescent="0.25">
      <c r="A182" s="259" t="str">
        <f>A26</f>
        <v>Component</v>
      </c>
      <c r="B182" s="260"/>
      <c r="C182" s="261"/>
      <c r="D182" s="262" t="str">
        <f t="shared" ref="D182:D191" si="2">IFERROR(CONCATENATE((IF(K182&gt;1,K182,IF(J182&gt;1,J182,I182)))," ",IF(K182&gt;1,$K$181,IF(J182&gt;1,$J$181,$I$181))),"-")</f>
        <v>0 Days</v>
      </c>
      <c r="E182" s="263" t="str">
        <f>J28</f>
        <v>--</v>
      </c>
      <c r="F182" s="254" t="s">
        <v>188</v>
      </c>
      <c r="G182" s="248"/>
      <c r="H182" s="264"/>
      <c r="I182" s="265">
        <f>ROUNDUP(H26/8,1)</f>
        <v>0</v>
      </c>
      <c r="J182" s="265">
        <f t="shared" ref="J182:J191" si="3">IFERROR(ROUNDUP(I182/5,1),"-")</f>
        <v>0</v>
      </c>
      <c r="K182" s="265">
        <f t="shared" ref="K182:K191" si="4">IFERROR(ROUNDUP(J182/(52/12),1),"-")</f>
        <v>0</v>
      </c>
    </row>
    <row r="183" spans="1:11" x14ac:dyDescent="0.25">
      <c r="A183" s="266" t="str">
        <f>A34</f>
        <v>Component</v>
      </c>
      <c r="B183" s="267"/>
      <c r="C183" s="268"/>
      <c r="D183" s="262" t="str">
        <f t="shared" si="2"/>
        <v>0 Days</v>
      </c>
      <c r="E183" s="269" t="str">
        <f>J36</f>
        <v>--</v>
      </c>
      <c r="F183" s="254" t="s">
        <v>189</v>
      </c>
      <c r="G183" s="234"/>
      <c r="H183" s="270"/>
      <c r="I183" s="271">
        <f>ROUNDUP(H34/8,1)</f>
        <v>0</v>
      </c>
      <c r="J183" s="265">
        <f t="shared" si="3"/>
        <v>0</v>
      </c>
      <c r="K183" s="265">
        <f t="shared" si="4"/>
        <v>0</v>
      </c>
    </row>
    <row r="184" spans="1:11" x14ac:dyDescent="0.25">
      <c r="A184" s="266" t="str">
        <f>A42</f>
        <v>Component</v>
      </c>
      <c r="B184" s="267"/>
      <c r="C184" s="268"/>
      <c r="D184" s="262" t="str">
        <f t="shared" si="2"/>
        <v>0 Days</v>
      </c>
      <c r="E184" s="269" t="str">
        <f>J44</f>
        <v>--</v>
      </c>
      <c r="F184" s="272"/>
      <c r="G184" s="234"/>
      <c r="H184" s="270"/>
      <c r="I184" s="271">
        <f>ROUNDUP(H42/8,1)</f>
        <v>0</v>
      </c>
      <c r="J184" s="265">
        <f t="shared" si="3"/>
        <v>0</v>
      </c>
      <c r="K184" s="265">
        <f t="shared" si="4"/>
        <v>0</v>
      </c>
    </row>
    <row r="185" spans="1:11" x14ac:dyDescent="0.25">
      <c r="A185" s="266" t="str">
        <f>A50</f>
        <v>Component</v>
      </c>
      <c r="B185" s="267"/>
      <c r="C185" s="268"/>
      <c r="D185" s="262" t="str">
        <f t="shared" si="2"/>
        <v>0 Days</v>
      </c>
      <c r="E185" s="269" t="str">
        <f>J52</f>
        <v>--</v>
      </c>
      <c r="F185" s="272"/>
      <c r="G185" s="234"/>
      <c r="H185" s="270"/>
      <c r="I185" s="271">
        <f>ROUNDUP(H50/8,1)</f>
        <v>0</v>
      </c>
      <c r="J185" s="265">
        <f t="shared" si="3"/>
        <v>0</v>
      </c>
      <c r="K185" s="265">
        <f t="shared" si="4"/>
        <v>0</v>
      </c>
    </row>
    <row r="186" spans="1:11" s="2" customFormat="1" x14ac:dyDescent="0.25">
      <c r="A186" s="266" t="str">
        <f>A58</f>
        <v>Component</v>
      </c>
      <c r="B186" s="267"/>
      <c r="C186" s="268"/>
      <c r="D186" s="262" t="str">
        <f t="shared" si="2"/>
        <v>0 Days</v>
      </c>
      <c r="E186" s="269" t="str">
        <f>J60</f>
        <v>--</v>
      </c>
      <c r="F186" s="272"/>
      <c r="G186" s="222"/>
      <c r="H186" s="270"/>
      <c r="I186" s="271">
        <f>ROUNDUP(H58/8,1)</f>
        <v>0</v>
      </c>
      <c r="J186" s="265">
        <f t="shared" si="3"/>
        <v>0</v>
      </c>
      <c r="K186" s="265">
        <f t="shared" si="4"/>
        <v>0</v>
      </c>
    </row>
    <row r="187" spans="1:11" s="2" customFormat="1" x14ac:dyDescent="0.25">
      <c r="A187" s="266" t="str">
        <f>A66</f>
        <v>Component</v>
      </c>
      <c r="B187" s="267"/>
      <c r="C187" s="268"/>
      <c r="D187" s="262" t="str">
        <f t="shared" si="2"/>
        <v>0 Days</v>
      </c>
      <c r="E187" s="269" t="str">
        <f>J68</f>
        <v>--</v>
      </c>
      <c r="F187" s="272"/>
      <c r="G187" s="234"/>
      <c r="H187" s="270"/>
      <c r="I187" s="271">
        <f>ROUNDUP(H66/8,1)</f>
        <v>0</v>
      </c>
      <c r="J187" s="265">
        <f t="shared" si="3"/>
        <v>0</v>
      </c>
      <c r="K187" s="265">
        <f t="shared" si="4"/>
        <v>0</v>
      </c>
    </row>
    <row r="188" spans="1:11" s="2" customFormat="1" x14ac:dyDescent="0.25">
      <c r="A188" s="266" t="str">
        <f>A74</f>
        <v>Component</v>
      </c>
      <c r="B188" s="267"/>
      <c r="C188" s="268"/>
      <c r="D188" s="262" t="str">
        <f t="shared" si="2"/>
        <v>0 Days</v>
      </c>
      <c r="E188" s="269" t="str">
        <f>J76</f>
        <v>--</v>
      </c>
      <c r="F188" s="272"/>
      <c r="G188" s="234"/>
      <c r="H188" s="270"/>
      <c r="I188" s="271">
        <f>ROUNDUP(H74/8,1)</f>
        <v>0</v>
      </c>
      <c r="J188" s="265">
        <f t="shared" si="3"/>
        <v>0</v>
      </c>
      <c r="K188" s="265">
        <f t="shared" si="4"/>
        <v>0</v>
      </c>
    </row>
    <row r="189" spans="1:11" s="2" customFormat="1" x14ac:dyDescent="0.25">
      <c r="A189" s="266" t="str">
        <f>A82</f>
        <v>Component</v>
      </c>
      <c r="B189" s="267"/>
      <c r="C189" s="268"/>
      <c r="D189" s="262" t="str">
        <f t="shared" si="2"/>
        <v>0 Days</v>
      </c>
      <c r="E189" s="269" t="str">
        <f>J84</f>
        <v>--</v>
      </c>
      <c r="F189" s="272"/>
      <c r="G189" s="234"/>
      <c r="H189" s="270"/>
      <c r="I189" s="271">
        <f>ROUNDUP(H82/8,1)</f>
        <v>0</v>
      </c>
      <c r="J189" s="265">
        <f t="shared" si="3"/>
        <v>0</v>
      </c>
      <c r="K189" s="265">
        <f t="shared" si="4"/>
        <v>0</v>
      </c>
    </row>
    <row r="190" spans="1:11" s="2" customFormat="1" x14ac:dyDescent="0.25">
      <c r="A190" s="266" t="str">
        <f>A90</f>
        <v>Component</v>
      </c>
      <c r="B190" s="267"/>
      <c r="C190" s="268"/>
      <c r="D190" s="262" t="str">
        <f t="shared" si="2"/>
        <v>0 Days</v>
      </c>
      <c r="E190" s="269" t="str">
        <f>J92</f>
        <v>--</v>
      </c>
      <c r="F190" s="272"/>
      <c r="G190" s="234"/>
      <c r="H190" s="270"/>
      <c r="I190" s="271">
        <f>ROUNDUP(H90/8,1)</f>
        <v>0</v>
      </c>
      <c r="J190" s="265">
        <f t="shared" si="3"/>
        <v>0</v>
      </c>
      <c r="K190" s="265">
        <f t="shared" si="4"/>
        <v>0</v>
      </c>
    </row>
    <row r="191" spans="1:11" s="2" customFormat="1" x14ac:dyDescent="0.25">
      <c r="A191" s="273" t="str">
        <f>A98</f>
        <v>Component</v>
      </c>
      <c r="B191" s="274"/>
      <c r="C191" s="275"/>
      <c r="D191" s="262" t="str">
        <f t="shared" si="2"/>
        <v>0 Days</v>
      </c>
      <c r="E191" s="276" t="str">
        <f>J100</f>
        <v>--</v>
      </c>
      <c r="F191" s="272"/>
      <c r="G191" s="234"/>
      <c r="H191" s="270"/>
      <c r="I191" s="277">
        <f>ROUNDUP(H98/8,1)</f>
        <v>0</v>
      </c>
      <c r="J191" s="265">
        <f t="shared" si="3"/>
        <v>0</v>
      </c>
      <c r="K191" s="265">
        <f t="shared" si="4"/>
        <v>0</v>
      </c>
    </row>
    <row r="192" spans="1:11" s="2" customFormat="1" ht="15" thickBot="1" x14ac:dyDescent="0.35">
      <c r="A192" s="278" t="s">
        <v>190</v>
      </c>
      <c r="B192" s="279"/>
      <c r="C192" s="280"/>
      <c r="D192" s="281" t="str">
        <f>IFERROR(CONCATENATE((IF(F11&gt;1,F11,IF(F10&gt;1,F10,F9)))," ",IF(F11&gt;1,G11,IF(F10&gt;1,G10,G9))),"-")</f>
        <v>0 Days</v>
      </c>
      <c r="E192" s="282">
        <f>SUM(E182:E191)</f>
        <v>0</v>
      </c>
      <c r="F192" s="283"/>
      <c r="G192" s="284" t="s">
        <v>158</v>
      </c>
      <c r="H192" s="173"/>
      <c r="I192" s="285" t="str">
        <f>CONCATENATE(SUM(I182:I191)," ",I181)</f>
        <v>0 Days</v>
      </c>
      <c r="J192" s="285" t="str">
        <f>CONCATENATE(SUM(J182:J191)," ",J181)</f>
        <v>0 Weeks</v>
      </c>
      <c r="K192" s="285" t="str">
        <f>CONCATENATE(SUM(K182:K191)," ",K181)</f>
        <v>0 Months</v>
      </c>
    </row>
    <row r="193" spans="1:11" s="2" customFormat="1" ht="13.8" x14ac:dyDescent="0.3">
      <c r="A193" s="286" t="s">
        <v>62</v>
      </c>
      <c r="B193" s="287"/>
      <c r="C193" s="287"/>
      <c r="D193" s="288"/>
      <c r="E193" s="289"/>
    </row>
    <row r="194" spans="1:11" s="2" customFormat="1" x14ac:dyDescent="0.25">
      <c r="A194" s="290"/>
      <c r="B194" s="16"/>
      <c r="C194" s="16"/>
      <c r="D194" s="291"/>
      <c r="E194" s="16"/>
    </row>
    <row r="195" spans="1:11" s="2" customFormat="1" x14ac:dyDescent="0.25"/>
    <row r="196" spans="1:11" s="2" customFormat="1" x14ac:dyDescent="0.25"/>
    <row r="197" spans="1:11" s="2" customFormat="1" x14ac:dyDescent="0.25"/>
    <row r="198" spans="1:11" s="2" customFormat="1" x14ac:dyDescent="0.25"/>
    <row r="199" spans="1:11" s="2" customFormat="1" x14ac:dyDescent="0.25">
      <c r="F199" s="173"/>
      <c r="G199" s="222"/>
      <c r="H199" s="173"/>
      <c r="I199" s="218"/>
      <c r="J199" s="16"/>
    </row>
    <row r="200" spans="1:11" s="2" customFormat="1" x14ac:dyDescent="0.25">
      <c r="F200" s="173"/>
      <c r="G200" s="173"/>
      <c r="H200" s="173"/>
      <c r="I200" s="218"/>
      <c r="J200" s="16"/>
      <c r="K200" s="292"/>
    </row>
    <row r="201" spans="1:11" s="2" customFormat="1" x14ac:dyDescent="0.25">
      <c r="A201" s="16"/>
      <c r="B201" s="16"/>
      <c r="C201" s="16"/>
      <c r="D201" s="16"/>
      <c r="E201" s="16"/>
      <c r="F201" s="173"/>
      <c r="G201" s="173"/>
      <c r="H201" s="173"/>
      <c r="I201" s="218"/>
      <c r="J201" s="16"/>
      <c r="K201" s="292"/>
    </row>
    <row r="202" spans="1:11" s="2" customFormat="1" x14ac:dyDescent="0.25">
      <c r="A202" s="16"/>
      <c r="B202" s="16"/>
      <c r="C202" s="16"/>
      <c r="D202" s="16"/>
      <c r="E202" s="16"/>
      <c r="F202" s="173"/>
      <c r="G202" s="173"/>
      <c r="H202" s="173"/>
      <c r="I202" s="218"/>
      <c r="J202" s="16"/>
      <c r="K202" s="292"/>
    </row>
    <row r="203" spans="1:11" s="2" customFormat="1" x14ac:dyDescent="0.25">
      <c r="A203" s="16"/>
      <c r="B203" s="16"/>
      <c r="C203" s="16"/>
      <c r="D203" s="16"/>
      <c r="E203" s="16"/>
      <c r="F203" s="173"/>
      <c r="G203" s="173"/>
      <c r="H203" s="173"/>
      <c r="I203" s="218"/>
      <c r="J203" s="16"/>
      <c r="K203" s="292"/>
    </row>
    <row r="204" spans="1:11" s="2" customFormat="1" x14ac:dyDescent="0.25">
      <c r="A204" s="16"/>
      <c r="B204" s="16"/>
      <c r="C204" s="16"/>
      <c r="D204" s="16"/>
      <c r="E204" s="16"/>
      <c r="F204" s="173"/>
      <c r="G204" s="173"/>
      <c r="H204" s="173"/>
      <c r="I204" s="218"/>
      <c r="J204" s="16"/>
      <c r="K204" s="292"/>
    </row>
    <row r="205" spans="1:11" s="2" customFormat="1" x14ac:dyDescent="0.25">
      <c r="A205" s="16"/>
      <c r="B205" s="16"/>
      <c r="C205" s="16"/>
      <c r="D205" s="16"/>
      <c r="E205" s="16"/>
      <c r="F205" s="173"/>
      <c r="G205" s="173"/>
      <c r="H205" s="173"/>
      <c r="I205" s="218"/>
      <c r="J205" s="16"/>
      <c r="K205" s="292"/>
    </row>
    <row r="206" spans="1:11" s="2" customFormat="1" x14ac:dyDescent="0.25">
      <c r="A206" s="16"/>
      <c r="B206" s="16"/>
      <c r="C206" s="16"/>
      <c r="D206" s="16"/>
      <c r="E206" s="16"/>
      <c r="F206" s="173"/>
      <c r="G206" s="173"/>
      <c r="H206" s="173"/>
      <c r="I206" s="218"/>
      <c r="J206" s="16"/>
      <c r="K206" s="292"/>
    </row>
    <row r="207" spans="1:11" s="2" customFormat="1" x14ac:dyDescent="0.25">
      <c r="A207" s="16"/>
      <c r="B207" s="16"/>
      <c r="C207" s="16"/>
      <c r="D207" s="16"/>
      <c r="E207" s="16"/>
      <c r="F207" s="173"/>
      <c r="G207" s="173"/>
      <c r="H207" s="173"/>
      <c r="I207" s="218"/>
      <c r="J207" s="16"/>
      <c r="K207" s="292"/>
    </row>
    <row r="208" spans="1:11" s="2" customFormat="1" x14ac:dyDescent="0.25">
      <c r="A208" s="16"/>
      <c r="B208" s="16"/>
      <c r="C208" s="16"/>
      <c r="D208" s="16"/>
      <c r="E208" s="16"/>
      <c r="F208" s="173"/>
      <c r="G208" s="173"/>
      <c r="H208" s="173"/>
      <c r="I208" s="218"/>
      <c r="J208" s="16"/>
      <c r="K208" s="292"/>
    </row>
    <row r="209" spans="1:11" s="2" customFormat="1" x14ac:dyDescent="0.25">
      <c r="A209" s="16"/>
      <c r="B209" s="16"/>
      <c r="C209" s="16"/>
      <c r="D209" s="16"/>
      <c r="E209" s="16"/>
      <c r="F209" s="173"/>
      <c r="G209" s="173"/>
      <c r="H209" s="173"/>
      <c r="I209" s="218"/>
      <c r="J209" s="16"/>
      <c r="K209" s="292"/>
    </row>
    <row r="210" spans="1:11" s="2" customFormat="1" x14ac:dyDescent="0.25">
      <c r="A210" s="16"/>
      <c r="B210" s="16"/>
      <c r="C210" s="16"/>
      <c r="D210" s="291"/>
      <c r="E210" s="16"/>
      <c r="F210" s="173"/>
      <c r="G210" s="173"/>
      <c r="H210" s="173"/>
      <c r="I210" s="218"/>
      <c r="J210" s="16"/>
      <c r="K210" s="292"/>
    </row>
    <row r="211" spans="1:11" s="2" customFormat="1" x14ac:dyDescent="0.25">
      <c r="A211" s="16"/>
      <c r="B211" s="16"/>
      <c r="C211" s="16"/>
      <c r="D211" s="291"/>
      <c r="E211" s="16"/>
      <c r="F211" s="173"/>
      <c r="G211" s="173"/>
      <c r="H211" s="173"/>
      <c r="I211" s="218"/>
      <c r="J211" s="16"/>
      <c r="K211" s="292"/>
    </row>
    <row r="212" spans="1:11" s="2" customFormat="1" x14ac:dyDescent="0.25">
      <c r="A212" s="16"/>
      <c r="B212" s="16"/>
      <c r="C212" s="16"/>
      <c r="D212" s="291"/>
      <c r="E212" s="16"/>
      <c r="F212" s="173"/>
      <c r="G212" s="173"/>
      <c r="H212" s="173"/>
      <c r="I212" s="218"/>
      <c r="J212" s="16"/>
      <c r="K212" s="292"/>
    </row>
    <row r="213" spans="1:11" s="2" customFormat="1" x14ac:dyDescent="0.25">
      <c r="A213" s="16"/>
      <c r="B213" s="16"/>
      <c r="C213" s="16"/>
      <c r="D213" s="291"/>
      <c r="E213" s="16"/>
      <c r="F213" s="173"/>
      <c r="G213" s="173"/>
      <c r="H213" s="173"/>
      <c r="I213" s="218"/>
      <c r="J213" s="16"/>
      <c r="K213" s="292"/>
    </row>
    <row r="214" spans="1:11" s="2" customFormat="1" x14ac:dyDescent="0.25">
      <c r="A214" s="16"/>
      <c r="B214" s="16"/>
      <c r="C214" s="16"/>
      <c r="D214" s="291"/>
      <c r="E214" s="16"/>
      <c r="F214" s="173"/>
      <c r="G214" s="173"/>
      <c r="H214" s="173"/>
      <c r="I214" s="218"/>
      <c r="J214" s="16"/>
      <c r="K214" s="292"/>
    </row>
    <row r="215" spans="1:11" s="2" customFormat="1" x14ac:dyDescent="0.25">
      <c r="A215" s="16"/>
      <c r="B215" s="16"/>
      <c r="C215" s="16"/>
      <c r="D215" s="291"/>
      <c r="E215" s="16"/>
      <c r="F215" s="173"/>
      <c r="G215" s="173"/>
      <c r="H215" s="173"/>
      <c r="I215" s="218"/>
      <c r="J215" s="16"/>
      <c r="K215" s="292"/>
    </row>
    <row r="216" spans="1:11" s="2" customFormat="1" x14ac:dyDescent="0.25">
      <c r="A216" s="16"/>
      <c r="B216" s="16"/>
      <c r="C216" s="16"/>
      <c r="D216" s="291"/>
      <c r="E216" s="16"/>
      <c r="F216" s="173"/>
      <c r="G216" s="173"/>
      <c r="H216" s="173"/>
      <c r="I216" s="218"/>
      <c r="J216" s="16"/>
      <c r="K216" s="292"/>
    </row>
    <row r="217" spans="1:11" s="2" customFormat="1" x14ac:dyDescent="0.25">
      <c r="A217" s="16"/>
      <c r="B217" s="16"/>
      <c r="C217" s="16"/>
      <c r="D217" s="291"/>
      <c r="E217" s="16"/>
      <c r="F217" s="173"/>
      <c r="G217" s="173"/>
      <c r="H217" s="173"/>
      <c r="I217" s="218"/>
      <c r="J217" s="16"/>
      <c r="K217" s="292"/>
    </row>
    <row r="218" spans="1:11" s="2" customFormat="1" x14ac:dyDescent="0.25">
      <c r="A218" s="16"/>
      <c r="B218" s="16"/>
      <c r="C218" s="16"/>
      <c r="D218" s="291"/>
      <c r="E218" s="16"/>
      <c r="F218" s="173"/>
      <c r="G218" s="173"/>
      <c r="H218" s="173"/>
      <c r="I218" s="218"/>
      <c r="J218" s="16"/>
      <c r="K218" s="292"/>
    </row>
    <row r="219" spans="1:11" s="2" customFormat="1" x14ac:dyDescent="0.25">
      <c r="A219" s="16"/>
      <c r="B219" s="16"/>
      <c r="C219" s="16"/>
      <c r="D219" s="291"/>
      <c r="E219" s="16"/>
      <c r="F219" s="173"/>
      <c r="G219" s="173"/>
      <c r="H219" s="173"/>
      <c r="I219" s="218"/>
      <c r="J219" s="16"/>
      <c r="K219" s="292"/>
    </row>
    <row r="220" spans="1:11" s="2" customFormat="1" x14ac:dyDescent="0.25">
      <c r="A220" s="16"/>
      <c r="B220" s="16"/>
      <c r="C220" s="16"/>
      <c r="D220" s="291"/>
      <c r="E220" s="16"/>
      <c r="F220" s="173"/>
      <c r="G220" s="173"/>
      <c r="H220" s="173"/>
      <c r="I220" s="218"/>
      <c r="J220" s="16"/>
      <c r="K220" s="292"/>
    </row>
    <row r="221" spans="1:11" s="2" customFormat="1" x14ac:dyDescent="0.25">
      <c r="A221" s="16"/>
      <c r="B221" s="16"/>
      <c r="C221" s="16"/>
      <c r="D221" s="291"/>
      <c r="E221" s="16"/>
      <c r="F221" s="173"/>
      <c r="G221" s="173"/>
      <c r="H221" s="173"/>
      <c r="I221" s="218"/>
      <c r="J221" s="16"/>
      <c r="K221" s="292"/>
    </row>
    <row r="222" spans="1:11" s="2" customFormat="1" x14ac:dyDescent="0.25">
      <c r="A222" s="16"/>
      <c r="B222" s="16"/>
      <c r="C222" s="16"/>
      <c r="D222" s="291"/>
      <c r="E222" s="16"/>
      <c r="F222" s="173"/>
      <c r="G222" s="173"/>
      <c r="H222" s="173"/>
      <c r="I222" s="218"/>
      <c r="J222" s="16"/>
      <c r="K222" s="292"/>
    </row>
    <row r="223" spans="1:11" s="2" customFormat="1" x14ac:dyDescent="0.25">
      <c r="A223" s="16"/>
      <c r="B223" s="16"/>
      <c r="C223" s="16"/>
      <c r="D223" s="291"/>
      <c r="E223" s="16"/>
      <c r="F223" s="173"/>
      <c r="G223" s="173"/>
      <c r="H223" s="173"/>
      <c r="I223" s="218"/>
      <c r="J223" s="16"/>
      <c r="K223" s="292"/>
    </row>
  </sheetData>
  <mergeCells count="14">
    <mergeCell ref="A25:B25"/>
    <mergeCell ref="H3:J3"/>
    <mergeCell ref="A4:B4"/>
    <mergeCell ref="A5:B11"/>
    <mergeCell ref="F7:G7"/>
    <mergeCell ref="D11:E11"/>
    <mergeCell ref="D13:E13"/>
    <mergeCell ref="F13:H13"/>
    <mergeCell ref="I13:J13"/>
    <mergeCell ref="A14:B14"/>
    <mergeCell ref="A23:J23"/>
    <mergeCell ref="D24:E24"/>
    <mergeCell ref="F24:H24"/>
    <mergeCell ref="I24:J24"/>
  </mergeCells>
  <conditionalFormatting sqref="A16:J22 A27:F31 H27:I31">
    <cfRule type="expression" dxfId="78" priority="79">
      <formula>$A16&gt;0</formula>
    </cfRule>
  </conditionalFormatting>
  <conditionalFormatting sqref="A59:I63 A67:I71 A75:I79 A83:I86 A91:I95 A99:I103 A51:I55 C38:C40 A16:J22 A56:A57 C56:I56 A64:A65 C64:I64 A72:A73 C72:I72 A80:A81 C80:I80 A96:A97 C96:I96 A104:A105 C104:I104 A87:A89 C87:I88 C57:G57 I57 C65:G65 I65 C73:G73 I73 C81:G81 I81 C89:G89 I89 C97:G97 I97 C105:G105 I105">
    <cfRule type="expression" dxfId="77" priority="78">
      <formula>#REF!=100%</formula>
    </cfRule>
  </conditionalFormatting>
  <conditionalFormatting sqref="A32:F33 I33 H32:I32">
    <cfRule type="expression" dxfId="76" priority="77">
      <formula>$A32&gt;0</formula>
    </cfRule>
  </conditionalFormatting>
  <conditionalFormatting sqref="A35:F39 A40:A41 C40:F41 I41 H35:I40">
    <cfRule type="expression" dxfId="75" priority="76">
      <formula>$A35&gt;0</formula>
    </cfRule>
  </conditionalFormatting>
  <conditionalFormatting sqref="A43:F47 A48:A49 C48:F49 I49 H43:I48">
    <cfRule type="expression" dxfId="74" priority="75">
      <formula>$A43&gt;0</formula>
    </cfRule>
  </conditionalFormatting>
  <conditionalFormatting sqref="A51:I55 A56:A57 C56:I56 C57:G57 I57">
    <cfRule type="expression" dxfId="73" priority="74">
      <formula>$A51&gt;0</formula>
    </cfRule>
  </conditionalFormatting>
  <conditionalFormatting sqref="A59:I63 A64:A65 C64:I64 C65:G65 I65">
    <cfRule type="expression" dxfId="72" priority="73">
      <formula>$A59&gt;0</formula>
    </cfRule>
  </conditionalFormatting>
  <conditionalFormatting sqref="A67:I71 A72:A73 C72:I72 C73:G73 I73">
    <cfRule type="expression" dxfId="71" priority="72">
      <formula>$A67&gt;0</formula>
    </cfRule>
  </conditionalFormatting>
  <conditionalFormatting sqref="A75:I79 A80:A81 C80:I80 C81:G81 I81">
    <cfRule type="expression" dxfId="70" priority="71">
      <formula>$A75&gt;0</formula>
    </cfRule>
  </conditionalFormatting>
  <conditionalFormatting sqref="A88:A89 G84:G87 C88:I88 C89:G89 I89">
    <cfRule type="expression" dxfId="69" priority="70">
      <formula>$A84&gt;0</formula>
    </cfRule>
  </conditionalFormatting>
  <conditionalFormatting sqref="A83:I86 A87:A89 C87:I88 C89:G89 I89">
    <cfRule type="expression" dxfId="68" priority="69">
      <formula>$A83&gt;0</formula>
    </cfRule>
  </conditionalFormatting>
  <conditionalFormatting sqref="A91:I95 A96:A97 C96:I96 C97:G97 I97">
    <cfRule type="expression" dxfId="67" priority="68">
      <formula>$A91&gt;0</formula>
    </cfRule>
  </conditionalFormatting>
  <conditionalFormatting sqref="A99:I103 A104:A105 C104:I104 C105:G105 I105">
    <cfRule type="expression" dxfId="66" priority="67">
      <formula>$A99&gt;0</formula>
    </cfRule>
  </conditionalFormatting>
  <conditionalFormatting sqref="A51:I55 A56:A57 C56:I56 C57:G57 I57">
    <cfRule type="expression" dxfId="65" priority="66">
      <formula>$A51&gt;0</formula>
    </cfRule>
  </conditionalFormatting>
  <conditionalFormatting sqref="A59:I63 A64:A65 C64:I64 C65:G65 I65">
    <cfRule type="expression" dxfId="64" priority="65">
      <formula>$A59&gt;0</formula>
    </cfRule>
  </conditionalFormatting>
  <conditionalFormatting sqref="A67:I71 A72:A73 C72:I72 C73:G73 I73">
    <cfRule type="expression" dxfId="63" priority="64">
      <formula>$A67&gt;0</formula>
    </cfRule>
  </conditionalFormatting>
  <conditionalFormatting sqref="A75:I79 A80:A81 C80:I80 C81:G81 I81">
    <cfRule type="expression" dxfId="62" priority="63">
      <formula>$A75&gt;0</formula>
    </cfRule>
  </conditionalFormatting>
  <conditionalFormatting sqref="A83:I86 A87:A89 C87:I88 C89:G89 I89">
    <cfRule type="expression" dxfId="61" priority="62">
      <formula>$A83&gt;0</formula>
    </cfRule>
  </conditionalFormatting>
  <conditionalFormatting sqref="A91:I95 A96:A97 C96:I96 C97:G97 I97">
    <cfRule type="expression" dxfId="60" priority="61">
      <formula>$A91&gt;0</formula>
    </cfRule>
  </conditionalFormatting>
  <conditionalFormatting sqref="A99:I103 A104:A105 C104:I104 C105:G105 I105">
    <cfRule type="expression" dxfId="59" priority="60">
      <formula>$A99&gt;0</formula>
    </cfRule>
  </conditionalFormatting>
  <conditionalFormatting sqref="B51:D55 C56:D57">
    <cfRule type="expression" dxfId="58" priority="59">
      <formula>$A51&gt;0</formula>
    </cfRule>
  </conditionalFormatting>
  <conditionalFormatting sqref="B59:D63 C64:D65">
    <cfRule type="expression" dxfId="57" priority="58">
      <formula>$A59&gt;0</formula>
    </cfRule>
  </conditionalFormatting>
  <conditionalFormatting sqref="B67:D71 C72:D73">
    <cfRule type="expression" dxfId="56" priority="57">
      <formula>$A67&gt;0</formula>
    </cfRule>
  </conditionalFormatting>
  <conditionalFormatting sqref="B75:D79 C80:D81">
    <cfRule type="expression" dxfId="55" priority="56">
      <formula>$A75&gt;0</formula>
    </cfRule>
  </conditionalFormatting>
  <conditionalFormatting sqref="B83:D86 C87:D89">
    <cfRule type="expression" dxfId="54" priority="55">
      <formula>$A83&gt;0</formula>
    </cfRule>
  </conditionalFormatting>
  <conditionalFormatting sqref="B91:D95 C96:D97">
    <cfRule type="expression" dxfId="53" priority="54">
      <formula>$A91&gt;0</formula>
    </cfRule>
  </conditionalFormatting>
  <conditionalFormatting sqref="B99:D103 C104:D105">
    <cfRule type="expression" dxfId="52" priority="53">
      <formula>$A99&gt;0</formula>
    </cfRule>
  </conditionalFormatting>
  <conditionalFormatting sqref="A35:A39">
    <cfRule type="expression" dxfId="51" priority="52">
      <formula>$A35&gt;0</formula>
    </cfRule>
  </conditionalFormatting>
  <conditionalFormatting sqref="A40:A41">
    <cfRule type="expression" dxfId="50" priority="51">
      <formula>$A40&gt;0</formula>
    </cfRule>
  </conditionalFormatting>
  <conditionalFormatting sqref="A51:A57">
    <cfRule type="expression" dxfId="49" priority="50">
      <formula>$A51&gt;0</formula>
    </cfRule>
  </conditionalFormatting>
  <conditionalFormatting sqref="A59:A65">
    <cfRule type="expression" dxfId="48" priority="49">
      <formula>$A59&gt;0</formula>
    </cfRule>
  </conditionalFormatting>
  <conditionalFormatting sqref="A67:A73">
    <cfRule type="expression" dxfId="47" priority="48">
      <formula>$A67&gt;0</formula>
    </cfRule>
  </conditionalFormatting>
  <conditionalFormatting sqref="A75:A81">
    <cfRule type="expression" dxfId="46" priority="47">
      <formula>$A75&gt;0</formula>
    </cfRule>
  </conditionalFormatting>
  <conditionalFormatting sqref="A83:A89">
    <cfRule type="expression" dxfId="45" priority="46">
      <formula>$A83&gt;0</formula>
    </cfRule>
  </conditionalFormatting>
  <conditionalFormatting sqref="A91:A97">
    <cfRule type="expression" dxfId="44" priority="45">
      <formula>$A91&gt;0</formula>
    </cfRule>
  </conditionalFormatting>
  <conditionalFormatting sqref="A99:A105">
    <cfRule type="expression" dxfId="43" priority="44">
      <formula>$A99&gt;0</formula>
    </cfRule>
  </conditionalFormatting>
  <conditionalFormatting sqref="H16:H17">
    <cfRule type="expression" dxfId="42" priority="43">
      <formula>$A16&gt;0</formula>
    </cfRule>
  </conditionalFormatting>
  <conditionalFormatting sqref="H18:H19">
    <cfRule type="expression" dxfId="41" priority="42">
      <formula>$A18&gt;0</formula>
    </cfRule>
  </conditionalFormatting>
  <conditionalFormatting sqref="H20:H22">
    <cfRule type="expression" dxfId="40" priority="41">
      <formula>$A20&gt;0</formula>
    </cfRule>
  </conditionalFormatting>
  <conditionalFormatting sqref="K2">
    <cfRule type="expression" dxfId="39" priority="40">
      <formula>TRUE</formula>
    </cfRule>
  </conditionalFormatting>
  <conditionalFormatting sqref="C38:C40">
    <cfRule type="expression" dxfId="38" priority="39">
      <formula>$A38&gt;0</formula>
    </cfRule>
  </conditionalFormatting>
  <conditionalFormatting sqref="C38:C40">
    <cfRule type="expression" dxfId="37" priority="38">
      <formula>$A38&gt;0</formula>
    </cfRule>
  </conditionalFormatting>
  <conditionalFormatting sqref="C38:C40">
    <cfRule type="expression" dxfId="36" priority="37">
      <formula>$A38&gt;0</formula>
    </cfRule>
  </conditionalFormatting>
  <conditionalFormatting sqref="C51">
    <cfRule type="expression" dxfId="35" priority="36">
      <formula>$A51&gt;0</formula>
    </cfRule>
  </conditionalFormatting>
  <conditionalFormatting sqref="C51">
    <cfRule type="expression" dxfId="34" priority="35">
      <formula>$A51&gt;0</formula>
    </cfRule>
  </conditionalFormatting>
  <conditionalFormatting sqref="C51">
    <cfRule type="expression" dxfId="33" priority="34">
      <formula>$A51&gt;0</formula>
    </cfRule>
  </conditionalFormatting>
  <conditionalFormatting sqref="B20:G22">
    <cfRule type="expression" dxfId="32" priority="33">
      <formula>$A20&gt;0</formula>
    </cfRule>
  </conditionalFormatting>
  <conditionalFormatting sqref="B35:D36">
    <cfRule type="expression" dxfId="31" priority="32">
      <formula>$A35&gt;0</formula>
    </cfRule>
  </conditionalFormatting>
  <conditionalFormatting sqref="B27:D27">
    <cfRule type="expression" dxfId="30" priority="31">
      <formula>$A27&gt;0</formula>
    </cfRule>
  </conditionalFormatting>
  <conditionalFormatting sqref="B27:D27">
    <cfRule type="expression" dxfId="29" priority="30">
      <formula>$A27&gt;0</formula>
    </cfRule>
  </conditionalFormatting>
  <conditionalFormatting sqref="H33">
    <cfRule type="expression" dxfId="28" priority="29">
      <formula>$A33&gt;0</formula>
    </cfRule>
  </conditionalFormatting>
  <conditionalFormatting sqref="B40:B41">
    <cfRule type="expression" dxfId="27" priority="28">
      <formula>$A40&gt;0</formula>
    </cfRule>
  </conditionalFormatting>
  <conditionalFormatting sqref="B48:B49">
    <cfRule type="expression" dxfId="26" priority="27">
      <formula>$A48&gt;0</formula>
    </cfRule>
  </conditionalFormatting>
  <conditionalFormatting sqref="B56:B57">
    <cfRule type="expression" dxfId="25" priority="26">
      <formula>$A56&gt;0</formula>
    </cfRule>
  </conditionalFormatting>
  <conditionalFormatting sqref="B64:B65">
    <cfRule type="expression" dxfId="24" priority="25">
      <formula>$A64&gt;0</formula>
    </cfRule>
  </conditionalFormatting>
  <conditionalFormatting sqref="B72:B73">
    <cfRule type="expression" dxfId="23" priority="24">
      <formula>$A72&gt;0</formula>
    </cfRule>
  </conditionalFormatting>
  <conditionalFormatting sqref="B80:B81">
    <cfRule type="expression" dxfId="22" priority="23">
      <formula>$A80&gt;0</formula>
    </cfRule>
  </conditionalFormatting>
  <conditionalFormatting sqref="B87">
    <cfRule type="expression" dxfId="21" priority="22">
      <formula>$A87&gt;0</formula>
    </cfRule>
  </conditionalFormatting>
  <conditionalFormatting sqref="B88:B89">
    <cfRule type="expression" dxfId="20" priority="21">
      <formula>$A88&gt;0</formula>
    </cfRule>
  </conditionalFormatting>
  <conditionalFormatting sqref="B96:B97">
    <cfRule type="expression" dxfId="19" priority="20">
      <formula>$A96&gt;0</formula>
    </cfRule>
  </conditionalFormatting>
  <conditionalFormatting sqref="B104:B105">
    <cfRule type="expression" dxfId="18" priority="19">
      <formula>$A104&gt;0</formula>
    </cfRule>
  </conditionalFormatting>
  <conditionalFormatting sqref="H41">
    <cfRule type="expression" dxfId="17" priority="18">
      <formula>$A41&gt;0</formula>
    </cfRule>
  </conditionalFormatting>
  <conditionalFormatting sqref="H49">
    <cfRule type="expression" dxfId="16" priority="17">
      <formula>$A49&gt;0</formula>
    </cfRule>
  </conditionalFormatting>
  <conditionalFormatting sqref="H57">
    <cfRule type="expression" dxfId="15" priority="16">
      <formula>$A57&gt;0</formula>
    </cfRule>
  </conditionalFormatting>
  <conditionalFormatting sqref="H65">
    <cfRule type="expression" dxfId="14" priority="15">
      <formula>$A65&gt;0</formula>
    </cfRule>
  </conditionalFormatting>
  <conditionalFormatting sqref="H73">
    <cfRule type="expression" dxfId="13" priority="14">
      <formula>$A73&gt;0</formula>
    </cfRule>
  </conditionalFormatting>
  <conditionalFormatting sqref="H81">
    <cfRule type="expression" dxfId="12" priority="13">
      <formula>$A81&gt;0</formula>
    </cfRule>
  </conditionalFormatting>
  <conditionalFormatting sqref="H89">
    <cfRule type="expression" dxfId="11" priority="12">
      <formula>$A89&gt;0</formula>
    </cfRule>
  </conditionalFormatting>
  <conditionalFormatting sqref="H97">
    <cfRule type="expression" dxfId="10" priority="11">
      <formula>$A97&gt;0</formula>
    </cfRule>
  </conditionalFormatting>
  <conditionalFormatting sqref="H105">
    <cfRule type="expression" dxfId="9" priority="10">
      <formula>$A105&gt;0</formula>
    </cfRule>
  </conditionalFormatting>
  <conditionalFormatting sqref="G43:G49">
    <cfRule type="expression" dxfId="8" priority="9">
      <formula>#REF!=100%</formula>
    </cfRule>
  </conditionalFormatting>
  <conditionalFormatting sqref="G43:G49">
    <cfRule type="expression" dxfId="7" priority="8">
      <formula>$A43&gt;0</formula>
    </cfRule>
  </conditionalFormatting>
  <conditionalFormatting sqref="G43:G49">
    <cfRule type="expression" dxfId="6" priority="7">
      <formula>$A43&gt;0</formula>
    </cfRule>
  </conditionalFormatting>
  <conditionalFormatting sqref="G35:G41">
    <cfRule type="expression" dxfId="5" priority="6">
      <formula>#REF!=100%</formula>
    </cfRule>
  </conditionalFormatting>
  <conditionalFormatting sqref="G35:G41">
    <cfRule type="expression" dxfId="4" priority="5">
      <formula>$A35&gt;0</formula>
    </cfRule>
  </conditionalFormatting>
  <conditionalFormatting sqref="G35:G41">
    <cfRule type="expression" dxfId="3" priority="4">
      <formula>$A35&gt;0</formula>
    </cfRule>
  </conditionalFormatting>
  <conditionalFormatting sqref="G27:G33">
    <cfRule type="expression" dxfId="2" priority="3">
      <formula>#REF!=100%</formula>
    </cfRule>
  </conditionalFormatting>
  <conditionalFormatting sqref="G27:G33">
    <cfRule type="expression" dxfId="1" priority="2">
      <formula>$A27&gt;0</formula>
    </cfRule>
  </conditionalFormatting>
  <conditionalFormatting sqref="G27:G33">
    <cfRule type="expression" dxfId="0" priority="1">
      <formula>$A27&gt;0</formula>
    </cfRule>
  </conditionalFormatting>
  <dataValidations count="12">
    <dataValidation allowBlank="1" showErrorMessage="1" promptTitle="Automatic Value" prompt="You do not need to change this value." sqref="H5:H10"/>
    <dataValidation type="list" allowBlank="1" showInputMessage="1" showErrorMessage="1" errorTitle="Select List Item" error="Select a component from the drop down menu in the cell. " sqref="B26:B105">
      <formula1>$A$110:$A$160</formula1>
    </dataValidation>
    <dataValidation allowBlank="1" showErrorMessage="1" promptTitle="How to use Section and Issues" prompt="Typing in a name under Auditor turns the entire line grey. List the work paper name next to the Auditor name in the next collumn. List any issues you have for this section of the audit under the (now grey and bold) line." sqref="A14 A25"/>
    <dataValidation allowBlank="1" showInputMessage="1" showErrorMessage="1" promptTitle="How to use Section and Issues" prompt="Typing in a name under Auditor turns the entire line grey. List the work paper name next to the Auditor name in the next collumn. List any issues you have for this section of the audit under the (now grey and bold) line." sqref="IM65584 WUX14:WUX15 WUY25 WLC25 WBG25 VRK25 VHO25 UXS25 UNW25 UEA25 TUE25 TKI25 TAM25 SQQ25 SGU25 RWY25 RNC25 RDG25 QTK25 QJO25 PZS25 PPW25 PGA25 OWE25 OMI25 OCM25 NSQ25 NIU25 MYY25 MPC25 MFG25 LVK25 LLO25 LBS25 KRW25 KIA25 JYE25 JOI25 JEM25 IUQ25 IKU25 IAY25 HRC25 HHG25 GXK25 GNO25 GDS25 FTW25 FKA25 FAE25 EQI25 EGM25 DWQ25 DMU25 DCY25 CTC25 CJG25 BZK25 BPO25 BFS25 AVW25 AMA25 ACE25 SI25 IM25 IL14:IL15 SH14:SH15 ACD14:ACD15 ALZ14:ALZ15 AVV14:AVV15 BFR14:BFR15 BPN14:BPN15 BZJ14:BZJ15 CJF14:CJF15 CTB14:CTB15 DCX14:DCX15 DMT14:DMT15 DWP14:DWP15 EGL14:EGL15 EQH14:EQH15 FAD14:FAD15 FJZ14:FJZ15 FTV14:FTV15 GDR14:GDR15 GNN14:GNN15 GXJ14:GXJ15 HHF14:HHF15 HRB14:HRB15 IAX14:IAX15 IKT14:IKT15 IUP14:IUP15 JEL14:JEL15 JOH14:JOH15 JYD14:JYD15 KHZ14:KHZ15 KRV14:KRV15 LBR14:LBR15 LLN14:LLN15 LVJ14:LVJ15 MFF14:MFF15 MPB14:MPB15 MYX14:MYX15 NIT14:NIT15 NSP14:NSP15 OCL14:OCL15 OMH14:OMH15 OWD14:OWD15 PFZ14:PFZ15 PPV14:PPV15 PZR14:PZR15 QJN14:QJN15 QTJ14:QTJ15 RDF14:RDF15 RNB14:RNB15 RWX14:RWX15 SGT14:SGT15 SQP14:SQP15 TAL14:TAL15 TKH14:TKH15 TUD14:TUD15 UDZ14:UDZ15 UNV14:UNV15 UXR14:UXR15 VHN14:VHN15 VRJ14:VRJ15 WBF14:WBF15 WLB14:WLB15 A917548:E917548 A852012:E852012 A786476:E786476 A720940:E720940 A655404:E655404 A589868:E589868 A524332:E524332 A458796:E458796 A393260:E393260 A327724:E327724 A262188:E262188 A196652:E196652 A131116:E131116 A65580:E65580 A983084:E983084 F983089:I983089 J983088 F65585:I65585 J65584 F131121:I131121 J131120 F196657:I196657 J196656 F262193:I262193 J262192 F327729:I327729 J327728 F393265:I393265 J393264 F458801:I458801 J458800 F524337:I524337 J524336 F589873:I589873 J589872 F655409:I655409 J655408 F720945:I720945 J720944 F786481:I786481 J786480 F852017:I852017 J852016 F917553:I917553 J917552 WUY983088 WLC983088 WBG983088 VRK983088 VHO983088 UXS983088 UNW983088 UEA983088 TUE983088 TKI983088 TAM983088 SQQ983088 SGU983088 RWY983088 RNC983088 RDG983088 QTK983088 QJO983088 PZS983088 PPW983088 PGA983088 OWE983088 OMI983088 OCM983088 NSQ983088 NIU983088 MYY983088 MPC983088 MFG983088 LVK983088 LLO983088 LBS983088 KRW983088 KIA983088 JYE983088 JOI983088 JEM983088 IUQ983088 IKU983088 IAY983088 HRC983088 HHG983088 GXK983088 GNO983088 GDS983088 FTW983088 FKA983088 FAE983088 EQI983088 EGM983088 DWQ983088 DMU983088 DCY983088 CTC983088 CJG983088 BZK983088 BPO983088 BFS983088 AVW983088 AMA983088 ACE983088 SI983088 IM983088 WUY917552 WLC917552 WBG917552 VRK917552 VHO917552 UXS917552 UNW917552 UEA917552 TUE917552 TKI917552 TAM917552 SQQ917552 SGU917552 RWY917552 RNC917552 RDG917552 QTK917552 QJO917552 PZS917552 PPW917552 PGA917552 OWE917552 OMI917552 OCM917552 NSQ917552 NIU917552 MYY917552 MPC917552 MFG917552 LVK917552 LLO917552 LBS917552 KRW917552 KIA917552 JYE917552 JOI917552 JEM917552 IUQ917552 IKU917552 IAY917552 HRC917552 HHG917552 GXK917552 GNO917552 GDS917552 FTW917552 FKA917552 FAE917552 EQI917552 EGM917552 DWQ917552 DMU917552 DCY917552 CTC917552 CJG917552 BZK917552 BPO917552 BFS917552 AVW917552 AMA917552 ACE917552 SI917552 IM917552 WUY852016 WLC852016 WBG852016 VRK852016 VHO852016 UXS852016 UNW852016 UEA852016 TUE852016 TKI852016 TAM852016 SQQ852016 SGU852016 RWY852016 RNC852016 RDG852016 QTK852016 QJO852016 PZS852016 PPW852016 PGA852016 OWE852016 OMI852016 OCM852016 NSQ852016 NIU852016 MYY852016 MPC852016 MFG852016 LVK852016 LLO852016 LBS852016 KRW852016 KIA852016 JYE852016 JOI852016 JEM852016 IUQ852016 IKU852016 IAY852016 HRC852016 HHG852016 GXK852016 GNO852016 GDS852016 FTW852016 FKA852016 FAE852016 EQI852016 EGM852016 DWQ852016 DMU852016 DCY852016 CTC852016 CJG852016 BZK852016 BPO852016 BFS852016 AVW852016 AMA852016 ACE852016 SI852016 IM852016 WUY786480 WLC786480 WBG786480 VRK786480 VHO786480 UXS786480 UNW786480 UEA786480 TUE786480 TKI786480 TAM786480 SQQ786480 SGU786480 RWY786480 RNC786480 RDG786480 QTK786480 QJO786480 PZS786480 PPW786480 PGA786480 OWE786480 OMI786480 OCM786480 NSQ786480 NIU786480 MYY786480 MPC786480 MFG786480 LVK786480 LLO786480 LBS786480 KRW786480 KIA786480 JYE786480 JOI786480 JEM786480 IUQ786480 IKU786480 IAY786480 HRC786480 HHG786480 GXK786480 GNO786480 GDS786480 FTW786480 FKA786480 FAE786480 EQI786480 EGM786480 DWQ786480 DMU786480 DCY786480 CTC786480 CJG786480 BZK786480 BPO786480 BFS786480 AVW786480 AMA786480 ACE786480 SI786480 IM786480 WUY720944 WLC720944 WBG720944 VRK720944 VHO720944 UXS720944 UNW720944 UEA720944 TUE720944 TKI720944 TAM720944 SQQ720944 SGU720944 RWY720944 RNC720944 RDG720944 QTK720944 QJO720944 PZS720944 PPW720944 PGA720944 OWE720944 OMI720944 OCM720944 NSQ720944 NIU720944 MYY720944 MPC720944 MFG720944 LVK720944 LLO720944 LBS720944 KRW720944 KIA720944 JYE720944 JOI720944 JEM720944 IUQ720944 IKU720944 IAY720944 HRC720944 HHG720944 GXK720944 GNO720944 GDS720944 FTW720944 FKA720944 FAE720944 EQI720944 EGM720944 DWQ720944 DMU720944 DCY720944 CTC720944 CJG720944 BZK720944 BPO720944 BFS720944 AVW720944 AMA720944 ACE720944 SI720944 IM720944 WUY655408 WLC655408 WBG655408 VRK655408 VHO655408 UXS655408 UNW655408 UEA655408 TUE655408 TKI655408 TAM655408 SQQ655408 SGU655408 RWY655408 RNC655408 RDG655408 QTK655408 QJO655408 PZS655408 PPW655408 PGA655408 OWE655408 OMI655408 OCM655408 NSQ655408 NIU655408 MYY655408 MPC655408 MFG655408 LVK655408 LLO655408 LBS655408 KRW655408 KIA655408 JYE655408 JOI655408 JEM655408 IUQ655408 IKU655408 IAY655408 HRC655408 HHG655408 GXK655408 GNO655408 GDS655408 FTW655408 FKA655408 FAE655408 EQI655408 EGM655408 DWQ655408 DMU655408 DCY655408 CTC655408 CJG655408 BZK655408 BPO655408 BFS655408 AVW655408 AMA655408 ACE655408 SI655408 IM655408 WUY589872 WLC589872 WBG589872 VRK589872 VHO589872 UXS589872 UNW589872 UEA589872 TUE589872 TKI589872 TAM589872 SQQ589872 SGU589872 RWY589872 RNC589872 RDG589872 QTK589872 QJO589872 PZS589872 PPW589872 PGA589872 OWE589872 OMI589872 OCM589872 NSQ589872 NIU589872 MYY589872 MPC589872 MFG589872 LVK589872 LLO589872 LBS589872 KRW589872 KIA589872 JYE589872 JOI589872 JEM589872 IUQ589872 IKU589872 IAY589872 HRC589872 HHG589872 GXK589872 GNO589872 GDS589872 FTW589872 FKA589872 FAE589872 EQI589872 EGM589872 DWQ589872 DMU589872 DCY589872 CTC589872 CJG589872 BZK589872 BPO589872 BFS589872 AVW589872 AMA589872 ACE589872 SI589872 IM589872 WUY524336 WLC524336 WBG524336 VRK524336 VHO524336 UXS524336 UNW524336 UEA524336 TUE524336 TKI524336 TAM524336 SQQ524336 SGU524336 RWY524336 RNC524336 RDG524336 QTK524336 QJO524336 PZS524336 PPW524336 PGA524336 OWE524336 OMI524336 OCM524336 NSQ524336 NIU524336 MYY524336 MPC524336 MFG524336 LVK524336 LLO524336 LBS524336 KRW524336 KIA524336 JYE524336 JOI524336 JEM524336 IUQ524336 IKU524336 IAY524336 HRC524336 HHG524336 GXK524336 GNO524336 GDS524336 FTW524336 FKA524336 FAE524336 EQI524336 EGM524336 DWQ524336 DMU524336 DCY524336 CTC524336 CJG524336 BZK524336 BPO524336 BFS524336 AVW524336 AMA524336 ACE524336 SI524336 IM524336 WUY458800 WLC458800 WBG458800 VRK458800 VHO458800 UXS458800 UNW458800 UEA458800 TUE458800 TKI458800 TAM458800 SQQ458800 SGU458800 RWY458800 RNC458800 RDG458800 QTK458800 QJO458800 PZS458800 PPW458800 PGA458800 OWE458800 OMI458800 OCM458800 NSQ458800 NIU458800 MYY458800 MPC458800 MFG458800 LVK458800 LLO458800 LBS458800 KRW458800 KIA458800 JYE458800 JOI458800 JEM458800 IUQ458800 IKU458800 IAY458800 HRC458800 HHG458800 GXK458800 GNO458800 GDS458800 FTW458800 FKA458800 FAE458800 EQI458800 EGM458800 DWQ458800 DMU458800 DCY458800 CTC458800 CJG458800 BZK458800 BPO458800 BFS458800 AVW458800 AMA458800 ACE458800 SI458800 IM458800 WUY393264 WLC393264 WBG393264 VRK393264 VHO393264 UXS393264 UNW393264 UEA393264 TUE393264 TKI393264 TAM393264 SQQ393264 SGU393264 RWY393264 RNC393264 RDG393264 QTK393264 QJO393264 PZS393264 PPW393264 PGA393264 OWE393264 OMI393264 OCM393264 NSQ393264 NIU393264 MYY393264 MPC393264 MFG393264 LVK393264 LLO393264 LBS393264 KRW393264 KIA393264 JYE393264 JOI393264 JEM393264 IUQ393264 IKU393264 IAY393264 HRC393264 HHG393264 GXK393264 GNO393264 GDS393264 FTW393264 FKA393264 FAE393264 EQI393264 EGM393264 DWQ393264 DMU393264 DCY393264 CTC393264 CJG393264 BZK393264 BPO393264 BFS393264 AVW393264 AMA393264 ACE393264 SI393264 IM393264 WUY327728 WLC327728 WBG327728 VRK327728 VHO327728 UXS327728 UNW327728 UEA327728 TUE327728 TKI327728 TAM327728 SQQ327728 SGU327728 RWY327728 RNC327728 RDG327728 QTK327728 QJO327728 PZS327728 PPW327728 PGA327728 OWE327728 OMI327728 OCM327728 NSQ327728 NIU327728 MYY327728 MPC327728 MFG327728 LVK327728 LLO327728 LBS327728 KRW327728 KIA327728 JYE327728 JOI327728 JEM327728 IUQ327728 IKU327728 IAY327728 HRC327728 HHG327728 GXK327728 GNO327728 GDS327728 FTW327728 FKA327728 FAE327728 EQI327728 EGM327728 DWQ327728 DMU327728 DCY327728 CTC327728 CJG327728 BZK327728 BPO327728 BFS327728 AVW327728 AMA327728 ACE327728 SI327728 IM327728 WUY262192 WLC262192 WBG262192 VRK262192 VHO262192 UXS262192 UNW262192 UEA262192 TUE262192 TKI262192 TAM262192 SQQ262192 SGU262192 RWY262192 RNC262192 RDG262192 QTK262192 QJO262192 PZS262192 PPW262192 PGA262192 OWE262192 OMI262192 OCM262192 NSQ262192 NIU262192 MYY262192 MPC262192 MFG262192 LVK262192 LLO262192 LBS262192 KRW262192 KIA262192 JYE262192 JOI262192 JEM262192 IUQ262192 IKU262192 IAY262192 HRC262192 HHG262192 GXK262192 GNO262192 GDS262192 FTW262192 FKA262192 FAE262192 EQI262192 EGM262192 DWQ262192 DMU262192 DCY262192 CTC262192 CJG262192 BZK262192 BPO262192 BFS262192 AVW262192 AMA262192 ACE262192 SI262192 IM262192 WUY196656 WLC196656 WBG196656 VRK196656 VHO196656 UXS196656 UNW196656 UEA196656 TUE196656 TKI196656 TAM196656 SQQ196656 SGU196656 RWY196656 RNC196656 RDG196656 QTK196656 QJO196656 PZS196656 PPW196656 PGA196656 OWE196656 OMI196656 OCM196656 NSQ196656 NIU196656 MYY196656 MPC196656 MFG196656 LVK196656 LLO196656 LBS196656 KRW196656 KIA196656 JYE196656 JOI196656 JEM196656 IUQ196656 IKU196656 IAY196656 HRC196656 HHG196656 GXK196656 GNO196656 GDS196656 FTW196656 FKA196656 FAE196656 EQI196656 EGM196656 DWQ196656 DMU196656 DCY196656 CTC196656 CJG196656 BZK196656 BPO196656 BFS196656 AVW196656 AMA196656 ACE196656 SI196656 IM196656 WUY131120 WLC131120 WBG131120 VRK131120 VHO131120 UXS131120 UNW131120 UEA131120 TUE131120 TKI131120 TAM131120 SQQ131120 SGU131120 RWY131120 RNC131120 RDG131120 QTK131120 QJO131120 PZS131120 PPW131120 PGA131120 OWE131120 OMI131120 OCM131120 NSQ131120 NIU131120 MYY131120 MPC131120 MFG131120 LVK131120 LLO131120 LBS131120 KRW131120 KIA131120 JYE131120 JOI131120 JEM131120 IUQ131120 IKU131120 IAY131120 HRC131120 HHG131120 GXK131120 GNO131120 GDS131120 FTW131120 FKA131120 FAE131120 EQI131120 EGM131120 DWQ131120 DMU131120 DCY131120 CTC131120 CJG131120 BZK131120 BPO131120 BFS131120 AVW131120 AMA131120 ACE131120 SI131120 IM131120 WUY65584 WLC65584 WBG65584 VRK65584 VHO65584 UXS65584 UNW65584 UEA65584 TUE65584 TKI65584 TAM65584 SQQ65584 SGU65584 RWY65584 RNC65584 RDG65584 QTK65584 QJO65584 PZS65584 PPW65584 PGA65584 OWE65584 OMI65584 OCM65584 NSQ65584 NIU65584 MYY65584 MPC65584 MFG65584 LVK65584 LLO65584 LBS65584 KRW65584 KIA65584 JYE65584 JOI65584 JEM65584 IUQ65584 IKU65584 IAY65584 HRC65584 HHG65584 GXK65584 GNO65584 GDS65584 FTW65584 FKA65584 FAE65584 EQI65584 EGM65584 DWQ65584 DMU65584 DCY65584 CTC65584 CJG65584 BZK65584 BPO65584 BFS65584 AVW65584 AMA65584 ACE65584 SI65584"/>
    <dataValidation allowBlank="1" showInputMessage="1" showErrorMessage="1" promptTitle="Create Heading with Auditor Name" prompt="Typing in the Auditor's name creates a heading row for you to use to list issues under it. Try it once, and it should be rather intuitive. Type in the section the auditor is responsible for next to his or her name in collumn B." sqref="IL65584 WUW14:WUW15 WUX25 WLB25 WBF25 VRJ25 VHN25 UXR25 UNV25 UDZ25 TUD25 TKH25 TAL25 SQP25 SGT25 RWX25 RNB25 RDF25 QTJ25 QJN25 PZR25 PPV25 PFZ25 OWD25 OMH25 OCL25 NSP25 NIT25 MYX25 MPB25 MFF25 LVJ25 LLN25 LBR25 KRV25 KHZ25 JYD25 JOH25 JEL25 IUP25 IKT25 IAX25 HRB25 HHF25 GXJ25 GNN25 GDR25 FTV25 FJZ25 FAD25 EQH25 EGL25 DWP25 DMT25 DCX25 CTB25 CJF25 BZJ25 BPN25 BFR25 AVV25 ALZ25 ACD25 SH25 IL25 IK14:IK15 SG14:SG15 ACC14:ACC15 ALY14:ALY15 AVU14:AVU15 BFQ14:BFQ15 BPM14:BPM15 BZI14:BZI15 CJE14:CJE15 CTA14:CTA15 DCW14:DCW15 DMS14:DMS15 DWO14:DWO15 EGK14:EGK15 EQG14:EQG15 FAC14:FAC15 FJY14:FJY15 FTU14:FTU15 GDQ14:GDQ15 GNM14:GNM15 GXI14:GXI15 HHE14:HHE15 HRA14:HRA15 IAW14:IAW15 IKS14:IKS15 IUO14:IUO15 JEK14:JEK15 JOG14:JOG15 JYC14:JYC15 KHY14:KHY15 KRU14:KRU15 LBQ14:LBQ15 LLM14:LLM15 LVI14:LVI15 MFE14:MFE15 MPA14:MPA15 MYW14:MYW15 NIS14:NIS15 NSO14:NSO15 OCK14:OCK15 OMG14:OMG15 OWC14:OWC15 PFY14:PFY15 PPU14:PPU15 PZQ14:PZQ15 QJM14:QJM15 QTI14:QTI15 RDE14:RDE15 RNA14:RNA15 RWW14:RWW15 SGS14:SGS15 SQO14:SQO15 TAK14:TAK15 TKG14:TKG15 TUC14:TUC15 UDY14:UDY15 UNU14:UNU15 UXQ14:UXQ15 VHM14:VHM15 VRI14:VRI15 WBE14:WBE15 WLA14:WLA15 WUX983088 WLB983088 WBF983088 VRJ983088 VHN983088 UXR983088 UNV983088 UDZ983088 TUD983088 TKH983088 TAL983088 SQP983088 SGT983088 RWX983088 RNB983088 RDF983088 QTJ983088 QJN983088 PZR983088 PPV983088 PFZ983088 OWD983088 OMH983088 OCL983088 NSP983088 NIT983088 MYX983088 MPB983088 MFF983088 LVJ983088 LLN983088 LBR983088 KRV983088 KHZ983088 JYD983088 JOH983088 JEL983088 IUP983088 IKT983088 IAX983088 HRB983088 HHF983088 GXJ983088 GNN983088 GDR983088 FTV983088 FJZ983088 FAD983088 EQH983088 EGL983088 DWP983088 DMT983088 DCX983088 CTB983088 CJF983088 BZJ983088 BPN983088 BFR983088 AVV983088 ALZ983088 ACD983088 SH983088 IL983088 WUX917552 WLB917552 WBF917552 VRJ917552 VHN917552 UXR917552 UNV917552 UDZ917552 TUD917552 TKH917552 TAL917552 SQP917552 SGT917552 RWX917552 RNB917552 RDF917552 QTJ917552 QJN917552 PZR917552 PPV917552 PFZ917552 OWD917552 OMH917552 OCL917552 NSP917552 NIT917552 MYX917552 MPB917552 MFF917552 LVJ917552 LLN917552 LBR917552 KRV917552 KHZ917552 JYD917552 JOH917552 JEL917552 IUP917552 IKT917552 IAX917552 HRB917552 HHF917552 GXJ917552 GNN917552 GDR917552 FTV917552 FJZ917552 FAD917552 EQH917552 EGL917552 DWP917552 DMT917552 DCX917552 CTB917552 CJF917552 BZJ917552 BPN917552 BFR917552 AVV917552 ALZ917552 ACD917552 SH917552 IL917552 WUX852016 WLB852016 WBF852016 VRJ852016 VHN852016 UXR852016 UNV852016 UDZ852016 TUD852016 TKH852016 TAL852016 SQP852016 SGT852016 RWX852016 RNB852016 RDF852016 QTJ852016 QJN852016 PZR852016 PPV852016 PFZ852016 OWD852016 OMH852016 OCL852016 NSP852016 NIT852016 MYX852016 MPB852016 MFF852016 LVJ852016 LLN852016 LBR852016 KRV852016 KHZ852016 JYD852016 JOH852016 JEL852016 IUP852016 IKT852016 IAX852016 HRB852016 HHF852016 GXJ852016 GNN852016 GDR852016 FTV852016 FJZ852016 FAD852016 EQH852016 EGL852016 DWP852016 DMT852016 DCX852016 CTB852016 CJF852016 BZJ852016 BPN852016 BFR852016 AVV852016 ALZ852016 ACD852016 SH852016 IL852016 WUX786480 WLB786480 WBF786480 VRJ786480 VHN786480 UXR786480 UNV786480 UDZ786480 TUD786480 TKH786480 TAL786480 SQP786480 SGT786480 RWX786480 RNB786480 RDF786480 QTJ786480 QJN786480 PZR786480 PPV786480 PFZ786480 OWD786480 OMH786480 OCL786480 NSP786480 NIT786480 MYX786480 MPB786480 MFF786480 LVJ786480 LLN786480 LBR786480 KRV786480 KHZ786480 JYD786480 JOH786480 JEL786480 IUP786480 IKT786480 IAX786480 HRB786480 HHF786480 GXJ786480 GNN786480 GDR786480 FTV786480 FJZ786480 FAD786480 EQH786480 EGL786480 DWP786480 DMT786480 DCX786480 CTB786480 CJF786480 BZJ786480 BPN786480 BFR786480 AVV786480 ALZ786480 ACD786480 SH786480 IL786480 WUX720944 WLB720944 WBF720944 VRJ720944 VHN720944 UXR720944 UNV720944 UDZ720944 TUD720944 TKH720944 TAL720944 SQP720944 SGT720944 RWX720944 RNB720944 RDF720944 QTJ720944 QJN720944 PZR720944 PPV720944 PFZ720944 OWD720944 OMH720944 OCL720944 NSP720944 NIT720944 MYX720944 MPB720944 MFF720944 LVJ720944 LLN720944 LBR720944 KRV720944 KHZ720944 JYD720944 JOH720944 JEL720944 IUP720944 IKT720944 IAX720944 HRB720944 HHF720944 GXJ720944 GNN720944 GDR720944 FTV720944 FJZ720944 FAD720944 EQH720944 EGL720944 DWP720944 DMT720944 DCX720944 CTB720944 CJF720944 BZJ720944 BPN720944 BFR720944 AVV720944 ALZ720944 ACD720944 SH720944 IL720944 WUX655408 WLB655408 WBF655408 VRJ655408 VHN655408 UXR655408 UNV655408 UDZ655408 TUD655408 TKH655408 TAL655408 SQP655408 SGT655408 RWX655408 RNB655408 RDF655408 QTJ655408 QJN655408 PZR655408 PPV655408 PFZ655408 OWD655408 OMH655408 OCL655408 NSP655408 NIT655408 MYX655408 MPB655408 MFF655408 LVJ655408 LLN655408 LBR655408 KRV655408 KHZ655408 JYD655408 JOH655408 JEL655408 IUP655408 IKT655408 IAX655408 HRB655408 HHF655408 GXJ655408 GNN655408 GDR655408 FTV655408 FJZ655408 FAD655408 EQH655408 EGL655408 DWP655408 DMT655408 DCX655408 CTB655408 CJF655408 BZJ655408 BPN655408 BFR655408 AVV655408 ALZ655408 ACD655408 SH655408 IL655408 WUX589872 WLB589872 WBF589872 VRJ589872 VHN589872 UXR589872 UNV589872 UDZ589872 TUD589872 TKH589872 TAL589872 SQP589872 SGT589872 RWX589872 RNB589872 RDF589872 QTJ589872 QJN589872 PZR589872 PPV589872 PFZ589872 OWD589872 OMH589872 OCL589872 NSP589872 NIT589872 MYX589872 MPB589872 MFF589872 LVJ589872 LLN589872 LBR589872 KRV589872 KHZ589872 JYD589872 JOH589872 JEL589872 IUP589872 IKT589872 IAX589872 HRB589872 HHF589872 GXJ589872 GNN589872 GDR589872 FTV589872 FJZ589872 FAD589872 EQH589872 EGL589872 DWP589872 DMT589872 DCX589872 CTB589872 CJF589872 BZJ589872 BPN589872 BFR589872 AVV589872 ALZ589872 ACD589872 SH589872 IL589872 WUX524336 WLB524336 WBF524336 VRJ524336 VHN524336 UXR524336 UNV524336 UDZ524336 TUD524336 TKH524336 TAL524336 SQP524336 SGT524336 RWX524336 RNB524336 RDF524336 QTJ524336 QJN524336 PZR524336 PPV524336 PFZ524336 OWD524336 OMH524336 OCL524336 NSP524336 NIT524336 MYX524336 MPB524336 MFF524336 LVJ524336 LLN524336 LBR524336 KRV524336 KHZ524336 JYD524336 JOH524336 JEL524336 IUP524336 IKT524336 IAX524336 HRB524336 HHF524336 GXJ524336 GNN524336 GDR524336 FTV524336 FJZ524336 FAD524336 EQH524336 EGL524336 DWP524336 DMT524336 DCX524336 CTB524336 CJF524336 BZJ524336 BPN524336 BFR524336 AVV524336 ALZ524336 ACD524336 SH524336 IL524336 WUX458800 WLB458800 WBF458800 VRJ458800 VHN458800 UXR458800 UNV458800 UDZ458800 TUD458800 TKH458800 TAL458800 SQP458800 SGT458800 RWX458800 RNB458800 RDF458800 QTJ458800 QJN458800 PZR458800 PPV458800 PFZ458800 OWD458800 OMH458800 OCL458800 NSP458800 NIT458800 MYX458800 MPB458800 MFF458800 LVJ458800 LLN458800 LBR458800 KRV458800 KHZ458800 JYD458800 JOH458800 JEL458800 IUP458800 IKT458800 IAX458800 HRB458800 HHF458800 GXJ458800 GNN458800 GDR458800 FTV458800 FJZ458800 FAD458800 EQH458800 EGL458800 DWP458800 DMT458800 DCX458800 CTB458800 CJF458800 BZJ458800 BPN458800 BFR458800 AVV458800 ALZ458800 ACD458800 SH458800 IL458800 WUX393264 WLB393264 WBF393264 VRJ393264 VHN393264 UXR393264 UNV393264 UDZ393264 TUD393264 TKH393264 TAL393264 SQP393264 SGT393264 RWX393264 RNB393264 RDF393264 QTJ393264 QJN393264 PZR393264 PPV393264 PFZ393264 OWD393264 OMH393264 OCL393264 NSP393264 NIT393264 MYX393264 MPB393264 MFF393264 LVJ393264 LLN393264 LBR393264 KRV393264 KHZ393264 JYD393264 JOH393264 JEL393264 IUP393264 IKT393264 IAX393264 HRB393264 HHF393264 GXJ393264 GNN393264 GDR393264 FTV393264 FJZ393264 FAD393264 EQH393264 EGL393264 DWP393264 DMT393264 DCX393264 CTB393264 CJF393264 BZJ393264 BPN393264 BFR393264 AVV393264 ALZ393264 ACD393264 SH393264 IL393264 WUX327728 WLB327728 WBF327728 VRJ327728 VHN327728 UXR327728 UNV327728 UDZ327728 TUD327728 TKH327728 TAL327728 SQP327728 SGT327728 RWX327728 RNB327728 RDF327728 QTJ327728 QJN327728 PZR327728 PPV327728 PFZ327728 OWD327728 OMH327728 OCL327728 NSP327728 NIT327728 MYX327728 MPB327728 MFF327728 LVJ327728 LLN327728 LBR327728 KRV327728 KHZ327728 JYD327728 JOH327728 JEL327728 IUP327728 IKT327728 IAX327728 HRB327728 HHF327728 GXJ327728 GNN327728 GDR327728 FTV327728 FJZ327728 FAD327728 EQH327728 EGL327728 DWP327728 DMT327728 DCX327728 CTB327728 CJF327728 BZJ327728 BPN327728 BFR327728 AVV327728 ALZ327728 ACD327728 SH327728 IL327728 WUX262192 WLB262192 WBF262192 VRJ262192 VHN262192 UXR262192 UNV262192 UDZ262192 TUD262192 TKH262192 TAL262192 SQP262192 SGT262192 RWX262192 RNB262192 RDF262192 QTJ262192 QJN262192 PZR262192 PPV262192 PFZ262192 OWD262192 OMH262192 OCL262192 NSP262192 NIT262192 MYX262192 MPB262192 MFF262192 LVJ262192 LLN262192 LBR262192 KRV262192 KHZ262192 JYD262192 JOH262192 JEL262192 IUP262192 IKT262192 IAX262192 HRB262192 HHF262192 GXJ262192 GNN262192 GDR262192 FTV262192 FJZ262192 FAD262192 EQH262192 EGL262192 DWP262192 DMT262192 DCX262192 CTB262192 CJF262192 BZJ262192 BPN262192 BFR262192 AVV262192 ALZ262192 ACD262192 SH262192 IL262192 WUX196656 WLB196656 WBF196656 VRJ196656 VHN196656 UXR196656 UNV196656 UDZ196656 TUD196656 TKH196656 TAL196656 SQP196656 SGT196656 RWX196656 RNB196656 RDF196656 QTJ196656 QJN196656 PZR196656 PPV196656 PFZ196656 OWD196656 OMH196656 OCL196656 NSP196656 NIT196656 MYX196656 MPB196656 MFF196656 LVJ196656 LLN196656 LBR196656 KRV196656 KHZ196656 JYD196656 JOH196656 JEL196656 IUP196656 IKT196656 IAX196656 HRB196656 HHF196656 GXJ196656 GNN196656 GDR196656 FTV196656 FJZ196656 FAD196656 EQH196656 EGL196656 DWP196656 DMT196656 DCX196656 CTB196656 CJF196656 BZJ196656 BPN196656 BFR196656 AVV196656 ALZ196656 ACD196656 SH196656 IL196656 WUX131120 WLB131120 WBF131120 VRJ131120 VHN131120 UXR131120 UNV131120 UDZ131120 TUD131120 TKH131120 TAL131120 SQP131120 SGT131120 RWX131120 RNB131120 RDF131120 QTJ131120 QJN131120 PZR131120 PPV131120 PFZ131120 OWD131120 OMH131120 OCL131120 NSP131120 NIT131120 MYX131120 MPB131120 MFF131120 LVJ131120 LLN131120 LBR131120 KRV131120 KHZ131120 JYD131120 JOH131120 JEL131120 IUP131120 IKT131120 IAX131120 HRB131120 HHF131120 GXJ131120 GNN131120 GDR131120 FTV131120 FJZ131120 FAD131120 EQH131120 EGL131120 DWP131120 DMT131120 DCX131120 CTB131120 CJF131120 BZJ131120 BPN131120 BFR131120 AVV131120 ALZ131120 ACD131120 SH131120 IL131120 WUX65584 WLB65584 WBF65584 VRJ65584 VHN65584 UXR65584 UNV65584 UDZ65584 TUD65584 TKH65584 TAL65584 SQP65584 SGT65584 RWX65584 RNB65584 RDF65584 QTJ65584 QJN65584 PZR65584 PPV65584 PFZ65584 OWD65584 OMH65584 OCL65584 NSP65584 NIT65584 MYX65584 MPB65584 MFF65584 LVJ65584 LLN65584 LBR65584 KRV65584 KHZ65584 JYD65584 JOH65584 JEL65584 IUP65584 IKT65584 IAX65584 HRB65584 HHF65584 GXJ65584 GNN65584 GDR65584 FTV65584 FJZ65584 FAD65584 EQH65584 EGL65584 DWP65584 DMT65584 DCX65584 CTB65584 CJF65584 BZJ65584 BPN65584 BFR65584 AVV65584 ALZ65584 ACD65584 SH65584"/>
    <dataValidation allowBlank="1" showInputMessage="1" showErrorMessage="1" promptTitle="About Issues:" prompt="Enter &quot;Open&quot;, &quot;Closed&quot;, or &quot;FYI&quot; in this collumn as a means of keeping track of issues across the audit. " sqref="IN65584 WUY14:WUY15 WUZ25 WLD25 WBH25 VRL25 VHP25 UXT25 UNX25 UEB25 TUF25 TKJ25 TAN25 SQR25 SGV25 RWZ25 RND25 RDH25 QTL25 QJP25 PZT25 PPX25 PGB25 OWF25 OMJ25 OCN25 NSR25 NIV25 MYZ25 MPD25 MFH25 LVL25 LLP25 LBT25 KRX25 KIB25 JYF25 JOJ25 JEN25 IUR25 IKV25 IAZ25 HRD25 HHH25 GXL25 GNP25 GDT25 FTX25 FKB25 FAF25 EQJ25 EGN25 DWR25 DMV25 DCZ25 CTD25 CJH25 BZL25 BPP25 BFT25 AVX25 AMB25 ACF25 SJ25 IN25 IM14:IM15 SI14:SI15 ACE14:ACE15 AMA14:AMA15 AVW14:AVW15 BFS14:BFS15 BPO14:BPO15 BZK14:BZK15 CJG14:CJG15 CTC14:CTC15 DCY14:DCY15 DMU14:DMU15 DWQ14:DWQ15 EGM14:EGM15 EQI14:EQI15 FAE14:FAE15 FKA14:FKA15 FTW14:FTW15 GDS14:GDS15 GNO14:GNO15 GXK14:GXK15 HHG14:HHG15 HRC14:HRC15 IAY14:IAY15 IKU14:IKU15 IUQ14:IUQ15 JEM14:JEM15 JOI14:JOI15 JYE14:JYE15 KIA14:KIA15 KRW14:KRW15 LBS14:LBS15 LLO14:LLO15 LVK14:LVK15 MFG14:MFG15 MPC14:MPC15 MYY14:MYY15 NIU14:NIU15 NSQ14:NSQ15 OCM14:OCM15 OMI14:OMI15 OWE14:OWE15 PGA14:PGA15 PPW14:PPW15 PZS14:PZS15 QJO14:QJO15 QTK14:QTK15 RDG14:RDG15 RNC14:RNC15 RWY14:RWY15 SGU14:SGU15 SQQ14:SQQ15 TAM14:TAM15 TKI14:TKI15 TUE14:TUE15 UEA14:UEA15 UNW14:UNW15 UXS14:UXS15 VHO14:VHO15 VRK14:VRK15 WBG14:WBG15 WLC14:WLC15 WUZ983088 WLD983088 WBH983088 VRL983088 VHP983088 UXT983088 UNX983088 UEB983088 TUF983088 TKJ983088 TAN983088 SQR983088 SGV983088 RWZ983088 RND983088 RDH983088 QTL983088 QJP983088 PZT983088 PPX983088 PGB983088 OWF983088 OMJ983088 OCN983088 NSR983088 NIV983088 MYZ983088 MPD983088 MFH983088 LVL983088 LLP983088 LBT983088 KRX983088 KIB983088 JYF983088 JOJ983088 JEN983088 IUR983088 IKV983088 IAZ983088 HRD983088 HHH983088 GXL983088 GNP983088 GDT983088 FTX983088 FKB983088 FAF983088 EQJ983088 EGN983088 DWR983088 DMV983088 DCZ983088 CTD983088 CJH983088 BZL983088 BPP983088 BFT983088 AVX983088 AMB983088 ACF983088 SJ983088 IN983088 WUZ917552 WLD917552 WBH917552 VRL917552 VHP917552 UXT917552 UNX917552 UEB917552 TUF917552 TKJ917552 TAN917552 SQR917552 SGV917552 RWZ917552 RND917552 RDH917552 QTL917552 QJP917552 PZT917552 PPX917552 PGB917552 OWF917552 OMJ917552 OCN917552 NSR917552 NIV917552 MYZ917552 MPD917552 MFH917552 LVL917552 LLP917552 LBT917552 KRX917552 KIB917552 JYF917552 JOJ917552 JEN917552 IUR917552 IKV917552 IAZ917552 HRD917552 HHH917552 GXL917552 GNP917552 GDT917552 FTX917552 FKB917552 FAF917552 EQJ917552 EGN917552 DWR917552 DMV917552 DCZ917552 CTD917552 CJH917552 BZL917552 BPP917552 BFT917552 AVX917552 AMB917552 ACF917552 SJ917552 IN917552 WUZ852016 WLD852016 WBH852016 VRL852016 VHP852016 UXT852016 UNX852016 UEB852016 TUF852016 TKJ852016 TAN852016 SQR852016 SGV852016 RWZ852016 RND852016 RDH852016 QTL852016 QJP852016 PZT852016 PPX852016 PGB852016 OWF852016 OMJ852016 OCN852016 NSR852016 NIV852016 MYZ852016 MPD852016 MFH852016 LVL852016 LLP852016 LBT852016 KRX852016 KIB852016 JYF852016 JOJ852016 JEN852016 IUR852016 IKV852016 IAZ852016 HRD852016 HHH852016 GXL852016 GNP852016 GDT852016 FTX852016 FKB852016 FAF852016 EQJ852016 EGN852016 DWR852016 DMV852016 DCZ852016 CTD852016 CJH852016 BZL852016 BPP852016 BFT852016 AVX852016 AMB852016 ACF852016 SJ852016 IN852016 WUZ786480 WLD786480 WBH786480 VRL786480 VHP786480 UXT786480 UNX786480 UEB786480 TUF786480 TKJ786480 TAN786480 SQR786480 SGV786480 RWZ786480 RND786480 RDH786480 QTL786480 QJP786480 PZT786480 PPX786480 PGB786480 OWF786480 OMJ786480 OCN786480 NSR786480 NIV786480 MYZ786480 MPD786480 MFH786480 LVL786480 LLP786480 LBT786480 KRX786480 KIB786480 JYF786480 JOJ786480 JEN786480 IUR786480 IKV786480 IAZ786480 HRD786480 HHH786480 GXL786480 GNP786480 GDT786480 FTX786480 FKB786480 FAF786480 EQJ786480 EGN786480 DWR786480 DMV786480 DCZ786480 CTD786480 CJH786480 BZL786480 BPP786480 BFT786480 AVX786480 AMB786480 ACF786480 SJ786480 IN786480 WUZ720944 WLD720944 WBH720944 VRL720944 VHP720944 UXT720944 UNX720944 UEB720944 TUF720944 TKJ720944 TAN720944 SQR720944 SGV720944 RWZ720944 RND720944 RDH720944 QTL720944 QJP720944 PZT720944 PPX720944 PGB720944 OWF720944 OMJ720944 OCN720944 NSR720944 NIV720944 MYZ720944 MPD720944 MFH720944 LVL720944 LLP720944 LBT720944 KRX720944 KIB720944 JYF720944 JOJ720944 JEN720944 IUR720944 IKV720944 IAZ720944 HRD720944 HHH720944 GXL720944 GNP720944 GDT720944 FTX720944 FKB720944 FAF720944 EQJ720944 EGN720944 DWR720944 DMV720944 DCZ720944 CTD720944 CJH720944 BZL720944 BPP720944 BFT720944 AVX720944 AMB720944 ACF720944 SJ720944 IN720944 WUZ655408 WLD655408 WBH655408 VRL655408 VHP655408 UXT655408 UNX655408 UEB655408 TUF655408 TKJ655408 TAN655408 SQR655408 SGV655408 RWZ655408 RND655408 RDH655408 QTL655408 QJP655408 PZT655408 PPX655408 PGB655408 OWF655408 OMJ655408 OCN655408 NSR655408 NIV655408 MYZ655408 MPD655408 MFH655408 LVL655408 LLP655408 LBT655408 KRX655408 KIB655408 JYF655408 JOJ655408 JEN655408 IUR655408 IKV655408 IAZ655408 HRD655408 HHH655408 GXL655408 GNP655408 GDT655408 FTX655408 FKB655408 FAF655408 EQJ655408 EGN655408 DWR655408 DMV655408 DCZ655408 CTD655408 CJH655408 BZL655408 BPP655408 BFT655408 AVX655408 AMB655408 ACF655408 SJ655408 IN655408 WUZ589872 WLD589872 WBH589872 VRL589872 VHP589872 UXT589872 UNX589872 UEB589872 TUF589872 TKJ589872 TAN589872 SQR589872 SGV589872 RWZ589872 RND589872 RDH589872 QTL589872 QJP589872 PZT589872 PPX589872 PGB589872 OWF589872 OMJ589872 OCN589872 NSR589872 NIV589872 MYZ589872 MPD589872 MFH589872 LVL589872 LLP589872 LBT589872 KRX589872 KIB589872 JYF589872 JOJ589872 JEN589872 IUR589872 IKV589872 IAZ589872 HRD589872 HHH589872 GXL589872 GNP589872 GDT589872 FTX589872 FKB589872 FAF589872 EQJ589872 EGN589872 DWR589872 DMV589872 DCZ589872 CTD589872 CJH589872 BZL589872 BPP589872 BFT589872 AVX589872 AMB589872 ACF589872 SJ589872 IN589872 WUZ524336 WLD524336 WBH524336 VRL524336 VHP524336 UXT524336 UNX524336 UEB524336 TUF524336 TKJ524336 TAN524336 SQR524336 SGV524336 RWZ524336 RND524336 RDH524336 QTL524336 QJP524336 PZT524336 PPX524336 PGB524336 OWF524336 OMJ524336 OCN524336 NSR524336 NIV524336 MYZ524336 MPD524336 MFH524336 LVL524336 LLP524336 LBT524336 KRX524336 KIB524336 JYF524336 JOJ524336 JEN524336 IUR524336 IKV524336 IAZ524336 HRD524336 HHH524336 GXL524336 GNP524336 GDT524336 FTX524336 FKB524336 FAF524336 EQJ524336 EGN524336 DWR524336 DMV524336 DCZ524336 CTD524336 CJH524336 BZL524336 BPP524336 BFT524336 AVX524336 AMB524336 ACF524336 SJ524336 IN524336 WUZ458800 WLD458800 WBH458800 VRL458800 VHP458800 UXT458800 UNX458800 UEB458800 TUF458800 TKJ458800 TAN458800 SQR458800 SGV458800 RWZ458800 RND458800 RDH458800 QTL458800 QJP458800 PZT458800 PPX458800 PGB458800 OWF458800 OMJ458800 OCN458800 NSR458800 NIV458800 MYZ458800 MPD458800 MFH458800 LVL458800 LLP458800 LBT458800 KRX458800 KIB458800 JYF458800 JOJ458800 JEN458800 IUR458800 IKV458800 IAZ458800 HRD458800 HHH458800 GXL458800 GNP458800 GDT458800 FTX458800 FKB458800 FAF458800 EQJ458800 EGN458800 DWR458800 DMV458800 DCZ458800 CTD458800 CJH458800 BZL458800 BPP458800 BFT458800 AVX458800 AMB458800 ACF458800 SJ458800 IN458800 WUZ393264 WLD393264 WBH393264 VRL393264 VHP393264 UXT393264 UNX393264 UEB393264 TUF393264 TKJ393264 TAN393264 SQR393264 SGV393264 RWZ393264 RND393264 RDH393264 QTL393264 QJP393264 PZT393264 PPX393264 PGB393264 OWF393264 OMJ393264 OCN393264 NSR393264 NIV393264 MYZ393264 MPD393264 MFH393264 LVL393264 LLP393264 LBT393264 KRX393264 KIB393264 JYF393264 JOJ393264 JEN393264 IUR393264 IKV393264 IAZ393264 HRD393264 HHH393264 GXL393264 GNP393264 GDT393264 FTX393264 FKB393264 FAF393264 EQJ393264 EGN393264 DWR393264 DMV393264 DCZ393264 CTD393264 CJH393264 BZL393264 BPP393264 BFT393264 AVX393264 AMB393264 ACF393264 SJ393264 IN393264 WUZ327728 WLD327728 WBH327728 VRL327728 VHP327728 UXT327728 UNX327728 UEB327728 TUF327728 TKJ327728 TAN327728 SQR327728 SGV327728 RWZ327728 RND327728 RDH327728 QTL327728 QJP327728 PZT327728 PPX327728 PGB327728 OWF327728 OMJ327728 OCN327728 NSR327728 NIV327728 MYZ327728 MPD327728 MFH327728 LVL327728 LLP327728 LBT327728 KRX327728 KIB327728 JYF327728 JOJ327728 JEN327728 IUR327728 IKV327728 IAZ327728 HRD327728 HHH327728 GXL327728 GNP327728 GDT327728 FTX327728 FKB327728 FAF327728 EQJ327728 EGN327728 DWR327728 DMV327728 DCZ327728 CTD327728 CJH327728 BZL327728 BPP327728 BFT327728 AVX327728 AMB327728 ACF327728 SJ327728 IN327728 WUZ262192 WLD262192 WBH262192 VRL262192 VHP262192 UXT262192 UNX262192 UEB262192 TUF262192 TKJ262192 TAN262192 SQR262192 SGV262192 RWZ262192 RND262192 RDH262192 QTL262192 QJP262192 PZT262192 PPX262192 PGB262192 OWF262192 OMJ262192 OCN262192 NSR262192 NIV262192 MYZ262192 MPD262192 MFH262192 LVL262192 LLP262192 LBT262192 KRX262192 KIB262192 JYF262192 JOJ262192 JEN262192 IUR262192 IKV262192 IAZ262192 HRD262192 HHH262192 GXL262192 GNP262192 GDT262192 FTX262192 FKB262192 FAF262192 EQJ262192 EGN262192 DWR262192 DMV262192 DCZ262192 CTD262192 CJH262192 BZL262192 BPP262192 BFT262192 AVX262192 AMB262192 ACF262192 SJ262192 IN262192 WUZ196656 WLD196656 WBH196656 VRL196656 VHP196656 UXT196656 UNX196656 UEB196656 TUF196656 TKJ196656 TAN196656 SQR196656 SGV196656 RWZ196656 RND196656 RDH196656 QTL196656 QJP196656 PZT196656 PPX196656 PGB196656 OWF196656 OMJ196656 OCN196656 NSR196656 NIV196656 MYZ196656 MPD196656 MFH196656 LVL196656 LLP196656 LBT196656 KRX196656 KIB196656 JYF196656 JOJ196656 JEN196656 IUR196656 IKV196656 IAZ196656 HRD196656 HHH196656 GXL196656 GNP196656 GDT196656 FTX196656 FKB196656 FAF196656 EQJ196656 EGN196656 DWR196656 DMV196656 DCZ196656 CTD196656 CJH196656 BZL196656 BPP196656 BFT196656 AVX196656 AMB196656 ACF196656 SJ196656 IN196656 WUZ131120 WLD131120 WBH131120 VRL131120 VHP131120 UXT131120 UNX131120 UEB131120 TUF131120 TKJ131120 TAN131120 SQR131120 SGV131120 RWZ131120 RND131120 RDH131120 QTL131120 QJP131120 PZT131120 PPX131120 PGB131120 OWF131120 OMJ131120 OCN131120 NSR131120 NIV131120 MYZ131120 MPD131120 MFH131120 LVL131120 LLP131120 LBT131120 KRX131120 KIB131120 JYF131120 JOJ131120 JEN131120 IUR131120 IKV131120 IAZ131120 HRD131120 HHH131120 GXL131120 GNP131120 GDT131120 FTX131120 FKB131120 FAF131120 EQJ131120 EGN131120 DWR131120 DMV131120 DCZ131120 CTD131120 CJH131120 BZL131120 BPP131120 BFT131120 AVX131120 AMB131120 ACF131120 SJ131120 IN131120 WUZ65584 WLD65584 WBH65584 VRL65584 VHP65584 UXT65584 UNX65584 UEB65584 TUF65584 TKJ65584 TAN65584 SQR65584 SGV65584 RWZ65584 RND65584 RDH65584 QTL65584 QJP65584 PZT65584 PPX65584 PGB65584 OWF65584 OMJ65584 OCN65584 NSR65584 NIV65584 MYZ65584 MPD65584 MFH65584 LVL65584 LLP65584 LBT65584 KRX65584 KIB65584 JYF65584 JOJ65584 JEN65584 IUR65584 IKV65584 IAZ65584 HRD65584 HHH65584 GXL65584 GNP65584 GDT65584 FTX65584 FKB65584 FAF65584 EQJ65584 EGN65584 DWR65584 DMV65584 DCZ65584 CTD65584 CJH65584 BZL65584 BPP65584 BFT65584 AVX65584 AMB65584 ACF65584 SJ65584"/>
    <dataValidation allowBlank="1" showInputMessage="1" showErrorMessage="1" promptTitle="About Pending:" prompt="An items should be marked with an &quot;x&quot; under &quot;Pending&quot; by default, and it's disposition updated as it's resolved or waived." sqref="IO65584 WUZ14:WUZ15 WVA25 WLE25 WBI25 VRM25 VHQ25 UXU25 UNY25 UEC25 TUG25 TKK25 TAO25 SQS25 SGW25 RXA25 RNE25 RDI25 QTM25 QJQ25 PZU25 PPY25 PGC25 OWG25 OMK25 OCO25 NSS25 NIW25 MZA25 MPE25 MFI25 LVM25 LLQ25 LBU25 KRY25 KIC25 JYG25 JOK25 JEO25 IUS25 IKW25 IBA25 HRE25 HHI25 GXM25 GNQ25 GDU25 FTY25 FKC25 FAG25 EQK25 EGO25 DWS25 DMW25 DDA25 CTE25 CJI25 BZM25 BPQ25 BFU25 AVY25 AMC25 ACG25 SK25 IO25 IN14:IN15 SJ14:SJ15 ACF14:ACF15 AMB14:AMB15 AVX14:AVX15 BFT14:BFT15 BPP14:BPP15 BZL14:BZL15 CJH14:CJH15 CTD14:CTD15 DCZ14:DCZ15 DMV14:DMV15 DWR14:DWR15 EGN14:EGN15 EQJ14:EQJ15 FAF14:FAF15 FKB14:FKB15 FTX14:FTX15 GDT14:GDT15 GNP14:GNP15 GXL14:GXL15 HHH14:HHH15 HRD14:HRD15 IAZ14:IAZ15 IKV14:IKV15 IUR14:IUR15 JEN14:JEN15 JOJ14:JOJ15 JYF14:JYF15 KIB14:KIB15 KRX14:KRX15 LBT14:LBT15 LLP14:LLP15 LVL14:LVL15 MFH14:MFH15 MPD14:MPD15 MYZ14:MYZ15 NIV14:NIV15 NSR14:NSR15 OCN14:OCN15 OMJ14:OMJ15 OWF14:OWF15 PGB14:PGB15 PPX14:PPX15 PZT14:PZT15 QJP14:QJP15 QTL14:QTL15 RDH14:RDH15 RND14:RND15 RWZ14:RWZ15 SGV14:SGV15 SQR14:SQR15 TAN14:TAN15 TKJ14:TKJ15 TUF14:TUF15 UEB14:UEB15 UNX14:UNX15 UXT14:UXT15 VHP14:VHP15 VRL14:VRL15 WBH14:WBH15 WLD14:WLD15 WVA983088 WLE983088 WBI983088 VRM983088 VHQ983088 UXU983088 UNY983088 UEC983088 TUG983088 TKK983088 TAO983088 SQS983088 SGW983088 RXA983088 RNE983088 RDI983088 QTM983088 QJQ983088 PZU983088 PPY983088 PGC983088 OWG983088 OMK983088 OCO983088 NSS983088 NIW983088 MZA983088 MPE983088 MFI983088 LVM983088 LLQ983088 LBU983088 KRY983088 KIC983088 JYG983088 JOK983088 JEO983088 IUS983088 IKW983088 IBA983088 HRE983088 HHI983088 GXM983088 GNQ983088 GDU983088 FTY983088 FKC983088 FAG983088 EQK983088 EGO983088 DWS983088 DMW983088 DDA983088 CTE983088 CJI983088 BZM983088 BPQ983088 BFU983088 AVY983088 AMC983088 ACG983088 SK983088 IO983088 WVA917552 WLE917552 WBI917552 VRM917552 VHQ917552 UXU917552 UNY917552 UEC917552 TUG917552 TKK917552 TAO917552 SQS917552 SGW917552 RXA917552 RNE917552 RDI917552 QTM917552 QJQ917552 PZU917552 PPY917552 PGC917552 OWG917552 OMK917552 OCO917552 NSS917552 NIW917552 MZA917552 MPE917552 MFI917552 LVM917552 LLQ917552 LBU917552 KRY917552 KIC917552 JYG917552 JOK917552 JEO917552 IUS917552 IKW917552 IBA917552 HRE917552 HHI917552 GXM917552 GNQ917552 GDU917552 FTY917552 FKC917552 FAG917552 EQK917552 EGO917552 DWS917552 DMW917552 DDA917552 CTE917552 CJI917552 BZM917552 BPQ917552 BFU917552 AVY917552 AMC917552 ACG917552 SK917552 IO917552 WVA852016 WLE852016 WBI852016 VRM852016 VHQ852016 UXU852016 UNY852016 UEC852016 TUG852016 TKK852016 TAO852016 SQS852016 SGW852016 RXA852016 RNE852016 RDI852016 QTM852016 QJQ852016 PZU852016 PPY852016 PGC852016 OWG852016 OMK852016 OCO852016 NSS852016 NIW852016 MZA852016 MPE852016 MFI852016 LVM852016 LLQ852016 LBU852016 KRY852016 KIC852016 JYG852016 JOK852016 JEO852016 IUS852016 IKW852016 IBA852016 HRE852016 HHI852016 GXM852016 GNQ852016 GDU852016 FTY852016 FKC852016 FAG852016 EQK852016 EGO852016 DWS852016 DMW852016 DDA852016 CTE852016 CJI852016 BZM852016 BPQ852016 BFU852016 AVY852016 AMC852016 ACG852016 SK852016 IO852016 WVA786480 WLE786480 WBI786480 VRM786480 VHQ786480 UXU786480 UNY786480 UEC786480 TUG786480 TKK786480 TAO786480 SQS786480 SGW786480 RXA786480 RNE786480 RDI786480 QTM786480 QJQ786480 PZU786480 PPY786480 PGC786480 OWG786480 OMK786480 OCO786480 NSS786480 NIW786480 MZA786480 MPE786480 MFI786480 LVM786480 LLQ786480 LBU786480 KRY786480 KIC786480 JYG786480 JOK786480 JEO786480 IUS786480 IKW786480 IBA786480 HRE786480 HHI786480 GXM786480 GNQ786480 GDU786480 FTY786480 FKC786480 FAG786480 EQK786480 EGO786480 DWS786480 DMW786480 DDA786480 CTE786480 CJI786480 BZM786480 BPQ786480 BFU786480 AVY786480 AMC786480 ACG786480 SK786480 IO786480 WVA720944 WLE720944 WBI720944 VRM720944 VHQ720944 UXU720944 UNY720944 UEC720944 TUG720944 TKK720944 TAO720944 SQS720944 SGW720944 RXA720944 RNE720944 RDI720944 QTM720944 QJQ720944 PZU720944 PPY720944 PGC720944 OWG720944 OMK720944 OCO720944 NSS720944 NIW720944 MZA720944 MPE720944 MFI720944 LVM720944 LLQ720944 LBU720944 KRY720944 KIC720944 JYG720944 JOK720944 JEO720944 IUS720944 IKW720944 IBA720944 HRE720944 HHI720944 GXM720944 GNQ720944 GDU720944 FTY720944 FKC720944 FAG720944 EQK720944 EGO720944 DWS720944 DMW720944 DDA720944 CTE720944 CJI720944 BZM720944 BPQ720944 BFU720944 AVY720944 AMC720944 ACG720944 SK720944 IO720944 WVA655408 WLE655408 WBI655408 VRM655408 VHQ655408 UXU655408 UNY655408 UEC655408 TUG655408 TKK655408 TAO655408 SQS655408 SGW655408 RXA655408 RNE655408 RDI655408 QTM655408 QJQ655408 PZU655408 PPY655408 PGC655408 OWG655408 OMK655408 OCO655408 NSS655408 NIW655408 MZA655408 MPE655408 MFI655408 LVM655408 LLQ655408 LBU655408 KRY655408 KIC655408 JYG655408 JOK655408 JEO655408 IUS655408 IKW655408 IBA655408 HRE655408 HHI655408 GXM655408 GNQ655408 GDU655408 FTY655408 FKC655408 FAG655408 EQK655408 EGO655408 DWS655408 DMW655408 DDA655408 CTE655408 CJI655408 BZM655408 BPQ655408 BFU655408 AVY655408 AMC655408 ACG655408 SK655408 IO655408 WVA589872 WLE589872 WBI589872 VRM589872 VHQ589872 UXU589872 UNY589872 UEC589872 TUG589872 TKK589872 TAO589872 SQS589872 SGW589872 RXA589872 RNE589872 RDI589872 QTM589872 QJQ589872 PZU589872 PPY589872 PGC589872 OWG589872 OMK589872 OCO589872 NSS589872 NIW589872 MZA589872 MPE589872 MFI589872 LVM589872 LLQ589872 LBU589872 KRY589872 KIC589872 JYG589872 JOK589872 JEO589872 IUS589872 IKW589872 IBA589872 HRE589872 HHI589872 GXM589872 GNQ589872 GDU589872 FTY589872 FKC589872 FAG589872 EQK589872 EGO589872 DWS589872 DMW589872 DDA589872 CTE589872 CJI589872 BZM589872 BPQ589872 BFU589872 AVY589872 AMC589872 ACG589872 SK589872 IO589872 WVA524336 WLE524336 WBI524336 VRM524336 VHQ524336 UXU524336 UNY524336 UEC524336 TUG524336 TKK524336 TAO524336 SQS524336 SGW524336 RXA524336 RNE524336 RDI524336 QTM524336 QJQ524336 PZU524336 PPY524336 PGC524336 OWG524336 OMK524336 OCO524336 NSS524336 NIW524336 MZA524336 MPE524336 MFI524336 LVM524336 LLQ524336 LBU524336 KRY524336 KIC524336 JYG524336 JOK524336 JEO524336 IUS524336 IKW524336 IBA524336 HRE524336 HHI524336 GXM524336 GNQ524336 GDU524336 FTY524336 FKC524336 FAG524336 EQK524336 EGO524336 DWS524336 DMW524336 DDA524336 CTE524336 CJI524336 BZM524336 BPQ524336 BFU524336 AVY524336 AMC524336 ACG524336 SK524336 IO524336 WVA458800 WLE458800 WBI458800 VRM458800 VHQ458800 UXU458800 UNY458800 UEC458800 TUG458800 TKK458800 TAO458800 SQS458800 SGW458800 RXA458800 RNE458800 RDI458800 QTM458800 QJQ458800 PZU458800 PPY458800 PGC458800 OWG458800 OMK458800 OCO458800 NSS458800 NIW458800 MZA458800 MPE458800 MFI458800 LVM458800 LLQ458800 LBU458800 KRY458800 KIC458800 JYG458800 JOK458800 JEO458800 IUS458800 IKW458800 IBA458800 HRE458800 HHI458800 GXM458800 GNQ458800 GDU458800 FTY458800 FKC458800 FAG458800 EQK458800 EGO458800 DWS458800 DMW458800 DDA458800 CTE458800 CJI458800 BZM458800 BPQ458800 BFU458800 AVY458800 AMC458800 ACG458800 SK458800 IO458800 WVA393264 WLE393264 WBI393264 VRM393264 VHQ393264 UXU393264 UNY393264 UEC393264 TUG393264 TKK393264 TAO393264 SQS393264 SGW393264 RXA393264 RNE393264 RDI393264 QTM393264 QJQ393264 PZU393264 PPY393264 PGC393264 OWG393264 OMK393264 OCO393264 NSS393264 NIW393264 MZA393264 MPE393264 MFI393264 LVM393264 LLQ393264 LBU393264 KRY393264 KIC393264 JYG393264 JOK393264 JEO393264 IUS393264 IKW393264 IBA393264 HRE393264 HHI393264 GXM393264 GNQ393264 GDU393264 FTY393264 FKC393264 FAG393264 EQK393264 EGO393264 DWS393264 DMW393264 DDA393264 CTE393264 CJI393264 BZM393264 BPQ393264 BFU393264 AVY393264 AMC393264 ACG393264 SK393264 IO393264 WVA327728 WLE327728 WBI327728 VRM327728 VHQ327728 UXU327728 UNY327728 UEC327728 TUG327728 TKK327728 TAO327728 SQS327728 SGW327728 RXA327728 RNE327728 RDI327728 QTM327728 QJQ327728 PZU327728 PPY327728 PGC327728 OWG327728 OMK327728 OCO327728 NSS327728 NIW327728 MZA327728 MPE327728 MFI327728 LVM327728 LLQ327728 LBU327728 KRY327728 KIC327728 JYG327728 JOK327728 JEO327728 IUS327728 IKW327728 IBA327728 HRE327728 HHI327728 GXM327728 GNQ327728 GDU327728 FTY327728 FKC327728 FAG327728 EQK327728 EGO327728 DWS327728 DMW327728 DDA327728 CTE327728 CJI327728 BZM327728 BPQ327728 BFU327728 AVY327728 AMC327728 ACG327728 SK327728 IO327728 WVA262192 WLE262192 WBI262192 VRM262192 VHQ262192 UXU262192 UNY262192 UEC262192 TUG262192 TKK262192 TAO262192 SQS262192 SGW262192 RXA262192 RNE262192 RDI262192 QTM262192 QJQ262192 PZU262192 PPY262192 PGC262192 OWG262192 OMK262192 OCO262192 NSS262192 NIW262192 MZA262192 MPE262192 MFI262192 LVM262192 LLQ262192 LBU262192 KRY262192 KIC262192 JYG262192 JOK262192 JEO262192 IUS262192 IKW262192 IBA262192 HRE262192 HHI262192 GXM262192 GNQ262192 GDU262192 FTY262192 FKC262192 FAG262192 EQK262192 EGO262192 DWS262192 DMW262192 DDA262192 CTE262192 CJI262192 BZM262192 BPQ262192 BFU262192 AVY262192 AMC262192 ACG262192 SK262192 IO262192 WVA196656 WLE196656 WBI196656 VRM196656 VHQ196656 UXU196656 UNY196656 UEC196656 TUG196656 TKK196656 TAO196656 SQS196656 SGW196656 RXA196656 RNE196656 RDI196656 QTM196656 QJQ196656 PZU196656 PPY196656 PGC196656 OWG196656 OMK196656 OCO196656 NSS196656 NIW196656 MZA196656 MPE196656 MFI196656 LVM196656 LLQ196656 LBU196656 KRY196656 KIC196656 JYG196656 JOK196656 JEO196656 IUS196656 IKW196656 IBA196656 HRE196656 HHI196656 GXM196656 GNQ196656 GDU196656 FTY196656 FKC196656 FAG196656 EQK196656 EGO196656 DWS196656 DMW196656 DDA196656 CTE196656 CJI196656 BZM196656 BPQ196656 BFU196656 AVY196656 AMC196656 ACG196656 SK196656 IO196656 WVA131120 WLE131120 WBI131120 VRM131120 VHQ131120 UXU131120 UNY131120 UEC131120 TUG131120 TKK131120 TAO131120 SQS131120 SGW131120 RXA131120 RNE131120 RDI131120 QTM131120 QJQ131120 PZU131120 PPY131120 PGC131120 OWG131120 OMK131120 OCO131120 NSS131120 NIW131120 MZA131120 MPE131120 MFI131120 LVM131120 LLQ131120 LBU131120 KRY131120 KIC131120 JYG131120 JOK131120 JEO131120 IUS131120 IKW131120 IBA131120 HRE131120 HHI131120 GXM131120 GNQ131120 GDU131120 FTY131120 FKC131120 FAG131120 EQK131120 EGO131120 DWS131120 DMW131120 DDA131120 CTE131120 CJI131120 BZM131120 BPQ131120 BFU131120 AVY131120 AMC131120 ACG131120 SK131120 IO131120 WVA65584 WLE65584 WBI65584 VRM65584 VHQ65584 UXU65584 UNY65584 UEC65584 TUG65584 TKK65584 TAO65584 SQS65584 SGW65584 RXA65584 RNE65584 RDI65584 QTM65584 QJQ65584 PZU65584 PPY65584 PGC65584 OWG65584 OMK65584 OCO65584 NSS65584 NIW65584 MZA65584 MPE65584 MFI65584 LVM65584 LLQ65584 LBU65584 KRY65584 KIC65584 JYG65584 JOK65584 JEO65584 IUS65584 IKW65584 IBA65584 HRE65584 HHI65584 GXM65584 GNQ65584 GDU65584 FTY65584 FKC65584 FAG65584 EQK65584 EGO65584 DWS65584 DMW65584 DDA65584 CTE65584 CJI65584 BZM65584 BPQ65584 BFU65584 AVY65584 AMC65584 ACG65584 SK65584"/>
    <dataValidation allowBlank="1" showInputMessage="1" showErrorMessage="1" promptTitle="About Resolved" prompt="An item should be marked with an &quot;x&quot; when it's &quot;Resolved&quot;. If an item is &quot;Waived&quot;, then it's also &quot;Resolved&quot;." sqref="IP65584 WVA14:WVA15 WVB25 WLF25 WBJ25 VRN25 VHR25 UXV25 UNZ25 UED25 TUH25 TKL25 TAP25 SQT25 SGX25 RXB25 RNF25 RDJ25 QTN25 QJR25 PZV25 PPZ25 PGD25 OWH25 OML25 OCP25 NST25 NIX25 MZB25 MPF25 MFJ25 LVN25 LLR25 LBV25 KRZ25 KID25 JYH25 JOL25 JEP25 IUT25 IKX25 IBB25 HRF25 HHJ25 GXN25 GNR25 GDV25 FTZ25 FKD25 FAH25 EQL25 EGP25 DWT25 DMX25 DDB25 CTF25 CJJ25 BZN25 BPR25 BFV25 AVZ25 AMD25 ACH25 SL25 IP25 IO14:IO15 SK14:SK15 ACG14:ACG15 AMC14:AMC15 AVY14:AVY15 BFU14:BFU15 BPQ14:BPQ15 BZM14:BZM15 CJI14:CJI15 CTE14:CTE15 DDA14:DDA15 DMW14:DMW15 DWS14:DWS15 EGO14:EGO15 EQK14:EQK15 FAG14:FAG15 FKC14:FKC15 FTY14:FTY15 GDU14:GDU15 GNQ14:GNQ15 GXM14:GXM15 HHI14:HHI15 HRE14:HRE15 IBA14:IBA15 IKW14:IKW15 IUS14:IUS15 JEO14:JEO15 JOK14:JOK15 JYG14:JYG15 KIC14:KIC15 KRY14:KRY15 LBU14:LBU15 LLQ14:LLQ15 LVM14:LVM15 MFI14:MFI15 MPE14:MPE15 MZA14:MZA15 NIW14:NIW15 NSS14:NSS15 OCO14:OCO15 OMK14:OMK15 OWG14:OWG15 PGC14:PGC15 PPY14:PPY15 PZU14:PZU15 QJQ14:QJQ15 QTM14:QTM15 RDI14:RDI15 RNE14:RNE15 RXA14:RXA15 SGW14:SGW15 SQS14:SQS15 TAO14:TAO15 TKK14:TKK15 TUG14:TUG15 UEC14:UEC15 UNY14:UNY15 UXU14:UXU15 VHQ14:VHQ15 VRM14:VRM15 WBI14:WBI15 WLE14:WLE15 WVB983088 WLF983088 WBJ983088 VRN983088 VHR983088 UXV983088 UNZ983088 UED983088 TUH983088 TKL983088 TAP983088 SQT983088 SGX983088 RXB983088 RNF983088 RDJ983088 QTN983088 QJR983088 PZV983088 PPZ983088 PGD983088 OWH983088 OML983088 OCP983088 NST983088 NIX983088 MZB983088 MPF983088 MFJ983088 LVN983088 LLR983088 LBV983088 KRZ983088 KID983088 JYH983088 JOL983088 JEP983088 IUT983088 IKX983088 IBB983088 HRF983088 HHJ983088 GXN983088 GNR983088 GDV983088 FTZ983088 FKD983088 FAH983088 EQL983088 EGP983088 DWT983088 DMX983088 DDB983088 CTF983088 CJJ983088 BZN983088 BPR983088 BFV983088 AVZ983088 AMD983088 ACH983088 SL983088 IP983088 WVB917552 WLF917552 WBJ917552 VRN917552 VHR917552 UXV917552 UNZ917552 UED917552 TUH917552 TKL917552 TAP917552 SQT917552 SGX917552 RXB917552 RNF917552 RDJ917552 QTN917552 QJR917552 PZV917552 PPZ917552 PGD917552 OWH917552 OML917552 OCP917552 NST917552 NIX917552 MZB917552 MPF917552 MFJ917552 LVN917552 LLR917552 LBV917552 KRZ917552 KID917552 JYH917552 JOL917552 JEP917552 IUT917552 IKX917552 IBB917552 HRF917552 HHJ917552 GXN917552 GNR917552 GDV917552 FTZ917552 FKD917552 FAH917552 EQL917552 EGP917552 DWT917552 DMX917552 DDB917552 CTF917552 CJJ917552 BZN917552 BPR917552 BFV917552 AVZ917552 AMD917552 ACH917552 SL917552 IP917552 WVB852016 WLF852016 WBJ852016 VRN852016 VHR852016 UXV852016 UNZ852016 UED852016 TUH852016 TKL852016 TAP852016 SQT852016 SGX852016 RXB852016 RNF852016 RDJ852016 QTN852016 QJR852016 PZV852016 PPZ852016 PGD852016 OWH852016 OML852016 OCP852016 NST852016 NIX852016 MZB852016 MPF852016 MFJ852016 LVN852016 LLR852016 LBV852016 KRZ852016 KID852016 JYH852016 JOL852016 JEP852016 IUT852016 IKX852016 IBB852016 HRF852016 HHJ852016 GXN852016 GNR852016 GDV852016 FTZ852016 FKD852016 FAH852016 EQL852016 EGP852016 DWT852016 DMX852016 DDB852016 CTF852016 CJJ852016 BZN852016 BPR852016 BFV852016 AVZ852016 AMD852016 ACH852016 SL852016 IP852016 WVB786480 WLF786480 WBJ786480 VRN786480 VHR786480 UXV786480 UNZ786480 UED786480 TUH786480 TKL786480 TAP786480 SQT786480 SGX786480 RXB786480 RNF786480 RDJ786480 QTN786480 QJR786480 PZV786480 PPZ786480 PGD786480 OWH786480 OML786480 OCP786480 NST786480 NIX786480 MZB786480 MPF786480 MFJ786480 LVN786480 LLR786480 LBV786480 KRZ786480 KID786480 JYH786480 JOL786480 JEP786480 IUT786480 IKX786480 IBB786480 HRF786480 HHJ786480 GXN786480 GNR786480 GDV786480 FTZ786480 FKD786480 FAH786480 EQL786480 EGP786480 DWT786480 DMX786480 DDB786480 CTF786480 CJJ786480 BZN786480 BPR786480 BFV786480 AVZ786480 AMD786480 ACH786480 SL786480 IP786480 WVB720944 WLF720944 WBJ720944 VRN720944 VHR720944 UXV720944 UNZ720944 UED720944 TUH720944 TKL720944 TAP720944 SQT720944 SGX720944 RXB720944 RNF720944 RDJ720944 QTN720944 QJR720944 PZV720944 PPZ720944 PGD720944 OWH720944 OML720944 OCP720944 NST720944 NIX720944 MZB720944 MPF720944 MFJ720944 LVN720944 LLR720944 LBV720944 KRZ720944 KID720944 JYH720944 JOL720944 JEP720944 IUT720944 IKX720944 IBB720944 HRF720944 HHJ720944 GXN720944 GNR720944 GDV720944 FTZ720944 FKD720944 FAH720944 EQL720944 EGP720944 DWT720944 DMX720944 DDB720944 CTF720944 CJJ720944 BZN720944 BPR720944 BFV720944 AVZ720944 AMD720944 ACH720944 SL720944 IP720944 WVB655408 WLF655408 WBJ655408 VRN655408 VHR655408 UXV655408 UNZ655408 UED655408 TUH655408 TKL655408 TAP655408 SQT655408 SGX655408 RXB655408 RNF655408 RDJ655408 QTN655408 QJR655408 PZV655408 PPZ655408 PGD655408 OWH655408 OML655408 OCP655408 NST655408 NIX655408 MZB655408 MPF655408 MFJ655408 LVN655408 LLR655408 LBV655408 KRZ655408 KID655408 JYH655408 JOL655408 JEP655408 IUT655408 IKX655408 IBB655408 HRF655408 HHJ655408 GXN655408 GNR655408 GDV655408 FTZ655408 FKD655408 FAH655408 EQL655408 EGP655408 DWT655408 DMX655408 DDB655408 CTF655408 CJJ655408 BZN655408 BPR655408 BFV655408 AVZ655408 AMD655408 ACH655408 SL655408 IP655408 WVB589872 WLF589872 WBJ589872 VRN589872 VHR589872 UXV589872 UNZ589872 UED589872 TUH589872 TKL589872 TAP589872 SQT589872 SGX589872 RXB589872 RNF589872 RDJ589872 QTN589872 QJR589872 PZV589872 PPZ589872 PGD589872 OWH589872 OML589872 OCP589872 NST589872 NIX589872 MZB589872 MPF589872 MFJ589872 LVN589872 LLR589872 LBV589872 KRZ589872 KID589872 JYH589872 JOL589872 JEP589872 IUT589872 IKX589872 IBB589872 HRF589872 HHJ589872 GXN589872 GNR589872 GDV589872 FTZ589872 FKD589872 FAH589872 EQL589872 EGP589872 DWT589872 DMX589872 DDB589872 CTF589872 CJJ589872 BZN589872 BPR589872 BFV589872 AVZ589872 AMD589872 ACH589872 SL589872 IP589872 WVB524336 WLF524336 WBJ524336 VRN524336 VHR524336 UXV524336 UNZ524336 UED524336 TUH524336 TKL524336 TAP524336 SQT524336 SGX524336 RXB524336 RNF524336 RDJ524336 QTN524336 QJR524336 PZV524336 PPZ524336 PGD524336 OWH524336 OML524336 OCP524336 NST524336 NIX524336 MZB524336 MPF524336 MFJ524336 LVN524336 LLR524336 LBV524336 KRZ524336 KID524336 JYH524336 JOL524336 JEP524336 IUT524336 IKX524336 IBB524336 HRF524336 HHJ524336 GXN524336 GNR524336 GDV524336 FTZ524336 FKD524336 FAH524336 EQL524336 EGP524336 DWT524336 DMX524336 DDB524336 CTF524336 CJJ524336 BZN524336 BPR524336 BFV524336 AVZ524336 AMD524336 ACH524336 SL524336 IP524336 WVB458800 WLF458800 WBJ458800 VRN458800 VHR458800 UXV458800 UNZ458800 UED458800 TUH458800 TKL458800 TAP458800 SQT458800 SGX458800 RXB458800 RNF458800 RDJ458800 QTN458800 QJR458800 PZV458800 PPZ458800 PGD458800 OWH458800 OML458800 OCP458800 NST458800 NIX458800 MZB458800 MPF458800 MFJ458800 LVN458800 LLR458800 LBV458800 KRZ458800 KID458800 JYH458800 JOL458800 JEP458800 IUT458800 IKX458800 IBB458800 HRF458800 HHJ458800 GXN458800 GNR458800 GDV458800 FTZ458800 FKD458800 FAH458800 EQL458800 EGP458800 DWT458800 DMX458800 DDB458800 CTF458800 CJJ458800 BZN458800 BPR458800 BFV458800 AVZ458800 AMD458800 ACH458800 SL458800 IP458800 WVB393264 WLF393264 WBJ393264 VRN393264 VHR393264 UXV393264 UNZ393264 UED393264 TUH393264 TKL393264 TAP393264 SQT393264 SGX393264 RXB393264 RNF393264 RDJ393264 QTN393264 QJR393264 PZV393264 PPZ393264 PGD393264 OWH393264 OML393264 OCP393264 NST393264 NIX393264 MZB393264 MPF393264 MFJ393264 LVN393264 LLR393264 LBV393264 KRZ393264 KID393264 JYH393264 JOL393264 JEP393264 IUT393264 IKX393264 IBB393264 HRF393264 HHJ393264 GXN393264 GNR393264 GDV393264 FTZ393264 FKD393264 FAH393264 EQL393264 EGP393264 DWT393264 DMX393264 DDB393264 CTF393264 CJJ393264 BZN393264 BPR393264 BFV393264 AVZ393264 AMD393264 ACH393264 SL393264 IP393264 WVB327728 WLF327728 WBJ327728 VRN327728 VHR327728 UXV327728 UNZ327728 UED327728 TUH327728 TKL327728 TAP327728 SQT327728 SGX327728 RXB327728 RNF327728 RDJ327728 QTN327728 QJR327728 PZV327728 PPZ327728 PGD327728 OWH327728 OML327728 OCP327728 NST327728 NIX327728 MZB327728 MPF327728 MFJ327728 LVN327728 LLR327728 LBV327728 KRZ327728 KID327728 JYH327728 JOL327728 JEP327728 IUT327728 IKX327728 IBB327728 HRF327728 HHJ327728 GXN327728 GNR327728 GDV327728 FTZ327728 FKD327728 FAH327728 EQL327728 EGP327728 DWT327728 DMX327728 DDB327728 CTF327728 CJJ327728 BZN327728 BPR327728 BFV327728 AVZ327728 AMD327728 ACH327728 SL327728 IP327728 WVB262192 WLF262192 WBJ262192 VRN262192 VHR262192 UXV262192 UNZ262192 UED262192 TUH262192 TKL262192 TAP262192 SQT262192 SGX262192 RXB262192 RNF262192 RDJ262192 QTN262192 QJR262192 PZV262192 PPZ262192 PGD262192 OWH262192 OML262192 OCP262192 NST262192 NIX262192 MZB262192 MPF262192 MFJ262192 LVN262192 LLR262192 LBV262192 KRZ262192 KID262192 JYH262192 JOL262192 JEP262192 IUT262192 IKX262192 IBB262192 HRF262192 HHJ262192 GXN262192 GNR262192 GDV262192 FTZ262192 FKD262192 FAH262192 EQL262192 EGP262192 DWT262192 DMX262192 DDB262192 CTF262192 CJJ262192 BZN262192 BPR262192 BFV262192 AVZ262192 AMD262192 ACH262192 SL262192 IP262192 WVB196656 WLF196656 WBJ196656 VRN196656 VHR196656 UXV196656 UNZ196656 UED196656 TUH196656 TKL196656 TAP196656 SQT196656 SGX196656 RXB196656 RNF196656 RDJ196656 QTN196656 QJR196656 PZV196656 PPZ196656 PGD196656 OWH196656 OML196656 OCP196656 NST196656 NIX196656 MZB196656 MPF196656 MFJ196656 LVN196656 LLR196656 LBV196656 KRZ196656 KID196656 JYH196656 JOL196656 JEP196656 IUT196656 IKX196656 IBB196656 HRF196656 HHJ196656 GXN196656 GNR196656 GDV196656 FTZ196656 FKD196656 FAH196656 EQL196656 EGP196656 DWT196656 DMX196656 DDB196656 CTF196656 CJJ196656 BZN196656 BPR196656 BFV196656 AVZ196656 AMD196656 ACH196656 SL196656 IP196656 WVB131120 WLF131120 WBJ131120 VRN131120 VHR131120 UXV131120 UNZ131120 UED131120 TUH131120 TKL131120 TAP131120 SQT131120 SGX131120 RXB131120 RNF131120 RDJ131120 QTN131120 QJR131120 PZV131120 PPZ131120 PGD131120 OWH131120 OML131120 OCP131120 NST131120 NIX131120 MZB131120 MPF131120 MFJ131120 LVN131120 LLR131120 LBV131120 KRZ131120 KID131120 JYH131120 JOL131120 JEP131120 IUT131120 IKX131120 IBB131120 HRF131120 HHJ131120 GXN131120 GNR131120 GDV131120 FTZ131120 FKD131120 FAH131120 EQL131120 EGP131120 DWT131120 DMX131120 DDB131120 CTF131120 CJJ131120 BZN131120 BPR131120 BFV131120 AVZ131120 AMD131120 ACH131120 SL131120 IP131120 WVB65584 WLF65584 WBJ65584 VRN65584 VHR65584 UXV65584 UNZ65584 UED65584 TUH65584 TKL65584 TAP65584 SQT65584 SGX65584 RXB65584 RNF65584 RDJ65584 QTN65584 QJR65584 PZV65584 PPZ65584 PGD65584 OWH65584 OML65584 OCP65584 NST65584 NIX65584 MZB65584 MPF65584 MFJ65584 LVN65584 LLR65584 LBV65584 KRZ65584 KID65584 JYH65584 JOL65584 JEP65584 IUT65584 IKX65584 IBB65584 HRF65584 HHJ65584 GXN65584 GNR65584 GDV65584 FTZ65584 FKD65584 FAH65584 EQL65584 EGP65584 DWT65584 DMX65584 DDB65584 CTF65584 CJJ65584 BZN65584 BPR65584 BFV65584 AVZ65584 AMD65584 ACH65584 SL65584"/>
    <dataValidation allowBlank="1" showInputMessage="1" showErrorMessage="1" promptTitle="About Waived" prompt="An item should be marked with an &quot;x&quot; when it's &quot;Waived&quot;." sqref="IQ65584 WVB14:WVB15 WVC25 WLG25 WBK25 VRO25 VHS25 UXW25 UOA25 UEE25 TUI25 TKM25 TAQ25 SQU25 SGY25 RXC25 RNG25 RDK25 QTO25 QJS25 PZW25 PQA25 PGE25 OWI25 OMM25 OCQ25 NSU25 NIY25 MZC25 MPG25 MFK25 LVO25 LLS25 LBW25 KSA25 KIE25 JYI25 JOM25 JEQ25 IUU25 IKY25 IBC25 HRG25 HHK25 GXO25 GNS25 GDW25 FUA25 FKE25 FAI25 EQM25 EGQ25 DWU25 DMY25 DDC25 CTG25 CJK25 BZO25 BPS25 BFW25 AWA25 AME25 ACI25 SM25 IQ25 IP14:IP15 SL14:SL15 ACH14:ACH15 AMD14:AMD15 AVZ14:AVZ15 BFV14:BFV15 BPR14:BPR15 BZN14:BZN15 CJJ14:CJJ15 CTF14:CTF15 DDB14:DDB15 DMX14:DMX15 DWT14:DWT15 EGP14:EGP15 EQL14:EQL15 FAH14:FAH15 FKD14:FKD15 FTZ14:FTZ15 GDV14:GDV15 GNR14:GNR15 GXN14:GXN15 HHJ14:HHJ15 HRF14:HRF15 IBB14:IBB15 IKX14:IKX15 IUT14:IUT15 JEP14:JEP15 JOL14:JOL15 JYH14:JYH15 KID14:KID15 KRZ14:KRZ15 LBV14:LBV15 LLR14:LLR15 LVN14:LVN15 MFJ14:MFJ15 MPF14:MPF15 MZB14:MZB15 NIX14:NIX15 NST14:NST15 OCP14:OCP15 OML14:OML15 OWH14:OWH15 PGD14:PGD15 PPZ14:PPZ15 PZV14:PZV15 QJR14:QJR15 QTN14:QTN15 RDJ14:RDJ15 RNF14:RNF15 RXB14:RXB15 SGX14:SGX15 SQT14:SQT15 TAP14:TAP15 TKL14:TKL15 TUH14:TUH15 UED14:UED15 UNZ14:UNZ15 UXV14:UXV15 VHR14:VHR15 VRN14:VRN15 WBJ14:WBJ15 WLF14:WLF15 WVC983088 WLG983088 WBK983088 VRO983088 VHS983088 UXW983088 UOA983088 UEE983088 TUI983088 TKM983088 TAQ983088 SQU983088 SGY983088 RXC983088 RNG983088 RDK983088 QTO983088 QJS983088 PZW983088 PQA983088 PGE983088 OWI983088 OMM983088 OCQ983088 NSU983088 NIY983088 MZC983088 MPG983088 MFK983088 LVO983088 LLS983088 LBW983088 KSA983088 KIE983088 JYI983088 JOM983088 JEQ983088 IUU983088 IKY983088 IBC983088 HRG983088 HHK983088 GXO983088 GNS983088 GDW983088 FUA983088 FKE983088 FAI983088 EQM983088 EGQ983088 DWU983088 DMY983088 DDC983088 CTG983088 CJK983088 BZO983088 BPS983088 BFW983088 AWA983088 AME983088 ACI983088 SM983088 IQ983088 WVC917552 WLG917552 WBK917552 VRO917552 VHS917552 UXW917552 UOA917552 UEE917552 TUI917552 TKM917552 TAQ917552 SQU917552 SGY917552 RXC917552 RNG917552 RDK917552 QTO917552 QJS917552 PZW917552 PQA917552 PGE917552 OWI917552 OMM917552 OCQ917552 NSU917552 NIY917552 MZC917552 MPG917552 MFK917552 LVO917552 LLS917552 LBW917552 KSA917552 KIE917552 JYI917552 JOM917552 JEQ917552 IUU917552 IKY917552 IBC917552 HRG917552 HHK917552 GXO917552 GNS917552 GDW917552 FUA917552 FKE917552 FAI917552 EQM917552 EGQ917552 DWU917552 DMY917552 DDC917552 CTG917552 CJK917552 BZO917552 BPS917552 BFW917552 AWA917552 AME917552 ACI917552 SM917552 IQ917552 WVC852016 WLG852016 WBK852016 VRO852016 VHS852016 UXW852016 UOA852016 UEE852016 TUI852016 TKM852016 TAQ852016 SQU852016 SGY852016 RXC852016 RNG852016 RDK852016 QTO852016 QJS852016 PZW852016 PQA852016 PGE852016 OWI852016 OMM852016 OCQ852016 NSU852016 NIY852016 MZC852016 MPG852016 MFK852016 LVO852016 LLS852016 LBW852016 KSA852016 KIE852016 JYI852016 JOM852016 JEQ852016 IUU852016 IKY852016 IBC852016 HRG852016 HHK852016 GXO852016 GNS852016 GDW852016 FUA852016 FKE852016 FAI852016 EQM852016 EGQ852016 DWU852016 DMY852016 DDC852016 CTG852016 CJK852016 BZO852016 BPS852016 BFW852016 AWA852016 AME852016 ACI852016 SM852016 IQ852016 WVC786480 WLG786480 WBK786480 VRO786480 VHS786480 UXW786480 UOA786480 UEE786480 TUI786480 TKM786480 TAQ786480 SQU786480 SGY786480 RXC786480 RNG786480 RDK786480 QTO786480 QJS786480 PZW786480 PQA786480 PGE786480 OWI786480 OMM786480 OCQ786480 NSU786480 NIY786480 MZC786480 MPG786480 MFK786480 LVO786480 LLS786480 LBW786480 KSA786480 KIE786480 JYI786480 JOM786480 JEQ786480 IUU786480 IKY786480 IBC786480 HRG786480 HHK786480 GXO786480 GNS786480 GDW786480 FUA786480 FKE786480 FAI786480 EQM786480 EGQ786480 DWU786480 DMY786480 DDC786480 CTG786480 CJK786480 BZO786480 BPS786480 BFW786480 AWA786480 AME786480 ACI786480 SM786480 IQ786480 WVC720944 WLG720944 WBK720944 VRO720944 VHS720944 UXW720944 UOA720944 UEE720944 TUI720944 TKM720944 TAQ720944 SQU720944 SGY720944 RXC720944 RNG720944 RDK720944 QTO720944 QJS720944 PZW720944 PQA720944 PGE720944 OWI720944 OMM720944 OCQ720944 NSU720944 NIY720944 MZC720944 MPG720944 MFK720944 LVO720944 LLS720944 LBW720944 KSA720944 KIE720944 JYI720944 JOM720944 JEQ720944 IUU720944 IKY720944 IBC720944 HRG720944 HHK720944 GXO720944 GNS720944 GDW720944 FUA720944 FKE720944 FAI720944 EQM720944 EGQ720944 DWU720944 DMY720944 DDC720944 CTG720944 CJK720944 BZO720944 BPS720944 BFW720944 AWA720944 AME720944 ACI720944 SM720944 IQ720944 WVC655408 WLG655408 WBK655408 VRO655408 VHS655408 UXW655408 UOA655408 UEE655408 TUI655408 TKM655408 TAQ655408 SQU655408 SGY655408 RXC655408 RNG655408 RDK655408 QTO655408 QJS655408 PZW655408 PQA655408 PGE655408 OWI655408 OMM655408 OCQ655408 NSU655408 NIY655408 MZC655408 MPG655408 MFK655408 LVO655408 LLS655408 LBW655408 KSA655408 KIE655408 JYI655408 JOM655408 JEQ655408 IUU655408 IKY655408 IBC655408 HRG655408 HHK655408 GXO655408 GNS655408 GDW655408 FUA655408 FKE655408 FAI655408 EQM655408 EGQ655408 DWU655408 DMY655408 DDC655408 CTG655408 CJK655408 BZO655408 BPS655408 BFW655408 AWA655408 AME655408 ACI655408 SM655408 IQ655408 WVC589872 WLG589872 WBK589872 VRO589872 VHS589872 UXW589872 UOA589872 UEE589872 TUI589872 TKM589872 TAQ589872 SQU589872 SGY589872 RXC589872 RNG589872 RDK589872 QTO589872 QJS589872 PZW589872 PQA589872 PGE589872 OWI589872 OMM589872 OCQ589872 NSU589872 NIY589872 MZC589872 MPG589872 MFK589872 LVO589872 LLS589872 LBW589872 KSA589872 KIE589872 JYI589872 JOM589872 JEQ589872 IUU589872 IKY589872 IBC589872 HRG589872 HHK589872 GXO589872 GNS589872 GDW589872 FUA589872 FKE589872 FAI589872 EQM589872 EGQ589872 DWU589872 DMY589872 DDC589872 CTG589872 CJK589872 BZO589872 BPS589872 BFW589872 AWA589872 AME589872 ACI589872 SM589872 IQ589872 WVC524336 WLG524336 WBK524336 VRO524336 VHS524336 UXW524336 UOA524336 UEE524336 TUI524336 TKM524336 TAQ524336 SQU524336 SGY524336 RXC524336 RNG524336 RDK524336 QTO524336 QJS524336 PZW524336 PQA524336 PGE524336 OWI524336 OMM524336 OCQ524336 NSU524336 NIY524336 MZC524336 MPG524336 MFK524336 LVO524336 LLS524336 LBW524336 KSA524336 KIE524336 JYI524336 JOM524336 JEQ524336 IUU524336 IKY524336 IBC524336 HRG524336 HHK524336 GXO524336 GNS524336 GDW524336 FUA524336 FKE524336 FAI524336 EQM524336 EGQ524336 DWU524336 DMY524336 DDC524336 CTG524336 CJK524336 BZO524336 BPS524336 BFW524336 AWA524336 AME524336 ACI524336 SM524336 IQ524336 WVC458800 WLG458800 WBK458800 VRO458800 VHS458800 UXW458800 UOA458800 UEE458800 TUI458800 TKM458800 TAQ458800 SQU458800 SGY458800 RXC458800 RNG458800 RDK458800 QTO458800 QJS458800 PZW458800 PQA458800 PGE458800 OWI458800 OMM458800 OCQ458800 NSU458800 NIY458800 MZC458800 MPG458800 MFK458800 LVO458800 LLS458800 LBW458800 KSA458800 KIE458800 JYI458800 JOM458800 JEQ458800 IUU458800 IKY458800 IBC458800 HRG458800 HHK458800 GXO458800 GNS458800 GDW458800 FUA458800 FKE458800 FAI458800 EQM458800 EGQ458800 DWU458800 DMY458800 DDC458800 CTG458800 CJK458800 BZO458800 BPS458800 BFW458800 AWA458800 AME458800 ACI458800 SM458800 IQ458800 WVC393264 WLG393264 WBK393264 VRO393264 VHS393264 UXW393264 UOA393264 UEE393264 TUI393264 TKM393264 TAQ393264 SQU393264 SGY393264 RXC393264 RNG393264 RDK393264 QTO393264 QJS393264 PZW393264 PQA393264 PGE393264 OWI393264 OMM393264 OCQ393264 NSU393264 NIY393264 MZC393264 MPG393264 MFK393264 LVO393264 LLS393264 LBW393264 KSA393264 KIE393264 JYI393264 JOM393264 JEQ393264 IUU393264 IKY393264 IBC393264 HRG393264 HHK393264 GXO393264 GNS393264 GDW393264 FUA393264 FKE393264 FAI393264 EQM393264 EGQ393264 DWU393264 DMY393264 DDC393264 CTG393264 CJK393264 BZO393264 BPS393264 BFW393264 AWA393264 AME393264 ACI393264 SM393264 IQ393264 WVC327728 WLG327728 WBK327728 VRO327728 VHS327728 UXW327728 UOA327728 UEE327728 TUI327728 TKM327728 TAQ327728 SQU327728 SGY327728 RXC327728 RNG327728 RDK327728 QTO327728 QJS327728 PZW327728 PQA327728 PGE327728 OWI327728 OMM327728 OCQ327728 NSU327728 NIY327728 MZC327728 MPG327728 MFK327728 LVO327728 LLS327728 LBW327728 KSA327728 KIE327728 JYI327728 JOM327728 JEQ327728 IUU327728 IKY327728 IBC327728 HRG327728 HHK327728 GXO327728 GNS327728 GDW327728 FUA327728 FKE327728 FAI327728 EQM327728 EGQ327728 DWU327728 DMY327728 DDC327728 CTG327728 CJK327728 BZO327728 BPS327728 BFW327728 AWA327728 AME327728 ACI327728 SM327728 IQ327728 WVC262192 WLG262192 WBK262192 VRO262192 VHS262192 UXW262192 UOA262192 UEE262192 TUI262192 TKM262192 TAQ262192 SQU262192 SGY262192 RXC262192 RNG262192 RDK262192 QTO262192 QJS262192 PZW262192 PQA262192 PGE262192 OWI262192 OMM262192 OCQ262192 NSU262192 NIY262192 MZC262192 MPG262192 MFK262192 LVO262192 LLS262192 LBW262192 KSA262192 KIE262192 JYI262192 JOM262192 JEQ262192 IUU262192 IKY262192 IBC262192 HRG262192 HHK262192 GXO262192 GNS262192 GDW262192 FUA262192 FKE262192 FAI262192 EQM262192 EGQ262192 DWU262192 DMY262192 DDC262192 CTG262192 CJK262192 BZO262192 BPS262192 BFW262192 AWA262192 AME262192 ACI262192 SM262192 IQ262192 WVC196656 WLG196656 WBK196656 VRO196656 VHS196656 UXW196656 UOA196656 UEE196656 TUI196656 TKM196656 TAQ196656 SQU196656 SGY196656 RXC196656 RNG196656 RDK196656 QTO196656 QJS196656 PZW196656 PQA196656 PGE196656 OWI196656 OMM196656 OCQ196656 NSU196656 NIY196656 MZC196656 MPG196656 MFK196656 LVO196656 LLS196656 LBW196656 KSA196656 KIE196656 JYI196656 JOM196656 JEQ196656 IUU196656 IKY196656 IBC196656 HRG196656 HHK196656 GXO196656 GNS196656 GDW196656 FUA196656 FKE196656 FAI196656 EQM196656 EGQ196656 DWU196656 DMY196656 DDC196656 CTG196656 CJK196656 BZO196656 BPS196656 BFW196656 AWA196656 AME196656 ACI196656 SM196656 IQ196656 WVC131120 WLG131120 WBK131120 VRO131120 VHS131120 UXW131120 UOA131120 UEE131120 TUI131120 TKM131120 TAQ131120 SQU131120 SGY131120 RXC131120 RNG131120 RDK131120 QTO131120 QJS131120 PZW131120 PQA131120 PGE131120 OWI131120 OMM131120 OCQ131120 NSU131120 NIY131120 MZC131120 MPG131120 MFK131120 LVO131120 LLS131120 LBW131120 KSA131120 KIE131120 JYI131120 JOM131120 JEQ131120 IUU131120 IKY131120 IBC131120 HRG131120 HHK131120 GXO131120 GNS131120 GDW131120 FUA131120 FKE131120 FAI131120 EQM131120 EGQ131120 DWU131120 DMY131120 DDC131120 CTG131120 CJK131120 BZO131120 BPS131120 BFW131120 AWA131120 AME131120 ACI131120 SM131120 IQ131120 WVC65584 WLG65584 WBK65584 VRO65584 VHS65584 UXW65584 UOA65584 UEE65584 TUI65584 TKM65584 TAQ65584 SQU65584 SGY65584 RXC65584 RNG65584 RDK65584 QTO65584 QJS65584 PZW65584 PQA65584 PGE65584 OWI65584 OMM65584 OCQ65584 NSU65584 NIY65584 MZC65584 MPG65584 MFK65584 LVO65584 LLS65584 LBW65584 KSA65584 KIE65584 JYI65584 JOM65584 JEQ65584 IUU65584 IKY65584 IBC65584 HRG65584 HHK65584 GXO65584 GNS65584 GDW65584 FUA65584 FKE65584 FAI65584 EQM65584 EGQ65584 DWU65584 DMY65584 DDC65584 CTG65584 CJK65584 BZO65584 BPS65584 BFW65584 AWA65584 AME65584 ACI65584 SM65584"/>
    <dataValidation type="list" errorStyle="warning" allowBlank="1" showErrorMessage="1" errorTitle="Check Your Entry" error="Should use either &quot;Open&quot;, &quot;Closed&quot;, or &quot;FYI&quot;" sqref="IN65586:IN65633 WLD26:WLD105 WLD23 WLC16:WLC22 WBH23 WBG16:WBG22 VRL23 VRK16:VRK22 VHP23 VHO16:VHO22 UXT23 UXS16:UXS22 UNX23 UNW16:UNW22 UEB23 UEA16:UEA22 TUF23 TUE16:TUE22 TKJ23 TKI16:TKI22 TAN23 TAM16:TAM22 SQR23 SQQ16:SQQ22 SGV23 SGU16:SGU22 RWZ23 RWY16:RWY22 RND23 RNC16:RNC22 RDH23 RDG16:RDG22 QTL23 QTK16:QTK22 QJP23 QJO16:QJO22 PZT23 PZS16:PZS22 PPX23 PPW16:PPW22 PGB23 PGA16:PGA22 OWF23 OWE16:OWE22 OMJ23 OMI16:OMI22 OCN23 OCM16:OCM22 NSR23 NSQ16:NSQ22 NIV23 NIU16:NIU22 MYZ23 MYY16:MYY22 MPD23 MPC16:MPC22 MFH23 MFG16:MFG22 LVL23 LVK16:LVK22 LLP23 LLO16:LLO22 LBT23 LBS16:LBS22 KRX23 KRW16:KRW22 KIB23 KIA16:KIA22 JYF23 JYE16:JYE22 JOJ23 JOI16:JOI22 JEN23 JEM16:JEM22 IUR23 IUQ16:IUQ22 IKV23 IKU16:IKU22 IAZ23 IAY16:IAY22 HRD23 HRC16:HRC22 HHH23 HHG16:HHG22 GXL23 GXK16:GXK22 GNP23 GNO16:GNO22 GDT23 GDS16:GDS22 FTX23 FTW16:FTW22 FKB23 FKA16:FKA22 FAF23 FAE16:FAE22 EQJ23 EQI16:EQI22 EGN23 EGM16:EGM22 DWR23 DWQ16:DWQ22 DMV23 DMU16:DMU22 DCZ23 DCY16:DCY22 CTD23 CTC16:CTC22 CJH23 CJG16:CJG22 BZL23 BZK16:BZK22 BPP23 BPO16:BPO22 BFT23 BFS16:BFS22 AVX23 AVW16:AVW22 AMB23 AMA16:AMA22 ACF23 ACE16:ACE22 SJ23 SI16:SI22 IN23 IM16:IM22 WUZ23 WUY16:WUY22 WUZ26:WUZ105 IN26:IN105 SJ26:SJ105 ACF26:ACF105 AMB26:AMB105 AVX26:AVX105 BFT26:BFT105 BPP26:BPP105 BZL26:BZL105 CJH26:CJH105 CTD26:CTD105 DCZ26:DCZ105 DMV26:DMV105 DWR26:DWR105 EGN26:EGN105 EQJ26:EQJ105 FAF26:FAF105 FKB26:FKB105 FTX26:FTX105 GDT26:GDT105 GNP26:GNP105 GXL26:GXL105 HHH26:HHH105 HRD26:HRD105 IAZ26:IAZ105 IKV26:IKV105 IUR26:IUR105 JEN26:JEN105 JOJ26:JOJ105 JYF26:JYF105 KIB26:KIB105 KRX26:KRX105 LBT26:LBT105 LLP26:LLP105 LVL26:LVL105 MFH26:MFH105 MPD26:MPD105 MYZ26:MYZ105 NIV26:NIV105 NSR26:NSR105 OCN26:OCN105 OMJ26:OMJ105 OWF26:OWF105 PGB26:PGB105 PPX26:PPX105 PZT26:PZT105 QJP26:QJP105 QTL26:QTL105 RDH26:RDH105 RND26:RND105 RWZ26:RWZ105 SGV26:SGV105 SQR26:SQR105 TAN26:TAN105 TKJ26:TKJ105 TUF26:TUF105 UEB26:UEB105 UNX26:UNX105 UXT26:UXT105 VHP26:VHP105 VRL26:VRL105 WBH26:WBH105 WUZ983090:WUZ983137 WLD983090:WLD983137 WBH983090:WBH983137 VRL983090:VRL983137 VHP983090:VHP983137 UXT983090:UXT983137 UNX983090:UNX983137 UEB983090:UEB983137 TUF983090:TUF983137 TKJ983090:TKJ983137 TAN983090:TAN983137 SQR983090:SQR983137 SGV983090:SGV983137 RWZ983090:RWZ983137 RND983090:RND983137 RDH983090:RDH983137 QTL983090:QTL983137 QJP983090:QJP983137 PZT983090:PZT983137 PPX983090:PPX983137 PGB983090:PGB983137 OWF983090:OWF983137 OMJ983090:OMJ983137 OCN983090:OCN983137 NSR983090:NSR983137 NIV983090:NIV983137 MYZ983090:MYZ983137 MPD983090:MPD983137 MFH983090:MFH983137 LVL983090:LVL983137 LLP983090:LLP983137 LBT983090:LBT983137 KRX983090:KRX983137 KIB983090:KIB983137 JYF983090:JYF983137 JOJ983090:JOJ983137 JEN983090:JEN983137 IUR983090:IUR983137 IKV983090:IKV983137 IAZ983090:IAZ983137 HRD983090:HRD983137 HHH983090:HHH983137 GXL983090:GXL983137 GNP983090:GNP983137 GDT983090:GDT983137 FTX983090:FTX983137 FKB983090:FKB983137 FAF983090:FAF983137 EQJ983090:EQJ983137 EGN983090:EGN983137 DWR983090:DWR983137 DMV983090:DMV983137 DCZ983090:DCZ983137 CTD983090:CTD983137 CJH983090:CJH983137 BZL983090:BZL983137 BPP983090:BPP983137 BFT983090:BFT983137 AVX983090:AVX983137 AMB983090:AMB983137 ACF983090:ACF983137 SJ983090:SJ983137 IN983090:IN983137 WUZ917554:WUZ917601 WLD917554:WLD917601 WBH917554:WBH917601 VRL917554:VRL917601 VHP917554:VHP917601 UXT917554:UXT917601 UNX917554:UNX917601 UEB917554:UEB917601 TUF917554:TUF917601 TKJ917554:TKJ917601 TAN917554:TAN917601 SQR917554:SQR917601 SGV917554:SGV917601 RWZ917554:RWZ917601 RND917554:RND917601 RDH917554:RDH917601 QTL917554:QTL917601 QJP917554:QJP917601 PZT917554:PZT917601 PPX917554:PPX917601 PGB917554:PGB917601 OWF917554:OWF917601 OMJ917554:OMJ917601 OCN917554:OCN917601 NSR917554:NSR917601 NIV917554:NIV917601 MYZ917554:MYZ917601 MPD917554:MPD917601 MFH917554:MFH917601 LVL917554:LVL917601 LLP917554:LLP917601 LBT917554:LBT917601 KRX917554:KRX917601 KIB917554:KIB917601 JYF917554:JYF917601 JOJ917554:JOJ917601 JEN917554:JEN917601 IUR917554:IUR917601 IKV917554:IKV917601 IAZ917554:IAZ917601 HRD917554:HRD917601 HHH917554:HHH917601 GXL917554:GXL917601 GNP917554:GNP917601 GDT917554:GDT917601 FTX917554:FTX917601 FKB917554:FKB917601 FAF917554:FAF917601 EQJ917554:EQJ917601 EGN917554:EGN917601 DWR917554:DWR917601 DMV917554:DMV917601 DCZ917554:DCZ917601 CTD917554:CTD917601 CJH917554:CJH917601 BZL917554:BZL917601 BPP917554:BPP917601 BFT917554:BFT917601 AVX917554:AVX917601 AMB917554:AMB917601 ACF917554:ACF917601 SJ917554:SJ917601 IN917554:IN917601 WUZ852018:WUZ852065 WLD852018:WLD852065 WBH852018:WBH852065 VRL852018:VRL852065 VHP852018:VHP852065 UXT852018:UXT852065 UNX852018:UNX852065 UEB852018:UEB852065 TUF852018:TUF852065 TKJ852018:TKJ852065 TAN852018:TAN852065 SQR852018:SQR852065 SGV852018:SGV852065 RWZ852018:RWZ852065 RND852018:RND852065 RDH852018:RDH852065 QTL852018:QTL852065 QJP852018:QJP852065 PZT852018:PZT852065 PPX852018:PPX852065 PGB852018:PGB852065 OWF852018:OWF852065 OMJ852018:OMJ852065 OCN852018:OCN852065 NSR852018:NSR852065 NIV852018:NIV852065 MYZ852018:MYZ852065 MPD852018:MPD852065 MFH852018:MFH852065 LVL852018:LVL852065 LLP852018:LLP852065 LBT852018:LBT852065 KRX852018:KRX852065 KIB852018:KIB852065 JYF852018:JYF852065 JOJ852018:JOJ852065 JEN852018:JEN852065 IUR852018:IUR852065 IKV852018:IKV852065 IAZ852018:IAZ852065 HRD852018:HRD852065 HHH852018:HHH852065 GXL852018:GXL852065 GNP852018:GNP852065 GDT852018:GDT852065 FTX852018:FTX852065 FKB852018:FKB852065 FAF852018:FAF852065 EQJ852018:EQJ852065 EGN852018:EGN852065 DWR852018:DWR852065 DMV852018:DMV852065 DCZ852018:DCZ852065 CTD852018:CTD852065 CJH852018:CJH852065 BZL852018:BZL852065 BPP852018:BPP852065 BFT852018:BFT852065 AVX852018:AVX852065 AMB852018:AMB852065 ACF852018:ACF852065 SJ852018:SJ852065 IN852018:IN852065 WUZ786482:WUZ786529 WLD786482:WLD786529 WBH786482:WBH786529 VRL786482:VRL786529 VHP786482:VHP786529 UXT786482:UXT786529 UNX786482:UNX786529 UEB786482:UEB786529 TUF786482:TUF786529 TKJ786482:TKJ786529 TAN786482:TAN786529 SQR786482:SQR786529 SGV786482:SGV786529 RWZ786482:RWZ786529 RND786482:RND786529 RDH786482:RDH786529 QTL786482:QTL786529 QJP786482:QJP786529 PZT786482:PZT786529 PPX786482:PPX786529 PGB786482:PGB786529 OWF786482:OWF786529 OMJ786482:OMJ786529 OCN786482:OCN786529 NSR786482:NSR786529 NIV786482:NIV786529 MYZ786482:MYZ786529 MPD786482:MPD786529 MFH786482:MFH786529 LVL786482:LVL786529 LLP786482:LLP786529 LBT786482:LBT786529 KRX786482:KRX786529 KIB786482:KIB786529 JYF786482:JYF786529 JOJ786482:JOJ786529 JEN786482:JEN786529 IUR786482:IUR786529 IKV786482:IKV786529 IAZ786482:IAZ786529 HRD786482:HRD786529 HHH786482:HHH786529 GXL786482:GXL786529 GNP786482:GNP786529 GDT786482:GDT786529 FTX786482:FTX786529 FKB786482:FKB786529 FAF786482:FAF786529 EQJ786482:EQJ786529 EGN786482:EGN786529 DWR786482:DWR786529 DMV786482:DMV786529 DCZ786482:DCZ786529 CTD786482:CTD786529 CJH786482:CJH786529 BZL786482:BZL786529 BPP786482:BPP786529 BFT786482:BFT786529 AVX786482:AVX786529 AMB786482:AMB786529 ACF786482:ACF786529 SJ786482:SJ786529 IN786482:IN786529 WUZ720946:WUZ720993 WLD720946:WLD720993 WBH720946:WBH720993 VRL720946:VRL720993 VHP720946:VHP720993 UXT720946:UXT720993 UNX720946:UNX720993 UEB720946:UEB720993 TUF720946:TUF720993 TKJ720946:TKJ720993 TAN720946:TAN720993 SQR720946:SQR720993 SGV720946:SGV720993 RWZ720946:RWZ720993 RND720946:RND720993 RDH720946:RDH720993 QTL720946:QTL720993 QJP720946:QJP720993 PZT720946:PZT720993 PPX720946:PPX720993 PGB720946:PGB720993 OWF720946:OWF720993 OMJ720946:OMJ720993 OCN720946:OCN720993 NSR720946:NSR720993 NIV720946:NIV720993 MYZ720946:MYZ720993 MPD720946:MPD720993 MFH720946:MFH720993 LVL720946:LVL720993 LLP720946:LLP720993 LBT720946:LBT720993 KRX720946:KRX720993 KIB720946:KIB720993 JYF720946:JYF720993 JOJ720946:JOJ720993 JEN720946:JEN720993 IUR720946:IUR720993 IKV720946:IKV720993 IAZ720946:IAZ720993 HRD720946:HRD720993 HHH720946:HHH720993 GXL720946:GXL720993 GNP720946:GNP720993 GDT720946:GDT720993 FTX720946:FTX720993 FKB720946:FKB720993 FAF720946:FAF720993 EQJ720946:EQJ720993 EGN720946:EGN720993 DWR720946:DWR720993 DMV720946:DMV720993 DCZ720946:DCZ720993 CTD720946:CTD720993 CJH720946:CJH720993 BZL720946:BZL720993 BPP720946:BPP720993 BFT720946:BFT720993 AVX720946:AVX720993 AMB720946:AMB720993 ACF720946:ACF720993 SJ720946:SJ720993 IN720946:IN720993 WUZ655410:WUZ655457 WLD655410:WLD655457 WBH655410:WBH655457 VRL655410:VRL655457 VHP655410:VHP655457 UXT655410:UXT655457 UNX655410:UNX655457 UEB655410:UEB655457 TUF655410:TUF655457 TKJ655410:TKJ655457 TAN655410:TAN655457 SQR655410:SQR655457 SGV655410:SGV655457 RWZ655410:RWZ655457 RND655410:RND655457 RDH655410:RDH655457 QTL655410:QTL655457 QJP655410:QJP655457 PZT655410:PZT655457 PPX655410:PPX655457 PGB655410:PGB655457 OWF655410:OWF655457 OMJ655410:OMJ655457 OCN655410:OCN655457 NSR655410:NSR655457 NIV655410:NIV655457 MYZ655410:MYZ655457 MPD655410:MPD655457 MFH655410:MFH655457 LVL655410:LVL655457 LLP655410:LLP655457 LBT655410:LBT655457 KRX655410:KRX655457 KIB655410:KIB655457 JYF655410:JYF655457 JOJ655410:JOJ655457 JEN655410:JEN655457 IUR655410:IUR655457 IKV655410:IKV655457 IAZ655410:IAZ655457 HRD655410:HRD655457 HHH655410:HHH655457 GXL655410:GXL655457 GNP655410:GNP655457 GDT655410:GDT655457 FTX655410:FTX655457 FKB655410:FKB655457 FAF655410:FAF655457 EQJ655410:EQJ655457 EGN655410:EGN655457 DWR655410:DWR655457 DMV655410:DMV655457 DCZ655410:DCZ655457 CTD655410:CTD655457 CJH655410:CJH655457 BZL655410:BZL655457 BPP655410:BPP655457 BFT655410:BFT655457 AVX655410:AVX655457 AMB655410:AMB655457 ACF655410:ACF655457 SJ655410:SJ655457 IN655410:IN655457 WUZ589874:WUZ589921 WLD589874:WLD589921 WBH589874:WBH589921 VRL589874:VRL589921 VHP589874:VHP589921 UXT589874:UXT589921 UNX589874:UNX589921 UEB589874:UEB589921 TUF589874:TUF589921 TKJ589874:TKJ589921 TAN589874:TAN589921 SQR589874:SQR589921 SGV589874:SGV589921 RWZ589874:RWZ589921 RND589874:RND589921 RDH589874:RDH589921 QTL589874:QTL589921 QJP589874:QJP589921 PZT589874:PZT589921 PPX589874:PPX589921 PGB589874:PGB589921 OWF589874:OWF589921 OMJ589874:OMJ589921 OCN589874:OCN589921 NSR589874:NSR589921 NIV589874:NIV589921 MYZ589874:MYZ589921 MPD589874:MPD589921 MFH589874:MFH589921 LVL589874:LVL589921 LLP589874:LLP589921 LBT589874:LBT589921 KRX589874:KRX589921 KIB589874:KIB589921 JYF589874:JYF589921 JOJ589874:JOJ589921 JEN589874:JEN589921 IUR589874:IUR589921 IKV589874:IKV589921 IAZ589874:IAZ589921 HRD589874:HRD589921 HHH589874:HHH589921 GXL589874:GXL589921 GNP589874:GNP589921 GDT589874:GDT589921 FTX589874:FTX589921 FKB589874:FKB589921 FAF589874:FAF589921 EQJ589874:EQJ589921 EGN589874:EGN589921 DWR589874:DWR589921 DMV589874:DMV589921 DCZ589874:DCZ589921 CTD589874:CTD589921 CJH589874:CJH589921 BZL589874:BZL589921 BPP589874:BPP589921 BFT589874:BFT589921 AVX589874:AVX589921 AMB589874:AMB589921 ACF589874:ACF589921 SJ589874:SJ589921 IN589874:IN589921 WUZ524338:WUZ524385 WLD524338:WLD524385 WBH524338:WBH524385 VRL524338:VRL524385 VHP524338:VHP524385 UXT524338:UXT524385 UNX524338:UNX524385 UEB524338:UEB524385 TUF524338:TUF524385 TKJ524338:TKJ524385 TAN524338:TAN524385 SQR524338:SQR524385 SGV524338:SGV524385 RWZ524338:RWZ524385 RND524338:RND524385 RDH524338:RDH524385 QTL524338:QTL524385 QJP524338:QJP524385 PZT524338:PZT524385 PPX524338:PPX524385 PGB524338:PGB524385 OWF524338:OWF524385 OMJ524338:OMJ524385 OCN524338:OCN524385 NSR524338:NSR524385 NIV524338:NIV524385 MYZ524338:MYZ524385 MPD524338:MPD524385 MFH524338:MFH524385 LVL524338:LVL524385 LLP524338:LLP524385 LBT524338:LBT524385 KRX524338:KRX524385 KIB524338:KIB524385 JYF524338:JYF524385 JOJ524338:JOJ524385 JEN524338:JEN524385 IUR524338:IUR524385 IKV524338:IKV524385 IAZ524338:IAZ524385 HRD524338:HRD524385 HHH524338:HHH524385 GXL524338:GXL524385 GNP524338:GNP524385 GDT524338:GDT524385 FTX524338:FTX524385 FKB524338:FKB524385 FAF524338:FAF524385 EQJ524338:EQJ524385 EGN524338:EGN524385 DWR524338:DWR524385 DMV524338:DMV524385 DCZ524338:DCZ524385 CTD524338:CTD524385 CJH524338:CJH524385 BZL524338:BZL524385 BPP524338:BPP524385 BFT524338:BFT524385 AVX524338:AVX524385 AMB524338:AMB524385 ACF524338:ACF524385 SJ524338:SJ524385 IN524338:IN524385 WUZ458802:WUZ458849 WLD458802:WLD458849 WBH458802:WBH458849 VRL458802:VRL458849 VHP458802:VHP458849 UXT458802:UXT458849 UNX458802:UNX458849 UEB458802:UEB458849 TUF458802:TUF458849 TKJ458802:TKJ458849 TAN458802:TAN458849 SQR458802:SQR458849 SGV458802:SGV458849 RWZ458802:RWZ458849 RND458802:RND458849 RDH458802:RDH458849 QTL458802:QTL458849 QJP458802:QJP458849 PZT458802:PZT458849 PPX458802:PPX458849 PGB458802:PGB458849 OWF458802:OWF458849 OMJ458802:OMJ458849 OCN458802:OCN458849 NSR458802:NSR458849 NIV458802:NIV458849 MYZ458802:MYZ458849 MPD458802:MPD458849 MFH458802:MFH458849 LVL458802:LVL458849 LLP458802:LLP458849 LBT458802:LBT458849 KRX458802:KRX458849 KIB458802:KIB458849 JYF458802:JYF458849 JOJ458802:JOJ458849 JEN458802:JEN458849 IUR458802:IUR458849 IKV458802:IKV458849 IAZ458802:IAZ458849 HRD458802:HRD458849 HHH458802:HHH458849 GXL458802:GXL458849 GNP458802:GNP458849 GDT458802:GDT458849 FTX458802:FTX458849 FKB458802:FKB458849 FAF458802:FAF458849 EQJ458802:EQJ458849 EGN458802:EGN458849 DWR458802:DWR458849 DMV458802:DMV458849 DCZ458802:DCZ458849 CTD458802:CTD458849 CJH458802:CJH458849 BZL458802:BZL458849 BPP458802:BPP458849 BFT458802:BFT458849 AVX458802:AVX458849 AMB458802:AMB458849 ACF458802:ACF458849 SJ458802:SJ458849 IN458802:IN458849 WUZ393266:WUZ393313 WLD393266:WLD393313 WBH393266:WBH393313 VRL393266:VRL393313 VHP393266:VHP393313 UXT393266:UXT393313 UNX393266:UNX393313 UEB393266:UEB393313 TUF393266:TUF393313 TKJ393266:TKJ393313 TAN393266:TAN393313 SQR393266:SQR393313 SGV393266:SGV393313 RWZ393266:RWZ393313 RND393266:RND393313 RDH393266:RDH393313 QTL393266:QTL393313 QJP393266:QJP393313 PZT393266:PZT393313 PPX393266:PPX393313 PGB393266:PGB393313 OWF393266:OWF393313 OMJ393266:OMJ393313 OCN393266:OCN393313 NSR393266:NSR393313 NIV393266:NIV393313 MYZ393266:MYZ393313 MPD393266:MPD393313 MFH393266:MFH393313 LVL393266:LVL393313 LLP393266:LLP393313 LBT393266:LBT393313 KRX393266:KRX393313 KIB393266:KIB393313 JYF393266:JYF393313 JOJ393266:JOJ393313 JEN393266:JEN393313 IUR393266:IUR393313 IKV393266:IKV393313 IAZ393266:IAZ393313 HRD393266:HRD393313 HHH393266:HHH393313 GXL393266:GXL393313 GNP393266:GNP393313 GDT393266:GDT393313 FTX393266:FTX393313 FKB393266:FKB393313 FAF393266:FAF393313 EQJ393266:EQJ393313 EGN393266:EGN393313 DWR393266:DWR393313 DMV393266:DMV393313 DCZ393266:DCZ393313 CTD393266:CTD393313 CJH393266:CJH393313 BZL393266:BZL393313 BPP393266:BPP393313 BFT393266:BFT393313 AVX393266:AVX393313 AMB393266:AMB393313 ACF393266:ACF393313 SJ393266:SJ393313 IN393266:IN393313 WUZ327730:WUZ327777 WLD327730:WLD327777 WBH327730:WBH327777 VRL327730:VRL327777 VHP327730:VHP327777 UXT327730:UXT327777 UNX327730:UNX327777 UEB327730:UEB327777 TUF327730:TUF327777 TKJ327730:TKJ327777 TAN327730:TAN327777 SQR327730:SQR327777 SGV327730:SGV327777 RWZ327730:RWZ327777 RND327730:RND327777 RDH327730:RDH327777 QTL327730:QTL327777 QJP327730:QJP327777 PZT327730:PZT327777 PPX327730:PPX327777 PGB327730:PGB327777 OWF327730:OWF327777 OMJ327730:OMJ327777 OCN327730:OCN327777 NSR327730:NSR327777 NIV327730:NIV327777 MYZ327730:MYZ327777 MPD327730:MPD327777 MFH327730:MFH327777 LVL327730:LVL327777 LLP327730:LLP327777 LBT327730:LBT327777 KRX327730:KRX327777 KIB327730:KIB327777 JYF327730:JYF327777 JOJ327730:JOJ327777 JEN327730:JEN327777 IUR327730:IUR327777 IKV327730:IKV327777 IAZ327730:IAZ327777 HRD327730:HRD327777 HHH327730:HHH327777 GXL327730:GXL327777 GNP327730:GNP327777 GDT327730:GDT327777 FTX327730:FTX327777 FKB327730:FKB327777 FAF327730:FAF327777 EQJ327730:EQJ327777 EGN327730:EGN327777 DWR327730:DWR327777 DMV327730:DMV327777 DCZ327730:DCZ327777 CTD327730:CTD327777 CJH327730:CJH327777 BZL327730:BZL327777 BPP327730:BPP327777 BFT327730:BFT327777 AVX327730:AVX327777 AMB327730:AMB327777 ACF327730:ACF327777 SJ327730:SJ327777 IN327730:IN327777 WUZ262194:WUZ262241 WLD262194:WLD262241 WBH262194:WBH262241 VRL262194:VRL262241 VHP262194:VHP262241 UXT262194:UXT262241 UNX262194:UNX262241 UEB262194:UEB262241 TUF262194:TUF262241 TKJ262194:TKJ262241 TAN262194:TAN262241 SQR262194:SQR262241 SGV262194:SGV262241 RWZ262194:RWZ262241 RND262194:RND262241 RDH262194:RDH262241 QTL262194:QTL262241 QJP262194:QJP262241 PZT262194:PZT262241 PPX262194:PPX262241 PGB262194:PGB262241 OWF262194:OWF262241 OMJ262194:OMJ262241 OCN262194:OCN262241 NSR262194:NSR262241 NIV262194:NIV262241 MYZ262194:MYZ262241 MPD262194:MPD262241 MFH262194:MFH262241 LVL262194:LVL262241 LLP262194:LLP262241 LBT262194:LBT262241 KRX262194:KRX262241 KIB262194:KIB262241 JYF262194:JYF262241 JOJ262194:JOJ262241 JEN262194:JEN262241 IUR262194:IUR262241 IKV262194:IKV262241 IAZ262194:IAZ262241 HRD262194:HRD262241 HHH262194:HHH262241 GXL262194:GXL262241 GNP262194:GNP262241 GDT262194:GDT262241 FTX262194:FTX262241 FKB262194:FKB262241 FAF262194:FAF262241 EQJ262194:EQJ262241 EGN262194:EGN262241 DWR262194:DWR262241 DMV262194:DMV262241 DCZ262194:DCZ262241 CTD262194:CTD262241 CJH262194:CJH262241 BZL262194:BZL262241 BPP262194:BPP262241 BFT262194:BFT262241 AVX262194:AVX262241 AMB262194:AMB262241 ACF262194:ACF262241 SJ262194:SJ262241 IN262194:IN262241 WUZ196658:WUZ196705 WLD196658:WLD196705 WBH196658:WBH196705 VRL196658:VRL196705 VHP196658:VHP196705 UXT196658:UXT196705 UNX196658:UNX196705 UEB196658:UEB196705 TUF196658:TUF196705 TKJ196658:TKJ196705 TAN196658:TAN196705 SQR196658:SQR196705 SGV196658:SGV196705 RWZ196658:RWZ196705 RND196658:RND196705 RDH196658:RDH196705 QTL196658:QTL196705 QJP196658:QJP196705 PZT196658:PZT196705 PPX196658:PPX196705 PGB196658:PGB196705 OWF196658:OWF196705 OMJ196658:OMJ196705 OCN196658:OCN196705 NSR196658:NSR196705 NIV196658:NIV196705 MYZ196658:MYZ196705 MPD196658:MPD196705 MFH196658:MFH196705 LVL196658:LVL196705 LLP196658:LLP196705 LBT196658:LBT196705 KRX196658:KRX196705 KIB196658:KIB196705 JYF196658:JYF196705 JOJ196658:JOJ196705 JEN196658:JEN196705 IUR196658:IUR196705 IKV196658:IKV196705 IAZ196658:IAZ196705 HRD196658:HRD196705 HHH196658:HHH196705 GXL196658:GXL196705 GNP196658:GNP196705 GDT196658:GDT196705 FTX196658:FTX196705 FKB196658:FKB196705 FAF196658:FAF196705 EQJ196658:EQJ196705 EGN196658:EGN196705 DWR196658:DWR196705 DMV196658:DMV196705 DCZ196658:DCZ196705 CTD196658:CTD196705 CJH196658:CJH196705 BZL196658:BZL196705 BPP196658:BPP196705 BFT196658:BFT196705 AVX196658:AVX196705 AMB196658:AMB196705 ACF196658:ACF196705 SJ196658:SJ196705 IN196658:IN196705 WUZ131122:WUZ131169 WLD131122:WLD131169 WBH131122:WBH131169 VRL131122:VRL131169 VHP131122:VHP131169 UXT131122:UXT131169 UNX131122:UNX131169 UEB131122:UEB131169 TUF131122:TUF131169 TKJ131122:TKJ131169 TAN131122:TAN131169 SQR131122:SQR131169 SGV131122:SGV131169 RWZ131122:RWZ131169 RND131122:RND131169 RDH131122:RDH131169 QTL131122:QTL131169 QJP131122:QJP131169 PZT131122:PZT131169 PPX131122:PPX131169 PGB131122:PGB131169 OWF131122:OWF131169 OMJ131122:OMJ131169 OCN131122:OCN131169 NSR131122:NSR131169 NIV131122:NIV131169 MYZ131122:MYZ131169 MPD131122:MPD131169 MFH131122:MFH131169 LVL131122:LVL131169 LLP131122:LLP131169 LBT131122:LBT131169 KRX131122:KRX131169 KIB131122:KIB131169 JYF131122:JYF131169 JOJ131122:JOJ131169 JEN131122:JEN131169 IUR131122:IUR131169 IKV131122:IKV131169 IAZ131122:IAZ131169 HRD131122:HRD131169 HHH131122:HHH131169 GXL131122:GXL131169 GNP131122:GNP131169 GDT131122:GDT131169 FTX131122:FTX131169 FKB131122:FKB131169 FAF131122:FAF131169 EQJ131122:EQJ131169 EGN131122:EGN131169 DWR131122:DWR131169 DMV131122:DMV131169 DCZ131122:DCZ131169 CTD131122:CTD131169 CJH131122:CJH131169 BZL131122:BZL131169 BPP131122:BPP131169 BFT131122:BFT131169 AVX131122:AVX131169 AMB131122:AMB131169 ACF131122:ACF131169 SJ131122:SJ131169 IN131122:IN131169 WUZ65586:WUZ65633 WLD65586:WLD65633 WBH65586:WBH65633 VRL65586:VRL65633 VHP65586:VHP65633 UXT65586:UXT65633 UNX65586:UNX65633 UEB65586:UEB65633 TUF65586:TUF65633 TKJ65586:TKJ65633 TAN65586:TAN65633 SQR65586:SQR65633 SGV65586:SGV65633 RWZ65586:RWZ65633 RND65586:RND65633 RDH65586:RDH65633 QTL65586:QTL65633 QJP65586:QJP65633 PZT65586:PZT65633 PPX65586:PPX65633 PGB65586:PGB65633 OWF65586:OWF65633 OMJ65586:OMJ65633 OCN65586:OCN65633 NSR65586:NSR65633 NIV65586:NIV65633 MYZ65586:MYZ65633 MPD65586:MPD65633 MFH65586:MFH65633 LVL65586:LVL65633 LLP65586:LLP65633 LBT65586:LBT65633 KRX65586:KRX65633 KIB65586:KIB65633 JYF65586:JYF65633 JOJ65586:JOJ65633 JEN65586:JEN65633 IUR65586:IUR65633 IKV65586:IKV65633 IAZ65586:IAZ65633 HRD65586:HRD65633 HHH65586:HHH65633 GXL65586:GXL65633 GNP65586:GNP65633 GDT65586:GDT65633 FTX65586:FTX65633 FKB65586:FKB65633 FAF65586:FAF65633 EQJ65586:EQJ65633 EGN65586:EGN65633 DWR65586:DWR65633 DMV65586:DMV65633 DCZ65586:DCZ65633 CTD65586:CTD65633 CJH65586:CJH65633 BZL65586:BZL65633 BPP65586:BPP65633 BFT65586:BFT65633 AVX65586:AVX65633 AMB65586:AMB65633 ACF65586:ACF65633 SJ65586:SJ65633">
      <formula1>"Closed, Open, FYI"</formula1>
    </dataValidation>
    <dataValidation errorStyle="warning" allowBlank="1" errorTitle="Please use just an x" error="Please just enter an &quot;x&quot; in this cell." sqref="IO65586:IS65633 WVA26:WVE105 WVA23:WVE23 WUZ16:WVD22 WLE23:WLI23 WLD16:WLH22 WBI23:WBM23 WBH16:WBL22 VRM23:VRQ23 VRL16:VRP22 VHQ23:VHU23 VHP16:VHT22 UXU23:UXY23 UXT16:UXX22 UNY23:UOC23 UNX16:UOB22 UEC23:UEG23 UEB16:UEF22 TUG23:TUK23 TUF16:TUJ22 TKK23:TKO23 TKJ16:TKN22 TAO23:TAS23 TAN16:TAR22 SQS23:SQW23 SQR16:SQV22 SGW23:SHA23 SGV16:SGZ22 RXA23:RXE23 RWZ16:RXD22 RNE23:RNI23 RND16:RNH22 RDI23:RDM23 RDH16:RDL22 QTM23:QTQ23 QTL16:QTP22 QJQ23:QJU23 QJP16:QJT22 PZU23:PZY23 PZT16:PZX22 PPY23:PQC23 PPX16:PQB22 PGC23:PGG23 PGB16:PGF22 OWG23:OWK23 OWF16:OWJ22 OMK23:OMO23 OMJ16:OMN22 OCO23:OCS23 OCN16:OCR22 NSS23:NSW23 NSR16:NSV22 NIW23:NJA23 NIV16:NIZ22 MZA23:MZE23 MYZ16:MZD22 MPE23:MPI23 MPD16:MPH22 MFI23:MFM23 MFH16:MFL22 LVM23:LVQ23 LVL16:LVP22 LLQ23:LLU23 LLP16:LLT22 LBU23:LBY23 LBT16:LBX22 KRY23:KSC23 KRX16:KSB22 KIC23:KIG23 KIB16:KIF22 JYG23:JYK23 JYF16:JYJ22 JOK23:JOO23 JOJ16:JON22 JEO23:JES23 JEN16:JER22 IUS23:IUW23 IUR16:IUV22 IKW23:ILA23 IKV16:IKZ22 IBA23:IBE23 IAZ16:IBD22 HRE23:HRI23 HRD16:HRH22 HHI23:HHM23 HHH16:HHL22 GXM23:GXQ23 GXL16:GXP22 GNQ23:GNU23 GNP16:GNT22 GDU23:GDY23 GDT16:GDX22 FTY23:FUC23 FTX16:FUB22 FKC23:FKG23 FKB16:FKF22 FAG23:FAK23 FAF16:FAJ22 EQK23:EQO23 EQJ16:EQN22 EGO23:EGS23 EGN16:EGR22 DWS23:DWW23 DWR16:DWV22 DMW23:DNA23 DMV16:DMZ22 DDA23:DDE23 DCZ16:DDD22 CTE23:CTI23 CTD16:CTH22 CJI23:CJM23 CJH16:CJL22 BZM23:BZQ23 BZL16:BZP22 BPQ23:BPU23 BPP16:BPT22 BFU23:BFY23 BFT16:BFX22 AVY23:AWC23 AVX16:AWB22 AMC23:AMG23 AMB16:AMF22 ACG23:ACK23 ACF16:ACJ22 SK23:SO23 SJ16:SN22 IO23:IS23 IN16:IR22 IO26:IS105 SK26:SO105 ACG26:ACK105 AMC26:AMG105 AVY26:AWC105 BFU26:BFY105 BPQ26:BPU105 BZM26:BZQ105 CJI26:CJM105 CTE26:CTI105 DDA26:DDE105 DMW26:DNA105 DWS26:DWW105 EGO26:EGS105 EQK26:EQO105 FAG26:FAK105 FKC26:FKG105 FTY26:FUC105 GDU26:GDY105 GNQ26:GNU105 GXM26:GXQ105 HHI26:HHM105 HRE26:HRI105 IBA26:IBE105 IKW26:ILA105 IUS26:IUW105 JEO26:JES105 JOK26:JOO105 JYG26:JYK105 KIC26:KIG105 KRY26:KSC105 LBU26:LBY105 LLQ26:LLU105 LVM26:LVQ105 MFI26:MFM105 MPE26:MPI105 MZA26:MZE105 NIW26:NJA105 NSS26:NSW105 OCO26:OCS105 OMK26:OMO105 OWG26:OWK105 PGC26:PGG105 PPY26:PQC105 PZU26:PZY105 QJQ26:QJU105 QTM26:QTQ105 RDI26:RDM105 RNE26:RNI105 RXA26:RXE105 SGW26:SHA105 SQS26:SQW105 TAO26:TAS105 TKK26:TKO105 TUG26:TUK105 UEC26:UEG105 UNY26:UOC105 UXU26:UXY105 VHQ26:VHU105 VRM26:VRQ105 WBI26:WBM105 WLE26:WLI105 WVA983090:WVE983137 WLE983090:WLI983137 WBI983090:WBM983137 VRM983090:VRQ983137 VHQ983090:VHU983137 UXU983090:UXY983137 UNY983090:UOC983137 UEC983090:UEG983137 TUG983090:TUK983137 TKK983090:TKO983137 TAO983090:TAS983137 SQS983090:SQW983137 SGW983090:SHA983137 RXA983090:RXE983137 RNE983090:RNI983137 RDI983090:RDM983137 QTM983090:QTQ983137 QJQ983090:QJU983137 PZU983090:PZY983137 PPY983090:PQC983137 PGC983090:PGG983137 OWG983090:OWK983137 OMK983090:OMO983137 OCO983090:OCS983137 NSS983090:NSW983137 NIW983090:NJA983137 MZA983090:MZE983137 MPE983090:MPI983137 MFI983090:MFM983137 LVM983090:LVQ983137 LLQ983090:LLU983137 LBU983090:LBY983137 KRY983090:KSC983137 KIC983090:KIG983137 JYG983090:JYK983137 JOK983090:JOO983137 JEO983090:JES983137 IUS983090:IUW983137 IKW983090:ILA983137 IBA983090:IBE983137 HRE983090:HRI983137 HHI983090:HHM983137 GXM983090:GXQ983137 GNQ983090:GNU983137 GDU983090:GDY983137 FTY983090:FUC983137 FKC983090:FKG983137 FAG983090:FAK983137 EQK983090:EQO983137 EGO983090:EGS983137 DWS983090:DWW983137 DMW983090:DNA983137 DDA983090:DDE983137 CTE983090:CTI983137 CJI983090:CJM983137 BZM983090:BZQ983137 BPQ983090:BPU983137 BFU983090:BFY983137 AVY983090:AWC983137 AMC983090:AMG983137 ACG983090:ACK983137 SK983090:SO983137 IO983090:IS983137 WVA917554:WVE917601 WLE917554:WLI917601 WBI917554:WBM917601 VRM917554:VRQ917601 VHQ917554:VHU917601 UXU917554:UXY917601 UNY917554:UOC917601 UEC917554:UEG917601 TUG917554:TUK917601 TKK917554:TKO917601 TAO917554:TAS917601 SQS917554:SQW917601 SGW917554:SHA917601 RXA917554:RXE917601 RNE917554:RNI917601 RDI917554:RDM917601 QTM917554:QTQ917601 QJQ917554:QJU917601 PZU917554:PZY917601 PPY917554:PQC917601 PGC917554:PGG917601 OWG917554:OWK917601 OMK917554:OMO917601 OCO917554:OCS917601 NSS917554:NSW917601 NIW917554:NJA917601 MZA917554:MZE917601 MPE917554:MPI917601 MFI917554:MFM917601 LVM917554:LVQ917601 LLQ917554:LLU917601 LBU917554:LBY917601 KRY917554:KSC917601 KIC917554:KIG917601 JYG917554:JYK917601 JOK917554:JOO917601 JEO917554:JES917601 IUS917554:IUW917601 IKW917554:ILA917601 IBA917554:IBE917601 HRE917554:HRI917601 HHI917554:HHM917601 GXM917554:GXQ917601 GNQ917554:GNU917601 GDU917554:GDY917601 FTY917554:FUC917601 FKC917554:FKG917601 FAG917554:FAK917601 EQK917554:EQO917601 EGO917554:EGS917601 DWS917554:DWW917601 DMW917554:DNA917601 DDA917554:DDE917601 CTE917554:CTI917601 CJI917554:CJM917601 BZM917554:BZQ917601 BPQ917554:BPU917601 BFU917554:BFY917601 AVY917554:AWC917601 AMC917554:AMG917601 ACG917554:ACK917601 SK917554:SO917601 IO917554:IS917601 WVA852018:WVE852065 WLE852018:WLI852065 WBI852018:WBM852065 VRM852018:VRQ852065 VHQ852018:VHU852065 UXU852018:UXY852065 UNY852018:UOC852065 UEC852018:UEG852065 TUG852018:TUK852065 TKK852018:TKO852065 TAO852018:TAS852065 SQS852018:SQW852065 SGW852018:SHA852065 RXA852018:RXE852065 RNE852018:RNI852065 RDI852018:RDM852065 QTM852018:QTQ852065 QJQ852018:QJU852065 PZU852018:PZY852065 PPY852018:PQC852065 PGC852018:PGG852065 OWG852018:OWK852065 OMK852018:OMO852065 OCO852018:OCS852065 NSS852018:NSW852065 NIW852018:NJA852065 MZA852018:MZE852065 MPE852018:MPI852065 MFI852018:MFM852065 LVM852018:LVQ852065 LLQ852018:LLU852065 LBU852018:LBY852065 KRY852018:KSC852065 KIC852018:KIG852065 JYG852018:JYK852065 JOK852018:JOO852065 JEO852018:JES852065 IUS852018:IUW852065 IKW852018:ILA852065 IBA852018:IBE852065 HRE852018:HRI852065 HHI852018:HHM852065 GXM852018:GXQ852065 GNQ852018:GNU852065 GDU852018:GDY852065 FTY852018:FUC852065 FKC852018:FKG852065 FAG852018:FAK852065 EQK852018:EQO852065 EGO852018:EGS852065 DWS852018:DWW852065 DMW852018:DNA852065 DDA852018:DDE852065 CTE852018:CTI852065 CJI852018:CJM852065 BZM852018:BZQ852065 BPQ852018:BPU852065 BFU852018:BFY852065 AVY852018:AWC852065 AMC852018:AMG852065 ACG852018:ACK852065 SK852018:SO852065 IO852018:IS852065 WVA786482:WVE786529 WLE786482:WLI786529 WBI786482:WBM786529 VRM786482:VRQ786529 VHQ786482:VHU786529 UXU786482:UXY786529 UNY786482:UOC786529 UEC786482:UEG786529 TUG786482:TUK786529 TKK786482:TKO786529 TAO786482:TAS786529 SQS786482:SQW786529 SGW786482:SHA786529 RXA786482:RXE786529 RNE786482:RNI786529 RDI786482:RDM786529 QTM786482:QTQ786529 QJQ786482:QJU786529 PZU786482:PZY786529 PPY786482:PQC786529 PGC786482:PGG786529 OWG786482:OWK786529 OMK786482:OMO786529 OCO786482:OCS786529 NSS786482:NSW786529 NIW786482:NJA786529 MZA786482:MZE786529 MPE786482:MPI786529 MFI786482:MFM786529 LVM786482:LVQ786529 LLQ786482:LLU786529 LBU786482:LBY786529 KRY786482:KSC786529 KIC786482:KIG786529 JYG786482:JYK786529 JOK786482:JOO786529 JEO786482:JES786529 IUS786482:IUW786529 IKW786482:ILA786529 IBA786482:IBE786529 HRE786482:HRI786529 HHI786482:HHM786529 GXM786482:GXQ786529 GNQ786482:GNU786529 GDU786482:GDY786529 FTY786482:FUC786529 FKC786482:FKG786529 FAG786482:FAK786529 EQK786482:EQO786529 EGO786482:EGS786529 DWS786482:DWW786529 DMW786482:DNA786529 DDA786482:DDE786529 CTE786482:CTI786529 CJI786482:CJM786529 BZM786482:BZQ786529 BPQ786482:BPU786529 BFU786482:BFY786529 AVY786482:AWC786529 AMC786482:AMG786529 ACG786482:ACK786529 SK786482:SO786529 IO786482:IS786529 WVA720946:WVE720993 WLE720946:WLI720993 WBI720946:WBM720993 VRM720946:VRQ720993 VHQ720946:VHU720993 UXU720946:UXY720993 UNY720946:UOC720993 UEC720946:UEG720993 TUG720946:TUK720993 TKK720946:TKO720993 TAO720946:TAS720993 SQS720946:SQW720993 SGW720946:SHA720993 RXA720946:RXE720993 RNE720946:RNI720993 RDI720946:RDM720993 QTM720946:QTQ720993 QJQ720946:QJU720993 PZU720946:PZY720993 PPY720946:PQC720993 PGC720946:PGG720993 OWG720946:OWK720993 OMK720946:OMO720993 OCO720946:OCS720993 NSS720946:NSW720993 NIW720946:NJA720993 MZA720946:MZE720993 MPE720946:MPI720993 MFI720946:MFM720993 LVM720946:LVQ720993 LLQ720946:LLU720993 LBU720946:LBY720993 KRY720946:KSC720993 KIC720946:KIG720993 JYG720946:JYK720993 JOK720946:JOO720993 JEO720946:JES720993 IUS720946:IUW720993 IKW720946:ILA720993 IBA720946:IBE720993 HRE720946:HRI720993 HHI720946:HHM720993 GXM720946:GXQ720993 GNQ720946:GNU720993 GDU720946:GDY720993 FTY720946:FUC720993 FKC720946:FKG720993 FAG720946:FAK720993 EQK720946:EQO720993 EGO720946:EGS720993 DWS720946:DWW720993 DMW720946:DNA720993 DDA720946:DDE720993 CTE720946:CTI720993 CJI720946:CJM720993 BZM720946:BZQ720993 BPQ720946:BPU720993 BFU720946:BFY720993 AVY720946:AWC720993 AMC720946:AMG720993 ACG720946:ACK720993 SK720946:SO720993 IO720946:IS720993 WVA655410:WVE655457 WLE655410:WLI655457 WBI655410:WBM655457 VRM655410:VRQ655457 VHQ655410:VHU655457 UXU655410:UXY655457 UNY655410:UOC655457 UEC655410:UEG655457 TUG655410:TUK655457 TKK655410:TKO655457 TAO655410:TAS655457 SQS655410:SQW655457 SGW655410:SHA655457 RXA655410:RXE655457 RNE655410:RNI655457 RDI655410:RDM655457 QTM655410:QTQ655457 QJQ655410:QJU655457 PZU655410:PZY655457 PPY655410:PQC655457 PGC655410:PGG655457 OWG655410:OWK655457 OMK655410:OMO655457 OCO655410:OCS655457 NSS655410:NSW655457 NIW655410:NJA655457 MZA655410:MZE655457 MPE655410:MPI655457 MFI655410:MFM655457 LVM655410:LVQ655457 LLQ655410:LLU655457 LBU655410:LBY655457 KRY655410:KSC655457 KIC655410:KIG655457 JYG655410:JYK655457 JOK655410:JOO655457 JEO655410:JES655457 IUS655410:IUW655457 IKW655410:ILA655457 IBA655410:IBE655457 HRE655410:HRI655457 HHI655410:HHM655457 GXM655410:GXQ655457 GNQ655410:GNU655457 GDU655410:GDY655457 FTY655410:FUC655457 FKC655410:FKG655457 FAG655410:FAK655457 EQK655410:EQO655457 EGO655410:EGS655457 DWS655410:DWW655457 DMW655410:DNA655457 DDA655410:DDE655457 CTE655410:CTI655457 CJI655410:CJM655457 BZM655410:BZQ655457 BPQ655410:BPU655457 BFU655410:BFY655457 AVY655410:AWC655457 AMC655410:AMG655457 ACG655410:ACK655457 SK655410:SO655457 IO655410:IS655457 WVA589874:WVE589921 WLE589874:WLI589921 WBI589874:WBM589921 VRM589874:VRQ589921 VHQ589874:VHU589921 UXU589874:UXY589921 UNY589874:UOC589921 UEC589874:UEG589921 TUG589874:TUK589921 TKK589874:TKO589921 TAO589874:TAS589921 SQS589874:SQW589921 SGW589874:SHA589921 RXA589874:RXE589921 RNE589874:RNI589921 RDI589874:RDM589921 QTM589874:QTQ589921 QJQ589874:QJU589921 PZU589874:PZY589921 PPY589874:PQC589921 PGC589874:PGG589921 OWG589874:OWK589921 OMK589874:OMO589921 OCO589874:OCS589921 NSS589874:NSW589921 NIW589874:NJA589921 MZA589874:MZE589921 MPE589874:MPI589921 MFI589874:MFM589921 LVM589874:LVQ589921 LLQ589874:LLU589921 LBU589874:LBY589921 KRY589874:KSC589921 KIC589874:KIG589921 JYG589874:JYK589921 JOK589874:JOO589921 JEO589874:JES589921 IUS589874:IUW589921 IKW589874:ILA589921 IBA589874:IBE589921 HRE589874:HRI589921 HHI589874:HHM589921 GXM589874:GXQ589921 GNQ589874:GNU589921 GDU589874:GDY589921 FTY589874:FUC589921 FKC589874:FKG589921 FAG589874:FAK589921 EQK589874:EQO589921 EGO589874:EGS589921 DWS589874:DWW589921 DMW589874:DNA589921 DDA589874:DDE589921 CTE589874:CTI589921 CJI589874:CJM589921 BZM589874:BZQ589921 BPQ589874:BPU589921 BFU589874:BFY589921 AVY589874:AWC589921 AMC589874:AMG589921 ACG589874:ACK589921 SK589874:SO589921 IO589874:IS589921 WVA524338:WVE524385 WLE524338:WLI524385 WBI524338:WBM524385 VRM524338:VRQ524385 VHQ524338:VHU524385 UXU524338:UXY524385 UNY524338:UOC524385 UEC524338:UEG524385 TUG524338:TUK524385 TKK524338:TKO524385 TAO524338:TAS524385 SQS524338:SQW524385 SGW524338:SHA524385 RXA524338:RXE524385 RNE524338:RNI524385 RDI524338:RDM524385 QTM524338:QTQ524385 QJQ524338:QJU524385 PZU524338:PZY524385 PPY524338:PQC524385 PGC524338:PGG524385 OWG524338:OWK524385 OMK524338:OMO524385 OCO524338:OCS524385 NSS524338:NSW524385 NIW524338:NJA524385 MZA524338:MZE524385 MPE524338:MPI524385 MFI524338:MFM524385 LVM524338:LVQ524385 LLQ524338:LLU524385 LBU524338:LBY524385 KRY524338:KSC524385 KIC524338:KIG524385 JYG524338:JYK524385 JOK524338:JOO524385 JEO524338:JES524385 IUS524338:IUW524385 IKW524338:ILA524385 IBA524338:IBE524385 HRE524338:HRI524385 HHI524338:HHM524385 GXM524338:GXQ524385 GNQ524338:GNU524385 GDU524338:GDY524385 FTY524338:FUC524385 FKC524338:FKG524385 FAG524338:FAK524385 EQK524338:EQO524385 EGO524338:EGS524385 DWS524338:DWW524385 DMW524338:DNA524385 DDA524338:DDE524385 CTE524338:CTI524385 CJI524338:CJM524385 BZM524338:BZQ524385 BPQ524338:BPU524385 BFU524338:BFY524385 AVY524338:AWC524385 AMC524338:AMG524385 ACG524338:ACK524385 SK524338:SO524385 IO524338:IS524385 WVA458802:WVE458849 WLE458802:WLI458849 WBI458802:WBM458849 VRM458802:VRQ458849 VHQ458802:VHU458849 UXU458802:UXY458849 UNY458802:UOC458849 UEC458802:UEG458849 TUG458802:TUK458849 TKK458802:TKO458849 TAO458802:TAS458849 SQS458802:SQW458849 SGW458802:SHA458849 RXA458802:RXE458849 RNE458802:RNI458849 RDI458802:RDM458849 QTM458802:QTQ458849 QJQ458802:QJU458849 PZU458802:PZY458849 PPY458802:PQC458849 PGC458802:PGG458849 OWG458802:OWK458849 OMK458802:OMO458849 OCO458802:OCS458849 NSS458802:NSW458849 NIW458802:NJA458849 MZA458802:MZE458849 MPE458802:MPI458849 MFI458802:MFM458849 LVM458802:LVQ458849 LLQ458802:LLU458849 LBU458802:LBY458849 KRY458802:KSC458849 KIC458802:KIG458849 JYG458802:JYK458849 JOK458802:JOO458849 JEO458802:JES458849 IUS458802:IUW458849 IKW458802:ILA458849 IBA458802:IBE458849 HRE458802:HRI458849 HHI458802:HHM458849 GXM458802:GXQ458849 GNQ458802:GNU458849 GDU458802:GDY458849 FTY458802:FUC458849 FKC458802:FKG458849 FAG458802:FAK458849 EQK458802:EQO458849 EGO458802:EGS458849 DWS458802:DWW458849 DMW458802:DNA458849 DDA458802:DDE458849 CTE458802:CTI458849 CJI458802:CJM458849 BZM458802:BZQ458849 BPQ458802:BPU458849 BFU458802:BFY458849 AVY458802:AWC458849 AMC458802:AMG458849 ACG458802:ACK458849 SK458802:SO458849 IO458802:IS458849 WVA393266:WVE393313 WLE393266:WLI393313 WBI393266:WBM393313 VRM393266:VRQ393313 VHQ393266:VHU393313 UXU393266:UXY393313 UNY393266:UOC393313 UEC393266:UEG393313 TUG393266:TUK393313 TKK393266:TKO393313 TAO393266:TAS393313 SQS393266:SQW393313 SGW393266:SHA393313 RXA393266:RXE393313 RNE393266:RNI393313 RDI393266:RDM393313 QTM393266:QTQ393313 QJQ393266:QJU393313 PZU393266:PZY393313 PPY393266:PQC393313 PGC393266:PGG393313 OWG393266:OWK393313 OMK393266:OMO393313 OCO393266:OCS393313 NSS393266:NSW393313 NIW393266:NJA393313 MZA393266:MZE393313 MPE393266:MPI393313 MFI393266:MFM393313 LVM393266:LVQ393313 LLQ393266:LLU393313 LBU393266:LBY393313 KRY393266:KSC393313 KIC393266:KIG393313 JYG393266:JYK393313 JOK393266:JOO393313 JEO393266:JES393313 IUS393266:IUW393313 IKW393266:ILA393313 IBA393266:IBE393313 HRE393266:HRI393313 HHI393266:HHM393313 GXM393266:GXQ393313 GNQ393266:GNU393313 GDU393266:GDY393313 FTY393266:FUC393313 FKC393266:FKG393313 FAG393266:FAK393313 EQK393266:EQO393313 EGO393266:EGS393313 DWS393266:DWW393313 DMW393266:DNA393313 DDA393266:DDE393313 CTE393266:CTI393313 CJI393266:CJM393313 BZM393266:BZQ393313 BPQ393266:BPU393313 BFU393266:BFY393313 AVY393266:AWC393313 AMC393266:AMG393313 ACG393266:ACK393313 SK393266:SO393313 IO393266:IS393313 WVA327730:WVE327777 WLE327730:WLI327777 WBI327730:WBM327777 VRM327730:VRQ327777 VHQ327730:VHU327777 UXU327730:UXY327777 UNY327730:UOC327777 UEC327730:UEG327777 TUG327730:TUK327777 TKK327730:TKO327777 TAO327730:TAS327777 SQS327730:SQW327777 SGW327730:SHA327777 RXA327730:RXE327777 RNE327730:RNI327777 RDI327730:RDM327777 QTM327730:QTQ327777 QJQ327730:QJU327777 PZU327730:PZY327777 PPY327730:PQC327777 PGC327730:PGG327777 OWG327730:OWK327777 OMK327730:OMO327777 OCO327730:OCS327777 NSS327730:NSW327777 NIW327730:NJA327777 MZA327730:MZE327777 MPE327730:MPI327777 MFI327730:MFM327777 LVM327730:LVQ327777 LLQ327730:LLU327777 LBU327730:LBY327777 KRY327730:KSC327777 KIC327730:KIG327777 JYG327730:JYK327777 JOK327730:JOO327777 JEO327730:JES327777 IUS327730:IUW327777 IKW327730:ILA327777 IBA327730:IBE327777 HRE327730:HRI327777 HHI327730:HHM327777 GXM327730:GXQ327777 GNQ327730:GNU327777 GDU327730:GDY327777 FTY327730:FUC327777 FKC327730:FKG327777 FAG327730:FAK327777 EQK327730:EQO327777 EGO327730:EGS327777 DWS327730:DWW327777 DMW327730:DNA327777 DDA327730:DDE327777 CTE327730:CTI327777 CJI327730:CJM327777 BZM327730:BZQ327777 BPQ327730:BPU327777 BFU327730:BFY327777 AVY327730:AWC327777 AMC327730:AMG327777 ACG327730:ACK327777 SK327730:SO327777 IO327730:IS327777 WVA262194:WVE262241 WLE262194:WLI262241 WBI262194:WBM262241 VRM262194:VRQ262241 VHQ262194:VHU262241 UXU262194:UXY262241 UNY262194:UOC262241 UEC262194:UEG262241 TUG262194:TUK262241 TKK262194:TKO262241 TAO262194:TAS262241 SQS262194:SQW262241 SGW262194:SHA262241 RXA262194:RXE262241 RNE262194:RNI262241 RDI262194:RDM262241 QTM262194:QTQ262241 QJQ262194:QJU262241 PZU262194:PZY262241 PPY262194:PQC262241 PGC262194:PGG262241 OWG262194:OWK262241 OMK262194:OMO262241 OCO262194:OCS262241 NSS262194:NSW262241 NIW262194:NJA262241 MZA262194:MZE262241 MPE262194:MPI262241 MFI262194:MFM262241 LVM262194:LVQ262241 LLQ262194:LLU262241 LBU262194:LBY262241 KRY262194:KSC262241 KIC262194:KIG262241 JYG262194:JYK262241 JOK262194:JOO262241 JEO262194:JES262241 IUS262194:IUW262241 IKW262194:ILA262241 IBA262194:IBE262241 HRE262194:HRI262241 HHI262194:HHM262241 GXM262194:GXQ262241 GNQ262194:GNU262241 GDU262194:GDY262241 FTY262194:FUC262241 FKC262194:FKG262241 FAG262194:FAK262241 EQK262194:EQO262241 EGO262194:EGS262241 DWS262194:DWW262241 DMW262194:DNA262241 DDA262194:DDE262241 CTE262194:CTI262241 CJI262194:CJM262241 BZM262194:BZQ262241 BPQ262194:BPU262241 BFU262194:BFY262241 AVY262194:AWC262241 AMC262194:AMG262241 ACG262194:ACK262241 SK262194:SO262241 IO262194:IS262241 WVA196658:WVE196705 WLE196658:WLI196705 WBI196658:WBM196705 VRM196658:VRQ196705 VHQ196658:VHU196705 UXU196658:UXY196705 UNY196658:UOC196705 UEC196658:UEG196705 TUG196658:TUK196705 TKK196658:TKO196705 TAO196658:TAS196705 SQS196658:SQW196705 SGW196658:SHA196705 RXA196658:RXE196705 RNE196658:RNI196705 RDI196658:RDM196705 QTM196658:QTQ196705 QJQ196658:QJU196705 PZU196658:PZY196705 PPY196658:PQC196705 PGC196658:PGG196705 OWG196658:OWK196705 OMK196658:OMO196705 OCO196658:OCS196705 NSS196658:NSW196705 NIW196658:NJA196705 MZA196658:MZE196705 MPE196658:MPI196705 MFI196658:MFM196705 LVM196658:LVQ196705 LLQ196658:LLU196705 LBU196658:LBY196705 KRY196658:KSC196705 KIC196658:KIG196705 JYG196658:JYK196705 JOK196658:JOO196705 JEO196658:JES196705 IUS196658:IUW196705 IKW196658:ILA196705 IBA196658:IBE196705 HRE196658:HRI196705 HHI196658:HHM196705 GXM196658:GXQ196705 GNQ196658:GNU196705 GDU196658:GDY196705 FTY196658:FUC196705 FKC196658:FKG196705 FAG196658:FAK196705 EQK196658:EQO196705 EGO196658:EGS196705 DWS196658:DWW196705 DMW196658:DNA196705 DDA196658:DDE196705 CTE196658:CTI196705 CJI196658:CJM196705 BZM196658:BZQ196705 BPQ196658:BPU196705 BFU196658:BFY196705 AVY196658:AWC196705 AMC196658:AMG196705 ACG196658:ACK196705 SK196658:SO196705 IO196658:IS196705 WVA131122:WVE131169 WLE131122:WLI131169 WBI131122:WBM131169 VRM131122:VRQ131169 VHQ131122:VHU131169 UXU131122:UXY131169 UNY131122:UOC131169 UEC131122:UEG131169 TUG131122:TUK131169 TKK131122:TKO131169 TAO131122:TAS131169 SQS131122:SQW131169 SGW131122:SHA131169 RXA131122:RXE131169 RNE131122:RNI131169 RDI131122:RDM131169 QTM131122:QTQ131169 QJQ131122:QJU131169 PZU131122:PZY131169 PPY131122:PQC131169 PGC131122:PGG131169 OWG131122:OWK131169 OMK131122:OMO131169 OCO131122:OCS131169 NSS131122:NSW131169 NIW131122:NJA131169 MZA131122:MZE131169 MPE131122:MPI131169 MFI131122:MFM131169 LVM131122:LVQ131169 LLQ131122:LLU131169 LBU131122:LBY131169 KRY131122:KSC131169 KIC131122:KIG131169 JYG131122:JYK131169 JOK131122:JOO131169 JEO131122:JES131169 IUS131122:IUW131169 IKW131122:ILA131169 IBA131122:IBE131169 HRE131122:HRI131169 HHI131122:HHM131169 GXM131122:GXQ131169 GNQ131122:GNU131169 GDU131122:GDY131169 FTY131122:FUC131169 FKC131122:FKG131169 FAG131122:FAK131169 EQK131122:EQO131169 EGO131122:EGS131169 DWS131122:DWW131169 DMW131122:DNA131169 DDA131122:DDE131169 CTE131122:CTI131169 CJI131122:CJM131169 BZM131122:BZQ131169 BPQ131122:BPU131169 BFU131122:BFY131169 AVY131122:AWC131169 AMC131122:AMG131169 ACG131122:ACK131169 SK131122:SO131169 IO131122:IS131169 WVA65586:WVE65633 WLE65586:WLI65633 WBI65586:WBM65633 VRM65586:VRQ65633 VHQ65586:VHU65633 UXU65586:UXY65633 UNY65586:UOC65633 UEC65586:UEG65633 TUG65586:TUK65633 TKK65586:TKO65633 TAO65586:TAS65633 SQS65586:SQW65633 SGW65586:SHA65633 RXA65586:RXE65633 RNE65586:RNI65633 RDI65586:RDM65633 QTM65586:QTQ65633 QJQ65586:QJU65633 PZU65586:PZY65633 PPY65586:PQC65633 PGC65586:PGG65633 OWG65586:OWK65633 OMK65586:OMO65633 OCO65586:OCS65633 NSS65586:NSW65633 NIW65586:NJA65633 MZA65586:MZE65633 MPE65586:MPI65633 MFI65586:MFM65633 LVM65586:LVQ65633 LLQ65586:LLU65633 LBU65586:LBY65633 KRY65586:KSC65633 KIC65586:KIG65633 JYG65586:JYK65633 JOK65586:JOO65633 JEO65586:JES65633 IUS65586:IUW65633 IKW65586:ILA65633 IBA65586:IBE65633 HRE65586:HRI65633 HHI65586:HHM65633 GXM65586:GXQ65633 GNQ65586:GNU65633 GDU65586:GDY65633 FTY65586:FUC65633 FKC65586:FKG65633 FAG65586:FAK65633 EQK65586:EQO65633 EGO65586:EGS65633 DWS65586:DWW65633 DMW65586:DNA65633 DDA65586:DDE65633 CTE65586:CTI65633 CJI65586:CJM65633 BZM65586:BZQ65633 BPQ65586:BPU65633 BFU65586:BFY65633 AVY65586:AWC65633 AMC65586:AMG65633 ACG65586:ACK65633 SK65586:SO65633"/>
    <dataValidation allowBlank="1" sqref="IQ65582 WVE983086 WLI983086 WBM983086 VRQ983086 VHU983086 UXY983086 UOC983086 UEG983086 TUK983086 TKO983086 TAS983086 SQW983086 SHA983086 RXE983086 RNI983086 RDM983086 QTQ983086 QJU983086 PZY983086 PQC983086 PGG983086 OWK983086 OMO983086 OCS983086 NSW983086 NJA983086 MZE983086 MPI983086 MFM983086 LVQ983086 LLU983086 LBY983086 KSC983086 KIG983086 JYK983086 JOO983086 JES983086 IUW983086 ILA983086 IBE983086 HRI983086 HHM983086 GXQ983086 GNU983086 GDY983086 FUC983086 FKG983086 FAK983086 EQO983086 EGS983086 DWW983086 DNA983086 DDE983086 CTI983086 CJM983086 BZQ983086 BPU983086 BFY983086 AWC983086 AMG983086 ACK983086 SO983086 IS983086 WVE917550 WLI917550 WBM917550 VRQ917550 VHU917550 UXY917550 UOC917550 UEG917550 TUK917550 TKO917550 TAS917550 SQW917550 SHA917550 RXE917550 RNI917550 RDM917550 QTQ917550 QJU917550 PZY917550 PQC917550 PGG917550 OWK917550 OMO917550 OCS917550 NSW917550 NJA917550 MZE917550 MPI917550 MFM917550 LVQ917550 LLU917550 LBY917550 KSC917550 KIG917550 JYK917550 JOO917550 JES917550 IUW917550 ILA917550 IBE917550 HRI917550 HHM917550 GXQ917550 GNU917550 GDY917550 FUC917550 FKG917550 FAK917550 EQO917550 EGS917550 DWW917550 DNA917550 DDE917550 CTI917550 CJM917550 BZQ917550 BPU917550 BFY917550 AWC917550 AMG917550 ACK917550 SO917550 IS917550 WVE852014 WLI852014 WBM852014 VRQ852014 VHU852014 UXY852014 UOC852014 UEG852014 TUK852014 TKO852014 TAS852014 SQW852014 SHA852014 RXE852014 RNI852014 RDM852014 QTQ852014 QJU852014 PZY852014 PQC852014 PGG852014 OWK852014 OMO852014 OCS852014 NSW852014 NJA852014 MZE852014 MPI852014 MFM852014 LVQ852014 LLU852014 LBY852014 KSC852014 KIG852014 JYK852014 JOO852014 JES852014 IUW852014 ILA852014 IBE852014 HRI852014 HHM852014 GXQ852014 GNU852014 GDY852014 FUC852014 FKG852014 FAK852014 EQO852014 EGS852014 DWW852014 DNA852014 DDE852014 CTI852014 CJM852014 BZQ852014 BPU852014 BFY852014 AWC852014 AMG852014 ACK852014 SO852014 IS852014 WVE786478 WLI786478 WBM786478 VRQ786478 VHU786478 UXY786478 UOC786478 UEG786478 TUK786478 TKO786478 TAS786478 SQW786478 SHA786478 RXE786478 RNI786478 RDM786478 QTQ786478 QJU786478 PZY786478 PQC786478 PGG786478 OWK786478 OMO786478 OCS786478 NSW786478 NJA786478 MZE786478 MPI786478 MFM786478 LVQ786478 LLU786478 LBY786478 KSC786478 KIG786478 JYK786478 JOO786478 JES786478 IUW786478 ILA786478 IBE786478 HRI786478 HHM786478 GXQ786478 GNU786478 GDY786478 FUC786478 FKG786478 FAK786478 EQO786478 EGS786478 DWW786478 DNA786478 DDE786478 CTI786478 CJM786478 BZQ786478 BPU786478 BFY786478 AWC786478 AMG786478 ACK786478 SO786478 IS786478 WVE720942 WLI720942 WBM720942 VRQ720942 VHU720942 UXY720942 UOC720942 UEG720942 TUK720942 TKO720942 TAS720942 SQW720942 SHA720942 RXE720942 RNI720942 RDM720942 QTQ720942 QJU720942 PZY720942 PQC720942 PGG720942 OWK720942 OMO720942 OCS720942 NSW720942 NJA720942 MZE720942 MPI720942 MFM720942 LVQ720942 LLU720942 LBY720942 KSC720942 KIG720942 JYK720942 JOO720942 JES720942 IUW720942 ILA720942 IBE720942 HRI720942 HHM720942 GXQ720942 GNU720942 GDY720942 FUC720942 FKG720942 FAK720942 EQO720942 EGS720942 DWW720942 DNA720942 DDE720942 CTI720942 CJM720942 BZQ720942 BPU720942 BFY720942 AWC720942 AMG720942 ACK720942 SO720942 IS720942 WVE655406 WLI655406 WBM655406 VRQ655406 VHU655406 UXY655406 UOC655406 UEG655406 TUK655406 TKO655406 TAS655406 SQW655406 SHA655406 RXE655406 RNI655406 RDM655406 QTQ655406 QJU655406 PZY655406 PQC655406 PGG655406 OWK655406 OMO655406 OCS655406 NSW655406 NJA655406 MZE655406 MPI655406 MFM655406 LVQ655406 LLU655406 LBY655406 KSC655406 KIG655406 JYK655406 JOO655406 JES655406 IUW655406 ILA655406 IBE655406 HRI655406 HHM655406 GXQ655406 GNU655406 GDY655406 FUC655406 FKG655406 FAK655406 EQO655406 EGS655406 DWW655406 DNA655406 DDE655406 CTI655406 CJM655406 BZQ655406 BPU655406 BFY655406 AWC655406 AMG655406 ACK655406 SO655406 IS655406 WVE589870 WLI589870 WBM589870 VRQ589870 VHU589870 UXY589870 UOC589870 UEG589870 TUK589870 TKO589870 TAS589870 SQW589870 SHA589870 RXE589870 RNI589870 RDM589870 QTQ589870 QJU589870 PZY589870 PQC589870 PGG589870 OWK589870 OMO589870 OCS589870 NSW589870 NJA589870 MZE589870 MPI589870 MFM589870 LVQ589870 LLU589870 LBY589870 KSC589870 KIG589870 JYK589870 JOO589870 JES589870 IUW589870 ILA589870 IBE589870 HRI589870 HHM589870 GXQ589870 GNU589870 GDY589870 FUC589870 FKG589870 FAK589870 EQO589870 EGS589870 DWW589870 DNA589870 DDE589870 CTI589870 CJM589870 BZQ589870 BPU589870 BFY589870 AWC589870 AMG589870 ACK589870 SO589870 IS589870 WVE524334 WLI524334 WBM524334 VRQ524334 VHU524334 UXY524334 UOC524334 UEG524334 TUK524334 TKO524334 TAS524334 SQW524334 SHA524334 RXE524334 RNI524334 RDM524334 QTQ524334 QJU524334 PZY524334 PQC524334 PGG524334 OWK524334 OMO524334 OCS524334 NSW524334 NJA524334 MZE524334 MPI524334 MFM524334 LVQ524334 LLU524334 LBY524334 KSC524334 KIG524334 JYK524334 JOO524334 JES524334 IUW524334 ILA524334 IBE524334 HRI524334 HHM524334 GXQ524334 GNU524334 GDY524334 FUC524334 FKG524334 FAK524334 EQO524334 EGS524334 DWW524334 DNA524334 DDE524334 CTI524334 CJM524334 BZQ524334 BPU524334 BFY524334 AWC524334 AMG524334 ACK524334 SO524334 IS524334 WVE458798 WLI458798 WBM458798 VRQ458798 VHU458798 UXY458798 UOC458798 UEG458798 TUK458798 TKO458798 TAS458798 SQW458798 SHA458798 RXE458798 RNI458798 RDM458798 QTQ458798 QJU458798 PZY458798 PQC458798 PGG458798 OWK458798 OMO458798 OCS458798 NSW458798 NJA458798 MZE458798 MPI458798 MFM458798 LVQ458798 LLU458798 LBY458798 KSC458798 KIG458798 JYK458798 JOO458798 JES458798 IUW458798 ILA458798 IBE458798 HRI458798 HHM458798 GXQ458798 GNU458798 GDY458798 FUC458798 FKG458798 FAK458798 EQO458798 EGS458798 DWW458798 DNA458798 DDE458798 CTI458798 CJM458798 BZQ458798 BPU458798 BFY458798 AWC458798 AMG458798 ACK458798 SO458798 IS458798 WVE393262 WLI393262 WBM393262 VRQ393262 VHU393262 UXY393262 UOC393262 UEG393262 TUK393262 TKO393262 TAS393262 SQW393262 SHA393262 RXE393262 RNI393262 RDM393262 QTQ393262 QJU393262 PZY393262 PQC393262 PGG393262 OWK393262 OMO393262 OCS393262 NSW393262 NJA393262 MZE393262 MPI393262 MFM393262 LVQ393262 LLU393262 LBY393262 KSC393262 KIG393262 JYK393262 JOO393262 JES393262 IUW393262 ILA393262 IBE393262 HRI393262 HHM393262 GXQ393262 GNU393262 GDY393262 FUC393262 FKG393262 FAK393262 EQO393262 EGS393262 DWW393262 DNA393262 DDE393262 CTI393262 CJM393262 BZQ393262 BPU393262 BFY393262 AWC393262 AMG393262 ACK393262 SO393262 IS393262 WVE327726 WLI327726 WBM327726 VRQ327726 VHU327726 UXY327726 UOC327726 UEG327726 TUK327726 TKO327726 TAS327726 SQW327726 SHA327726 RXE327726 RNI327726 RDM327726 QTQ327726 QJU327726 PZY327726 PQC327726 PGG327726 OWK327726 OMO327726 OCS327726 NSW327726 NJA327726 MZE327726 MPI327726 MFM327726 LVQ327726 LLU327726 LBY327726 KSC327726 KIG327726 JYK327726 JOO327726 JES327726 IUW327726 ILA327726 IBE327726 HRI327726 HHM327726 GXQ327726 GNU327726 GDY327726 FUC327726 FKG327726 FAK327726 EQO327726 EGS327726 DWW327726 DNA327726 DDE327726 CTI327726 CJM327726 BZQ327726 BPU327726 BFY327726 AWC327726 AMG327726 ACK327726 SO327726 IS327726 WVE262190 WLI262190 WBM262190 VRQ262190 VHU262190 UXY262190 UOC262190 UEG262190 TUK262190 TKO262190 TAS262190 SQW262190 SHA262190 RXE262190 RNI262190 RDM262190 QTQ262190 QJU262190 PZY262190 PQC262190 PGG262190 OWK262190 OMO262190 OCS262190 NSW262190 NJA262190 MZE262190 MPI262190 MFM262190 LVQ262190 LLU262190 LBY262190 KSC262190 KIG262190 JYK262190 JOO262190 JES262190 IUW262190 ILA262190 IBE262190 HRI262190 HHM262190 GXQ262190 GNU262190 GDY262190 FUC262190 FKG262190 FAK262190 EQO262190 EGS262190 DWW262190 DNA262190 DDE262190 CTI262190 CJM262190 BZQ262190 BPU262190 BFY262190 AWC262190 AMG262190 ACK262190 SO262190 IS262190 WVE196654 WLI196654 WBM196654 VRQ196654 VHU196654 UXY196654 UOC196654 UEG196654 TUK196654 TKO196654 TAS196654 SQW196654 SHA196654 RXE196654 RNI196654 RDM196654 QTQ196654 QJU196654 PZY196654 PQC196654 PGG196654 OWK196654 OMO196654 OCS196654 NSW196654 NJA196654 MZE196654 MPI196654 MFM196654 LVQ196654 LLU196654 LBY196654 KSC196654 KIG196654 JYK196654 JOO196654 JES196654 IUW196654 ILA196654 IBE196654 HRI196654 HHM196654 GXQ196654 GNU196654 GDY196654 FUC196654 FKG196654 FAK196654 EQO196654 EGS196654 DWW196654 DNA196654 DDE196654 CTI196654 CJM196654 BZQ196654 BPU196654 BFY196654 AWC196654 AMG196654 ACK196654 SO196654 IS196654 WVE131118 WLI131118 WBM131118 VRQ131118 VHU131118 UXY131118 UOC131118 UEG131118 TUK131118 TKO131118 TAS131118 SQW131118 SHA131118 RXE131118 RNI131118 RDM131118 QTQ131118 QJU131118 PZY131118 PQC131118 PGG131118 OWK131118 OMO131118 OCS131118 NSW131118 NJA131118 MZE131118 MPI131118 MFM131118 LVQ131118 LLU131118 LBY131118 KSC131118 KIG131118 JYK131118 JOO131118 JES131118 IUW131118 ILA131118 IBE131118 HRI131118 HHM131118 GXQ131118 GNU131118 GDY131118 FUC131118 FKG131118 FAK131118 EQO131118 EGS131118 DWW131118 DNA131118 DDE131118 CTI131118 CJM131118 BZQ131118 BPU131118 BFY131118 AWC131118 AMG131118 ACK131118 SO131118 IS131118 WVE65582 WLI65582 WBM65582 VRQ65582 VHU65582 UXY65582 UOC65582 UEG65582 TUK65582 TKO65582 TAS65582 SQW65582 SHA65582 RXE65582 RNI65582 RDM65582 QTQ65582 QJU65582 PZY65582 PQC65582 PGG65582 OWK65582 OMO65582 OCS65582 NSW65582 NJA65582 MZE65582 MPI65582 MFM65582 LVQ65582 LLU65582 LBY65582 KSC65582 KIG65582 JYK65582 JOO65582 JES65582 IUW65582 ILA65582 IBE65582 HRI65582 HHM65582 GXQ65582 GNU65582 GDY65582 FUC65582 FKG65582 FAK65582 EQO65582 EGS65582 DWW65582 DNA65582 DDE65582 CTI65582 CJM65582 BZQ65582 BPU65582 BFY65582 AWC65582 AMG65582 ACK65582 SO65582 IS65582 WVA983086 WLE983086 WBI983086 VRM983086 VHQ983086 UXU983086 UNY983086 UEC983086 TUG983086 TKK983086 TAO983086 SQS983086 SGW983086 RXA983086 RNE983086 RDI983086 QTM983086 QJQ983086 PZU983086 PPY983086 PGC983086 OWG983086 OMK983086 OCO983086 NSS983086 NIW983086 MZA983086 MPE983086 MFI983086 LVM983086 LLQ983086 LBU983086 KRY983086 KIC983086 JYG983086 JOK983086 JEO983086 IUS983086 IKW983086 IBA983086 HRE983086 HHI983086 GXM983086 GNQ983086 GDU983086 FTY983086 FKC983086 FAG983086 EQK983086 EGO983086 DWS983086 DMW983086 DDA983086 CTE983086 CJI983086 BZM983086 BPQ983086 BFU983086 AVY983086 AMC983086 ACG983086 SK983086 IO983086 WVA917550 WLE917550 WBI917550 VRM917550 VHQ917550 UXU917550 UNY917550 UEC917550 TUG917550 TKK917550 TAO917550 SQS917550 SGW917550 RXA917550 RNE917550 RDI917550 QTM917550 QJQ917550 PZU917550 PPY917550 PGC917550 OWG917550 OMK917550 OCO917550 NSS917550 NIW917550 MZA917550 MPE917550 MFI917550 LVM917550 LLQ917550 LBU917550 KRY917550 KIC917550 JYG917550 JOK917550 JEO917550 IUS917550 IKW917550 IBA917550 HRE917550 HHI917550 GXM917550 GNQ917550 GDU917550 FTY917550 FKC917550 FAG917550 EQK917550 EGO917550 DWS917550 DMW917550 DDA917550 CTE917550 CJI917550 BZM917550 BPQ917550 BFU917550 AVY917550 AMC917550 ACG917550 SK917550 IO917550 WVA852014 WLE852014 WBI852014 VRM852014 VHQ852014 UXU852014 UNY852014 UEC852014 TUG852014 TKK852014 TAO852014 SQS852014 SGW852014 RXA852014 RNE852014 RDI852014 QTM852014 QJQ852014 PZU852014 PPY852014 PGC852014 OWG852014 OMK852014 OCO852014 NSS852014 NIW852014 MZA852014 MPE852014 MFI852014 LVM852014 LLQ852014 LBU852014 KRY852014 KIC852014 JYG852014 JOK852014 JEO852014 IUS852014 IKW852014 IBA852014 HRE852014 HHI852014 GXM852014 GNQ852014 GDU852014 FTY852014 FKC852014 FAG852014 EQK852014 EGO852014 DWS852014 DMW852014 DDA852014 CTE852014 CJI852014 BZM852014 BPQ852014 BFU852014 AVY852014 AMC852014 ACG852014 SK852014 IO852014 WVA786478 WLE786478 WBI786478 VRM786478 VHQ786478 UXU786478 UNY786478 UEC786478 TUG786478 TKK786478 TAO786478 SQS786478 SGW786478 RXA786478 RNE786478 RDI786478 QTM786478 QJQ786478 PZU786478 PPY786478 PGC786478 OWG786478 OMK786478 OCO786478 NSS786478 NIW786478 MZA786478 MPE786478 MFI786478 LVM786478 LLQ786478 LBU786478 KRY786478 KIC786478 JYG786478 JOK786478 JEO786478 IUS786478 IKW786478 IBA786478 HRE786478 HHI786478 GXM786478 GNQ786478 GDU786478 FTY786478 FKC786478 FAG786478 EQK786478 EGO786478 DWS786478 DMW786478 DDA786478 CTE786478 CJI786478 BZM786478 BPQ786478 BFU786478 AVY786478 AMC786478 ACG786478 SK786478 IO786478 WVA720942 WLE720942 WBI720942 VRM720942 VHQ720942 UXU720942 UNY720942 UEC720942 TUG720942 TKK720942 TAO720942 SQS720942 SGW720942 RXA720942 RNE720942 RDI720942 QTM720942 QJQ720942 PZU720942 PPY720942 PGC720942 OWG720942 OMK720942 OCO720942 NSS720942 NIW720942 MZA720942 MPE720942 MFI720942 LVM720942 LLQ720942 LBU720942 KRY720942 KIC720942 JYG720942 JOK720942 JEO720942 IUS720942 IKW720942 IBA720942 HRE720942 HHI720942 GXM720942 GNQ720942 GDU720942 FTY720942 FKC720942 FAG720942 EQK720942 EGO720942 DWS720942 DMW720942 DDA720942 CTE720942 CJI720942 BZM720942 BPQ720942 BFU720942 AVY720942 AMC720942 ACG720942 SK720942 IO720942 WVA655406 WLE655406 WBI655406 VRM655406 VHQ655406 UXU655406 UNY655406 UEC655406 TUG655406 TKK655406 TAO655406 SQS655406 SGW655406 RXA655406 RNE655406 RDI655406 QTM655406 QJQ655406 PZU655406 PPY655406 PGC655406 OWG655406 OMK655406 OCO655406 NSS655406 NIW655406 MZA655406 MPE655406 MFI655406 LVM655406 LLQ655406 LBU655406 KRY655406 KIC655406 JYG655406 JOK655406 JEO655406 IUS655406 IKW655406 IBA655406 HRE655406 HHI655406 GXM655406 GNQ655406 GDU655406 FTY655406 FKC655406 FAG655406 EQK655406 EGO655406 DWS655406 DMW655406 DDA655406 CTE655406 CJI655406 BZM655406 BPQ655406 BFU655406 AVY655406 AMC655406 ACG655406 SK655406 IO655406 WVA589870 WLE589870 WBI589870 VRM589870 VHQ589870 UXU589870 UNY589870 UEC589870 TUG589870 TKK589870 TAO589870 SQS589870 SGW589870 RXA589870 RNE589870 RDI589870 QTM589870 QJQ589870 PZU589870 PPY589870 PGC589870 OWG589870 OMK589870 OCO589870 NSS589870 NIW589870 MZA589870 MPE589870 MFI589870 LVM589870 LLQ589870 LBU589870 KRY589870 KIC589870 JYG589870 JOK589870 JEO589870 IUS589870 IKW589870 IBA589870 HRE589870 HHI589870 GXM589870 GNQ589870 GDU589870 FTY589870 FKC589870 FAG589870 EQK589870 EGO589870 DWS589870 DMW589870 DDA589870 CTE589870 CJI589870 BZM589870 BPQ589870 BFU589870 AVY589870 AMC589870 ACG589870 SK589870 IO589870 WVA524334 WLE524334 WBI524334 VRM524334 VHQ524334 UXU524334 UNY524334 UEC524334 TUG524334 TKK524334 TAO524334 SQS524334 SGW524334 RXA524334 RNE524334 RDI524334 QTM524334 QJQ524334 PZU524334 PPY524334 PGC524334 OWG524334 OMK524334 OCO524334 NSS524334 NIW524334 MZA524334 MPE524334 MFI524334 LVM524334 LLQ524334 LBU524334 KRY524334 KIC524334 JYG524334 JOK524334 JEO524334 IUS524334 IKW524334 IBA524334 HRE524334 HHI524334 GXM524334 GNQ524334 GDU524334 FTY524334 FKC524334 FAG524334 EQK524334 EGO524334 DWS524334 DMW524334 DDA524334 CTE524334 CJI524334 BZM524334 BPQ524334 BFU524334 AVY524334 AMC524334 ACG524334 SK524334 IO524334 WVA458798 WLE458798 WBI458798 VRM458798 VHQ458798 UXU458798 UNY458798 UEC458798 TUG458798 TKK458798 TAO458798 SQS458798 SGW458798 RXA458798 RNE458798 RDI458798 QTM458798 QJQ458798 PZU458798 PPY458798 PGC458798 OWG458798 OMK458798 OCO458798 NSS458798 NIW458798 MZA458798 MPE458798 MFI458798 LVM458798 LLQ458798 LBU458798 KRY458798 KIC458798 JYG458798 JOK458798 JEO458798 IUS458798 IKW458798 IBA458798 HRE458798 HHI458798 GXM458798 GNQ458798 GDU458798 FTY458798 FKC458798 FAG458798 EQK458798 EGO458798 DWS458798 DMW458798 DDA458798 CTE458798 CJI458798 BZM458798 BPQ458798 BFU458798 AVY458798 AMC458798 ACG458798 SK458798 IO458798 WVA393262 WLE393262 WBI393262 VRM393262 VHQ393262 UXU393262 UNY393262 UEC393262 TUG393262 TKK393262 TAO393262 SQS393262 SGW393262 RXA393262 RNE393262 RDI393262 QTM393262 QJQ393262 PZU393262 PPY393262 PGC393262 OWG393262 OMK393262 OCO393262 NSS393262 NIW393262 MZA393262 MPE393262 MFI393262 LVM393262 LLQ393262 LBU393262 KRY393262 KIC393262 JYG393262 JOK393262 JEO393262 IUS393262 IKW393262 IBA393262 HRE393262 HHI393262 GXM393262 GNQ393262 GDU393262 FTY393262 FKC393262 FAG393262 EQK393262 EGO393262 DWS393262 DMW393262 DDA393262 CTE393262 CJI393262 BZM393262 BPQ393262 BFU393262 AVY393262 AMC393262 ACG393262 SK393262 IO393262 WVA327726 WLE327726 WBI327726 VRM327726 VHQ327726 UXU327726 UNY327726 UEC327726 TUG327726 TKK327726 TAO327726 SQS327726 SGW327726 RXA327726 RNE327726 RDI327726 QTM327726 QJQ327726 PZU327726 PPY327726 PGC327726 OWG327726 OMK327726 OCO327726 NSS327726 NIW327726 MZA327726 MPE327726 MFI327726 LVM327726 LLQ327726 LBU327726 KRY327726 KIC327726 JYG327726 JOK327726 JEO327726 IUS327726 IKW327726 IBA327726 HRE327726 HHI327726 GXM327726 GNQ327726 GDU327726 FTY327726 FKC327726 FAG327726 EQK327726 EGO327726 DWS327726 DMW327726 DDA327726 CTE327726 CJI327726 BZM327726 BPQ327726 BFU327726 AVY327726 AMC327726 ACG327726 SK327726 IO327726 WVA262190 WLE262190 WBI262190 VRM262190 VHQ262190 UXU262190 UNY262190 UEC262190 TUG262190 TKK262190 TAO262190 SQS262190 SGW262190 RXA262190 RNE262190 RDI262190 QTM262190 QJQ262190 PZU262190 PPY262190 PGC262190 OWG262190 OMK262190 OCO262190 NSS262190 NIW262190 MZA262190 MPE262190 MFI262190 LVM262190 LLQ262190 LBU262190 KRY262190 KIC262190 JYG262190 JOK262190 JEO262190 IUS262190 IKW262190 IBA262190 HRE262190 HHI262190 GXM262190 GNQ262190 GDU262190 FTY262190 FKC262190 FAG262190 EQK262190 EGO262190 DWS262190 DMW262190 DDA262190 CTE262190 CJI262190 BZM262190 BPQ262190 BFU262190 AVY262190 AMC262190 ACG262190 SK262190 IO262190 WVA196654 WLE196654 WBI196654 VRM196654 VHQ196654 UXU196654 UNY196654 UEC196654 TUG196654 TKK196654 TAO196654 SQS196654 SGW196654 RXA196654 RNE196654 RDI196654 QTM196654 QJQ196654 PZU196654 PPY196654 PGC196654 OWG196654 OMK196654 OCO196654 NSS196654 NIW196654 MZA196654 MPE196654 MFI196654 LVM196654 LLQ196654 LBU196654 KRY196654 KIC196654 JYG196654 JOK196654 JEO196654 IUS196654 IKW196654 IBA196654 HRE196654 HHI196654 GXM196654 GNQ196654 GDU196654 FTY196654 FKC196654 FAG196654 EQK196654 EGO196654 DWS196654 DMW196654 DDA196654 CTE196654 CJI196654 BZM196654 BPQ196654 BFU196654 AVY196654 AMC196654 ACG196654 SK196654 IO196654 WVA131118 WLE131118 WBI131118 VRM131118 VHQ131118 UXU131118 UNY131118 UEC131118 TUG131118 TKK131118 TAO131118 SQS131118 SGW131118 RXA131118 RNE131118 RDI131118 QTM131118 QJQ131118 PZU131118 PPY131118 PGC131118 OWG131118 OMK131118 OCO131118 NSS131118 NIW131118 MZA131118 MPE131118 MFI131118 LVM131118 LLQ131118 LBU131118 KRY131118 KIC131118 JYG131118 JOK131118 JEO131118 IUS131118 IKW131118 IBA131118 HRE131118 HHI131118 GXM131118 GNQ131118 GDU131118 FTY131118 FKC131118 FAG131118 EQK131118 EGO131118 DWS131118 DMW131118 DDA131118 CTE131118 CJI131118 BZM131118 BPQ131118 BFU131118 AVY131118 AMC131118 ACG131118 SK131118 IO131118 WVA65582 WLE65582 WBI65582 VRM65582 VHQ65582 UXU65582 UNY65582 UEC65582 TUG65582 TKK65582 TAO65582 SQS65582 SGW65582 RXA65582 RNE65582 RDI65582 QTM65582 QJQ65582 PZU65582 PPY65582 PGC65582 OWG65582 OMK65582 OCO65582 NSS65582 NIW65582 MZA65582 MPE65582 MFI65582 LVM65582 LLQ65582 LBU65582 KRY65582 KIC65582 JYG65582 JOK65582 JEO65582 IUS65582 IKW65582 IBA65582 HRE65582 HHI65582 GXM65582 GNQ65582 GDU65582 FTY65582 FKC65582 FAG65582 EQK65582 EGO65582 DWS65582 DMW65582 DDA65582 CTE65582 CJI65582 BZM65582 BPQ65582 BFU65582 AVY65582 AMC65582 ACG65582 SK65582 IO65582 WVC983086 WLG983086 WBK983086 VRO983086 VHS983086 UXW983086 UOA983086 UEE983086 TUI983086 TKM983086 TAQ983086 SQU983086 SGY983086 RXC983086 RNG983086 RDK983086 QTO983086 QJS983086 PZW983086 PQA983086 PGE983086 OWI983086 OMM983086 OCQ983086 NSU983086 NIY983086 MZC983086 MPG983086 MFK983086 LVO983086 LLS983086 LBW983086 KSA983086 KIE983086 JYI983086 JOM983086 JEQ983086 IUU983086 IKY983086 IBC983086 HRG983086 HHK983086 GXO983086 GNS983086 GDW983086 FUA983086 FKE983086 FAI983086 EQM983086 EGQ983086 DWU983086 DMY983086 DDC983086 CTG983086 CJK983086 BZO983086 BPS983086 BFW983086 AWA983086 AME983086 ACI983086 SM983086 IQ983086 WVC917550 WLG917550 WBK917550 VRO917550 VHS917550 UXW917550 UOA917550 UEE917550 TUI917550 TKM917550 TAQ917550 SQU917550 SGY917550 RXC917550 RNG917550 RDK917550 QTO917550 QJS917550 PZW917550 PQA917550 PGE917550 OWI917550 OMM917550 OCQ917550 NSU917550 NIY917550 MZC917550 MPG917550 MFK917550 LVO917550 LLS917550 LBW917550 KSA917550 KIE917550 JYI917550 JOM917550 JEQ917550 IUU917550 IKY917550 IBC917550 HRG917550 HHK917550 GXO917550 GNS917550 GDW917550 FUA917550 FKE917550 FAI917550 EQM917550 EGQ917550 DWU917550 DMY917550 DDC917550 CTG917550 CJK917550 BZO917550 BPS917550 BFW917550 AWA917550 AME917550 ACI917550 SM917550 IQ917550 WVC852014 WLG852014 WBK852014 VRO852014 VHS852014 UXW852014 UOA852014 UEE852014 TUI852014 TKM852014 TAQ852014 SQU852014 SGY852014 RXC852014 RNG852014 RDK852014 QTO852014 QJS852014 PZW852014 PQA852014 PGE852014 OWI852014 OMM852014 OCQ852014 NSU852014 NIY852014 MZC852014 MPG852014 MFK852014 LVO852014 LLS852014 LBW852014 KSA852014 KIE852014 JYI852014 JOM852014 JEQ852014 IUU852014 IKY852014 IBC852014 HRG852014 HHK852014 GXO852014 GNS852014 GDW852014 FUA852014 FKE852014 FAI852014 EQM852014 EGQ852014 DWU852014 DMY852014 DDC852014 CTG852014 CJK852014 BZO852014 BPS852014 BFW852014 AWA852014 AME852014 ACI852014 SM852014 IQ852014 WVC786478 WLG786478 WBK786478 VRO786478 VHS786478 UXW786478 UOA786478 UEE786478 TUI786478 TKM786478 TAQ786478 SQU786478 SGY786478 RXC786478 RNG786478 RDK786478 QTO786478 QJS786478 PZW786478 PQA786478 PGE786478 OWI786478 OMM786478 OCQ786478 NSU786478 NIY786478 MZC786478 MPG786478 MFK786478 LVO786478 LLS786478 LBW786478 KSA786478 KIE786478 JYI786478 JOM786478 JEQ786478 IUU786478 IKY786478 IBC786478 HRG786478 HHK786478 GXO786478 GNS786478 GDW786478 FUA786478 FKE786478 FAI786478 EQM786478 EGQ786478 DWU786478 DMY786478 DDC786478 CTG786478 CJK786478 BZO786478 BPS786478 BFW786478 AWA786478 AME786478 ACI786478 SM786478 IQ786478 WVC720942 WLG720942 WBK720942 VRO720942 VHS720942 UXW720942 UOA720942 UEE720942 TUI720942 TKM720942 TAQ720942 SQU720942 SGY720942 RXC720942 RNG720942 RDK720942 QTO720942 QJS720942 PZW720942 PQA720942 PGE720942 OWI720942 OMM720942 OCQ720942 NSU720942 NIY720942 MZC720942 MPG720942 MFK720942 LVO720942 LLS720942 LBW720942 KSA720942 KIE720942 JYI720942 JOM720942 JEQ720942 IUU720942 IKY720942 IBC720942 HRG720942 HHK720942 GXO720942 GNS720942 GDW720942 FUA720942 FKE720942 FAI720942 EQM720942 EGQ720942 DWU720942 DMY720942 DDC720942 CTG720942 CJK720942 BZO720942 BPS720942 BFW720942 AWA720942 AME720942 ACI720942 SM720942 IQ720942 WVC655406 WLG655406 WBK655406 VRO655406 VHS655406 UXW655406 UOA655406 UEE655406 TUI655406 TKM655406 TAQ655406 SQU655406 SGY655406 RXC655406 RNG655406 RDK655406 QTO655406 QJS655406 PZW655406 PQA655406 PGE655406 OWI655406 OMM655406 OCQ655406 NSU655406 NIY655406 MZC655406 MPG655406 MFK655406 LVO655406 LLS655406 LBW655406 KSA655406 KIE655406 JYI655406 JOM655406 JEQ655406 IUU655406 IKY655406 IBC655406 HRG655406 HHK655406 GXO655406 GNS655406 GDW655406 FUA655406 FKE655406 FAI655406 EQM655406 EGQ655406 DWU655406 DMY655406 DDC655406 CTG655406 CJK655406 BZO655406 BPS655406 BFW655406 AWA655406 AME655406 ACI655406 SM655406 IQ655406 WVC589870 WLG589870 WBK589870 VRO589870 VHS589870 UXW589870 UOA589870 UEE589870 TUI589870 TKM589870 TAQ589870 SQU589870 SGY589870 RXC589870 RNG589870 RDK589870 QTO589870 QJS589870 PZW589870 PQA589870 PGE589870 OWI589870 OMM589870 OCQ589870 NSU589870 NIY589870 MZC589870 MPG589870 MFK589870 LVO589870 LLS589870 LBW589870 KSA589870 KIE589870 JYI589870 JOM589870 JEQ589870 IUU589870 IKY589870 IBC589870 HRG589870 HHK589870 GXO589870 GNS589870 GDW589870 FUA589870 FKE589870 FAI589870 EQM589870 EGQ589870 DWU589870 DMY589870 DDC589870 CTG589870 CJK589870 BZO589870 BPS589870 BFW589870 AWA589870 AME589870 ACI589870 SM589870 IQ589870 WVC524334 WLG524334 WBK524334 VRO524334 VHS524334 UXW524334 UOA524334 UEE524334 TUI524334 TKM524334 TAQ524334 SQU524334 SGY524334 RXC524334 RNG524334 RDK524334 QTO524334 QJS524334 PZW524334 PQA524334 PGE524334 OWI524334 OMM524334 OCQ524334 NSU524334 NIY524334 MZC524334 MPG524334 MFK524334 LVO524334 LLS524334 LBW524334 KSA524334 KIE524334 JYI524334 JOM524334 JEQ524334 IUU524334 IKY524334 IBC524334 HRG524334 HHK524334 GXO524334 GNS524334 GDW524334 FUA524334 FKE524334 FAI524334 EQM524334 EGQ524334 DWU524334 DMY524334 DDC524334 CTG524334 CJK524334 BZO524334 BPS524334 BFW524334 AWA524334 AME524334 ACI524334 SM524334 IQ524334 WVC458798 WLG458798 WBK458798 VRO458798 VHS458798 UXW458798 UOA458798 UEE458798 TUI458798 TKM458798 TAQ458798 SQU458798 SGY458798 RXC458798 RNG458798 RDK458798 QTO458798 QJS458798 PZW458798 PQA458798 PGE458798 OWI458798 OMM458798 OCQ458798 NSU458798 NIY458798 MZC458798 MPG458798 MFK458798 LVO458798 LLS458798 LBW458798 KSA458798 KIE458798 JYI458798 JOM458798 JEQ458798 IUU458798 IKY458798 IBC458798 HRG458798 HHK458798 GXO458798 GNS458798 GDW458798 FUA458798 FKE458798 FAI458798 EQM458798 EGQ458798 DWU458798 DMY458798 DDC458798 CTG458798 CJK458798 BZO458798 BPS458798 BFW458798 AWA458798 AME458798 ACI458798 SM458798 IQ458798 WVC393262 WLG393262 WBK393262 VRO393262 VHS393262 UXW393262 UOA393262 UEE393262 TUI393262 TKM393262 TAQ393262 SQU393262 SGY393262 RXC393262 RNG393262 RDK393262 QTO393262 QJS393262 PZW393262 PQA393262 PGE393262 OWI393262 OMM393262 OCQ393262 NSU393262 NIY393262 MZC393262 MPG393262 MFK393262 LVO393262 LLS393262 LBW393262 KSA393262 KIE393262 JYI393262 JOM393262 JEQ393262 IUU393262 IKY393262 IBC393262 HRG393262 HHK393262 GXO393262 GNS393262 GDW393262 FUA393262 FKE393262 FAI393262 EQM393262 EGQ393262 DWU393262 DMY393262 DDC393262 CTG393262 CJK393262 BZO393262 BPS393262 BFW393262 AWA393262 AME393262 ACI393262 SM393262 IQ393262 WVC327726 WLG327726 WBK327726 VRO327726 VHS327726 UXW327726 UOA327726 UEE327726 TUI327726 TKM327726 TAQ327726 SQU327726 SGY327726 RXC327726 RNG327726 RDK327726 QTO327726 QJS327726 PZW327726 PQA327726 PGE327726 OWI327726 OMM327726 OCQ327726 NSU327726 NIY327726 MZC327726 MPG327726 MFK327726 LVO327726 LLS327726 LBW327726 KSA327726 KIE327726 JYI327726 JOM327726 JEQ327726 IUU327726 IKY327726 IBC327726 HRG327726 HHK327726 GXO327726 GNS327726 GDW327726 FUA327726 FKE327726 FAI327726 EQM327726 EGQ327726 DWU327726 DMY327726 DDC327726 CTG327726 CJK327726 BZO327726 BPS327726 BFW327726 AWA327726 AME327726 ACI327726 SM327726 IQ327726 WVC262190 WLG262190 WBK262190 VRO262190 VHS262190 UXW262190 UOA262190 UEE262190 TUI262190 TKM262190 TAQ262190 SQU262190 SGY262190 RXC262190 RNG262190 RDK262190 QTO262190 QJS262190 PZW262190 PQA262190 PGE262190 OWI262190 OMM262190 OCQ262190 NSU262190 NIY262190 MZC262190 MPG262190 MFK262190 LVO262190 LLS262190 LBW262190 KSA262190 KIE262190 JYI262190 JOM262190 JEQ262190 IUU262190 IKY262190 IBC262190 HRG262190 HHK262190 GXO262190 GNS262190 GDW262190 FUA262190 FKE262190 FAI262190 EQM262190 EGQ262190 DWU262190 DMY262190 DDC262190 CTG262190 CJK262190 BZO262190 BPS262190 BFW262190 AWA262190 AME262190 ACI262190 SM262190 IQ262190 WVC196654 WLG196654 WBK196654 VRO196654 VHS196654 UXW196654 UOA196654 UEE196654 TUI196654 TKM196654 TAQ196654 SQU196654 SGY196654 RXC196654 RNG196654 RDK196654 QTO196654 QJS196654 PZW196654 PQA196654 PGE196654 OWI196654 OMM196654 OCQ196654 NSU196654 NIY196654 MZC196654 MPG196654 MFK196654 LVO196654 LLS196654 LBW196654 KSA196654 KIE196654 JYI196654 JOM196654 JEQ196654 IUU196654 IKY196654 IBC196654 HRG196654 HHK196654 GXO196654 GNS196654 GDW196654 FUA196654 FKE196654 FAI196654 EQM196654 EGQ196654 DWU196654 DMY196654 DDC196654 CTG196654 CJK196654 BZO196654 BPS196654 BFW196654 AWA196654 AME196654 ACI196654 SM196654 IQ196654 WVC131118 WLG131118 WBK131118 VRO131118 VHS131118 UXW131118 UOA131118 UEE131118 TUI131118 TKM131118 TAQ131118 SQU131118 SGY131118 RXC131118 RNG131118 RDK131118 QTO131118 QJS131118 PZW131118 PQA131118 PGE131118 OWI131118 OMM131118 OCQ131118 NSU131118 NIY131118 MZC131118 MPG131118 MFK131118 LVO131118 LLS131118 LBW131118 KSA131118 KIE131118 JYI131118 JOM131118 JEQ131118 IUU131118 IKY131118 IBC131118 HRG131118 HHK131118 GXO131118 GNS131118 GDW131118 FUA131118 FKE131118 FAI131118 EQM131118 EGQ131118 DWU131118 DMY131118 DDC131118 CTG131118 CJK131118 BZO131118 BPS131118 BFW131118 AWA131118 AME131118 ACI131118 SM131118 IQ131118 WVC65582 WLG65582 WBK65582 VRO65582 VHS65582 UXW65582 UOA65582 UEE65582 TUI65582 TKM65582 TAQ65582 SQU65582 SGY65582 RXC65582 RNG65582 RDK65582 QTO65582 QJS65582 PZW65582 PQA65582 PGE65582 OWI65582 OMM65582 OCQ65582 NSU65582 NIY65582 MZC65582 MPG65582 MFK65582 LVO65582 LLS65582 LBW65582 KSA65582 KIE65582 JYI65582 JOM65582 JEQ65582 IUU65582 IKY65582 IBC65582 HRG65582 HHK65582 GXO65582 GNS65582 GDW65582 FUA65582 FKE65582 FAI65582 EQM65582 EGQ65582 DWU65582 DMY65582 DDC65582 CTG65582 CJK65582 BZO65582 BPS65582 BFW65582 AWA65582 AME65582 ACI65582 SM65582"/>
  </dataValidations>
  <pageMargins left="0.7" right="0.7" top="0.75" bottom="0.75" header="0.3" footer="0.3"/>
  <pageSetup scale="27" orientation="portrait" horizont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TEMPLATE-&lt;YEAR&gt;-&lt;DOC #&gt;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2012-01-23T17:07:29Z</dcterms:created>
  <dcterms:modified xsi:type="dcterms:W3CDTF">2014-10-17T18:32:31Z</dcterms:modified>
</cp:coreProperties>
</file>