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ng Di Papan" sheetId="1" r:id="rId4"/>
    <sheet state="visible" name="Tugas Kemarin" sheetId="2" r:id="rId5"/>
  </sheets>
  <definedNames/>
  <calcPr/>
</workbook>
</file>

<file path=xl/sharedStrings.xml><?xml version="1.0" encoding="utf-8"?>
<sst xmlns="http://schemas.openxmlformats.org/spreadsheetml/2006/main" count="213" uniqueCount="117">
  <si>
    <t>Alternative</t>
  </si>
  <si>
    <t>GPA</t>
  </si>
  <si>
    <t>Attitude</t>
  </si>
  <si>
    <t xml:space="preserve">Attendance </t>
  </si>
  <si>
    <t>Activity</t>
  </si>
  <si>
    <t>Student 1</t>
  </si>
  <si>
    <t>Great</t>
  </si>
  <si>
    <t>Join &gt;= 2 Activities</t>
  </si>
  <si>
    <t>Student 2</t>
  </si>
  <si>
    <t>Good</t>
  </si>
  <si>
    <t>Join 1 Activity</t>
  </si>
  <si>
    <t>Student 3</t>
  </si>
  <si>
    <t>Poor</t>
  </si>
  <si>
    <t>No Activity</t>
  </si>
  <si>
    <t>Student 4</t>
  </si>
  <si>
    <t>Very Poor</t>
  </si>
  <si>
    <t>Student 5</t>
  </si>
  <si>
    <t>W</t>
  </si>
  <si>
    <t>1. Normalization of the decision matrix, R</t>
  </si>
  <si>
    <t xml:space="preserve"> </t>
  </si>
  <si>
    <t>2. Weighting</t>
  </si>
  <si>
    <t>Attendance</t>
  </si>
  <si>
    <t>3. Determine the set of concordance and discordance</t>
  </si>
  <si>
    <t>Concordance</t>
  </si>
  <si>
    <t>Discordance</t>
  </si>
  <si>
    <t>C12</t>
  </si>
  <si>
    <t>D12</t>
  </si>
  <si>
    <t>C13</t>
  </si>
  <si>
    <t>D13</t>
  </si>
  <si>
    <t>C14</t>
  </si>
  <si>
    <t>D14</t>
  </si>
  <si>
    <t>C15</t>
  </si>
  <si>
    <t>C21</t>
  </si>
  <si>
    <t>D21</t>
  </si>
  <si>
    <t>C23</t>
  </si>
  <si>
    <t>D23</t>
  </si>
  <si>
    <t>C24</t>
  </si>
  <si>
    <t>D24</t>
  </si>
  <si>
    <t>C25</t>
  </si>
  <si>
    <t>D25</t>
  </si>
  <si>
    <t>C31</t>
  </si>
  <si>
    <t>D31</t>
  </si>
  <si>
    <t>C32</t>
  </si>
  <si>
    <t>D32</t>
  </si>
  <si>
    <t>C34</t>
  </si>
  <si>
    <t>D34</t>
  </si>
  <si>
    <t>C35</t>
  </si>
  <si>
    <t>D353</t>
  </si>
  <si>
    <t>C41</t>
  </si>
  <si>
    <t>D41</t>
  </si>
  <si>
    <t>C42</t>
  </si>
  <si>
    <t>D42</t>
  </si>
  <si>
    <t>C43</t>
  </si>
  <si>
    <t>D43</t>
  </si>
  <si>
    <t>C45</t>
  </si>
  <si>
    <t>D45</t>
  </si>
  <si>
    <t>C51</t>
  </si>
  <si>
    <t>D51</t>
  </si>
  <si>
    <t>C52</t>
  </si>
  <si>
    <t>D52</t>
  </si>
  <si>
    <t>C53</t>
  </si>
  <si>
    <t>D53</t>
  </si>
  <si>
    <t>C54</t>
  </si>
  <si>
    <t>D54</t>
  </si>
  <si>
    <t>4. Calculate the concordance and discordance matrices</t>
  </si>
  <si>
    <t>C</t>
  </si>
  <si>
    <t>D15</t>
  </si>
  <si>
    <t>D</t>
  </si>
  <si>
    <t>D35</t>
  </si>
  <si>
    <t>V</t>
  </si>
  <si>
    <t>Gpa</t>
  </si>
  <si>
    <t>max C</t>
  </si>
  <si>
    <t>max penyebut</t>
  </si>
  <si>
    <t>c12</t>
  </si>
  <si>
    <t>c13</t>
  </si>
  <si>
    <t>c14</t>
  </si>
  <si>
    <t>c15</t>
  </si>
  <si>
    <t>c21</t>
  </si>
  <si>
    <t>c23</t>
  </si>
  <si>
    <t>c24</t>
  </si>
  <si>
    <t>c25</t>
  </si>
  <si>
    <t>0.01</t>
  </si>
  <si>
    <t>c31</t>
  </si>
  <si>
    <t>c32</t>
  </si>
  <si>
    <t>c34</t>
  </si>
  <si>
    <t>c35</t>
  </si>
  <si>
    <t>c41</t>
  </si>
  <si>
    <t>c42</t>
  </si>
  <si>
    <t>c43</t>
  </si>
  <si>
    <t>c44</t>
  </si>
  <si>
    <t>5. Determine the aggregate dominance matrix</t>
  </si>
  <si>
    <t xml:space="preserve">Sum = </t>
  </si>
  <si>
    <t>F</t>
  </si>
  <si>
    <t>6. Determine the aggregate dominance matrix</t>
  </si>
  <si>
    <t>E</t>
  </si>
  <si>
    <t>-</t>
  </si>
  <si>
    <t>student 3 pasti rank 4</t>
  </si>
  <si>
    <t>student 4 pasti rank 5</t>
  </si>
  <si>
    <t>student 5 pasti rank 1</t>
  </si>
  <si>
    <t>C_K</t>
  </si>
  <si>
    <t>Sum</t>
  </si>
  <si>
    <t>D_k</t>
  </si>
  <si>
    <t>7. Eliminate less favorable alternatives</t>
  </si>
  <si>
    <t>Student 1 rank 2</t>
  </si>
  <si>
    <t>Student 2 rank 3</t>
  </si>
  <si>
    <t>student 3 rank 4</t>
  </si>
  <si>
    <t>student 4 rank 5</t>
  </si>
  <si>
    <t>student 5 rank 1</t>
  </si>
  <si>
    <t>Distance</t>
  </si>
  <si>
    <t>Rental Price</t>
  </si>
  <si>
    <t>Facility</t>
  </si>
  <si>
    <t>Parking</t>
  </si>
  <si>
    <t>Floor</t>
  </si>
  <si>
    <t>Champions Tidar</t>
  </si>
  <si>
    <t>SM Futsal Zone</t>
  </si>
  <si>
    <t>Angkasa Futsal Malang</t>
  </si>
  <si>
    <t>FF Fuad Futsal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</si>
</sst>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7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sz val="13.0"/>
      <color theme="1"/>
      <name val="Arial"/>
      <scheme val="minor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right" readingOrder="0" shrinkToFit="0" vertical="bottom" wrapText="0"/>
    </xf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4" fillId="0" fontId="4" numFmtId="0" xfId="0" applyBorder="1" applyFont="1"/>
    <xf borderId="2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4" numFmtId="0" xfId="0" applyBorder="1" applyFont="1"/>
    <xf borderId="7" fillId="0" fontId="4" numFmtId="0" xfId="0" applyBorder="1" applyFont="1"/>
    <xf borderId="0" fillId="0" fontId="5" numFmtId="0" xfId="0" applyAlignment="1" applyFont="1">
      <alignment readingOrder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right"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8" fillId="0" fontId="1" numFmtId="0" xfId="0" applyAlignment="1" applyBorder="1" applyFont="1">
      <alignment shrinkToFit="0" vertical="bottom" wrapText="0"/>
    </xf>
    <xf borderId="14" fillId="0" fontId="4" numFmtId="0" xfId="0" applyBorder="1" applyFont="1"/>
    <xf borderId="15" fillId="0" fontId="4" numFmtId="0" xfId="0" applyBorder="1" applyFont="1"/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2" t="s">
        <v>2</v>
      </c>
      <c r="I1" s="2" t="s">
        <v>4</v>
      </c>
    </row>
    <row r="2">
      <c r="A2" s="1" t="s">
        <v>5</v>
      </c>
      <c r="B2" s="3">
        <v>3.21</v>
      </c>
      <c r="C2" s="3">
        <v>4.0</v>
      </c>
      <c r="D2" s="4">
        <v>0.95</v>
      </c>
      <c r="E2" s="5">
        <v>2.0</v>
      </c>
      <c r="G2" s="2">
        <v>4.0</v>
      </c>
      <c r="H2" s="2" t="s">
        <v>6</v>
      </c>
      <c r="I2" s="2">
        <v>3.0</v>
      </c>
      <c r="J2" s="2" t="s">
        <v>7</v>
      </c>
    </row>
    <row r="3">
      <c r="A3" s="1" t="s">
        <v>8</v>
      </c>
      <c r="B3" s="3">
        <v>3.54</v>
      </c>
      <c r="C3" s="3">
        <v>3.0</v>
      </c>
      <c r="D3" s="4">
        <v>0.9</v>
      </c>
      <c r="E3" s="5">
        <v>2.0</v>
      </c>
      <c r="G3" s="2">
        <v>3.0</v>
      </c>
      <c r="H3" s="2" t="s">
        <v>9</v>
      </c>
      <c r="I3" s="2">
        <v>2.0</v>
      </c>
      <c r="J3" s="2" t="s">
        <v>10</v>
      </c>
    </row>
    <row r="4">
      <c r="A4" s="1" t="s">
        <v>11</v>
      </c>
      <c r="B4" s="3">
        <v>3.09</v>
      </c>
      <c r="C4" s="3">
        <v>3.0</v>
      </c>
      <c r="D4" s="4">
        <v>1.0</v>
      </c>
      <c r="E4" s="5">
        <v>1.0</v>
      </c>
      <c r="G4" s="2">
        <v>2.0</v>
      </c>
      <c r="H4" s="2" t="s">
        <v>12</v>
      </c>
      <c r="I4" s="2">
        <v>1.0</v>
      </c>
      <c r="J4" s="2" t="s">
        <v>13</v>
      </c>
    </row>
    <row r="5">
      <c r="A5" s="1" t="s">
        <v>14</v>
      </c>
      <c r="B5" s="3">
        <v>3.71</v>
      </c>
      <c r="C5" s="3">
        <v>2.0</v>
      </c>
      <c r="D5" s="4">
        <v>0.91</v>
      </c>
      <c r="E5" s="5">
        <v>1.0</v>
      </c>
      <c r="G5" s="2">
        <v>1.0</v>
      </c>
      <c r="H5" s="2" t="s">
        <v>15</v>
      </c>
    </row>
    <row r="6">
      <c r="A6" s="1" t="s">
        <v>16</v>
      </c>
      <c r="B6" s="3">
        <v>3.55</v>
      </c>
      <c r="C6" s="3">
        <v>4.0</v>
      </c>
      <c r="D6" s="4">
        <v>0.89</v>
      </c>
      <c r="E6" s="5">
        <v>3.0</v>
      </c>
    </row>
    <row r="7">
      <c r="G7" s="2"/>
    </row>
    <row r="8">
      <c r="A8" s="2" t="s">
        <v>17</v>
      </c>
      <c r="B8" s="2">
        <v>4.0</v>
      </c>
      <c r="C8" s="2">
        <v>5.0</v>
      </c>
      <c r="D8" s="2">
        <v>4.0</v>
      </c>
      <c r="E8" s="2">
        <v>2.0</v>
      </c>
      <c r="G8" s="2"/>
    </row>
    <row r="10">
      <c r="A10" s="6" t="s">
        <v>18</v>
      </c>
    </row>
    <row r="11">
      <c r="A11" s="2"/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2" t="s">
        <v>4</v>
      </c>
    </row>
    <row r="13">
      <c r="A13" s="1" t="s">
        <v>5</v>
      </c>
      <c r="B13" s="7">
        <f t="shared" ref="B13:E13" si="1">B2 / SQRT((B$2^2)+(B$3^2)+(B$4^2)+(B$5^2)+(B$6^2))</f>
        <v>0.4187931972</v>
      </c>
      <c r="C13" s="7">
        <f t="shared" si="1"/>
        <v>0.544331054</v>
      </c>
      <c r="D13" s="8">
        <f t="shared" si="1"/>
        <v>0.4563985918</v>
      </c>
      <c r="E13" s="9">
        <f t="shared" si="1"/>
        <v>0.4588314677</v>
      </c>
      <c r="F13" s="2" t="s">
        <v>19</v>
      </c>
    </row>
    <row r="14">
      <c r="A14" s="1" t="s">
        <v>8</v>
      </c>
      <c r="B14" s="7">
        <f t="shared" ref="B14:E14" si="2">B3 / SQRT((B$2^2)+(B$3^2)+(B$4^2)+(B$5^2)+(B$6^2))</f>
        <v>0.4618467035</v>
      </c>
      <c r="C14" s="7">
        <f t="shared" si="2"/>
        <v>0.4082482905</v>
      </c>
      <c r="D14" s="8">
        <f t="shared" si="2"/>
        <v>0.4323776133</v>
      </c>
      <c r="E14" s="9">
        <f t="shared" si="2"/>
        <v>0.4588314677</v>
      </c>
    </row>
    <row r="15">
      <c r="A15" s="1" t="s">
        <v>11</v>
      </c>
      <c r="B15" s="7">
        <f t="shared" ref="B15:E15" si="3">B4 / SQRT((B$2^2)+(B$3^2)+(B$4^2)+(B$5^2)+(B$6^2))</f>
        <v>0.4031373768</v>
      </c>
      <c r="C15" s="7">
        <f t="shared" si="3"/>
        <v>0.4082482905</v>
      </c>
      <c r="D15" s="8">
        <f t="shared" si="3"/>
        <v>0.4804195703</v>
      </c>
      <c r="E15" s="9">
        <f t="shared" si="3"/>
        <v>0.2294157339</v>
      </c>
      <c r="I15" s="2"/>
    </row>
    <row r="16">
      <c r="A16" s="1" t="s">
        <v>14</v>
      </c>
      <c r="B16" s="7">
        <f t="shared" ref="B16:E16" si="4">B5 / SQRT((B$2^2)+(B$3^2)+(B$4^2)+(B$5^2)+(B$6^2))</f>
        <v>0.4840257825</v>
      </c>
      <c r="C16" s="7">
        <f t="shared" si="4"/>
        <v>0.272165527</v>
      </c>
      <c r="D16" s="8">
        <f t="shared" si="4"/>
        <v>0.437181809</v>
      </c>
      <c r="E16" s="9">
        <f t="shared" si="4"/>
        <v>0.2294157339</v>
      </c>
    </row>
    <row r="17">
      <c r="A17" s="1" t="s">
        <v>16</v>
      </c>
      <c r="B17" s="7">
        <f t="shared" ref="B17:E17" si="5">B6 / SQRT((B$2^2)+(B$3^2)+(B$4^2)+(B$5^2)+(B$6^2))</f>
        <v>0.4631513552</v>
      </c>
      <c r="C17" s="7">
        <f t="shared" si="5"/>
        <v>0.544331054</v>
      </c>
      <c r="D17" s="8">
        <f t="shared" si="5"/>
        <v>0.4275734176</v>
      </c>
      <c r="E17" s="9">
        <f t="shared" si="5"/>
        <v>0.6882472016</v>
      </c>
    </row>
    <row r="19">
      <c r="A19" s="6" t="s">
        <v>20</v>
      </c>
    </row>
    <row r="20">
      <c r="A20" s="2"/>
    </row>
    <row r="21">
      <c r="A21" s="2" t="s">
        <v>0</v>
      </c>
      <c r="B21" s="2" t="s">
        <v>1</v>
      </c>
      <c r="C21" s="2" t="s">
        <v>2</v>
      </c>
      <c r="D21" s="2" t="s">
        <v>21</v>
      </c>
      <c r="E21" s="2" t="s">
        <v>4</v>
      </c>
    </row>
    <row r="22">
      <c r="A22" s="2" t="s">
        <v>5</v>
      </c>
      <c r="B22" s="10">
        <f>B13*B8</f>
        <v>1.675172789</v>
      </c>
      <c r="C22" s="10">
        <f t="shared" ref="C22:E22" si="6">C13*C$8</f>
        <v>2.72165527</v>
      </c>
      <c r="D22" s="10">
        <f t="shared" si="6"/>
        <v>1.825594367</v>
      </c>
      <c r="E22" s="10">
        <f t="shared" si="6"/>
        <v>0.9176629355</v>
      </c>
    </row>
    <row r="23">
      <c r="A23" s="2" t="s">
        <v>8</v>
      </c>
      <c r="B23" s="10">
        <f t="shared" ref="B23:B26" si="8">B14*$B$8</f>
        <v>1.847386814</v>
      </c>
      <c r="C23" s="10">
        <f t="shared" ref="C23:E23" si="7">C14*C$8</f>
        <v>2.041241452</v>
      </c>
      <c r="D23" s="10">
        <f t="shared" si="7"/>
        <v>1.729510453</v>
      </c>
      <c r="E23" s="10">
        <f t="shared" si="7"/>
        <v>0.9176629355</v>
      </c>
    </row>
    <row r="24">
      <c r="A24" s="2" t="s">
        <v>11</v>
      </c>
      <c r="B24" s="10">
        <f t="shared" si="8"/>
        <v>1.612549507</v>
      </c>
      <c r="C24" s="10">
        <f t="shared" ref="C24:E24" si="9">C15*C$8</f>
        <v>2.041241452</v>
      </c>
      <c r="D24" s="10">
        <f t="shared" si="9"/>
        <v>1.921678281</v>
      </c>
      <c r="E24" s="10">
        <f t="shared" si="9"/>
        <v>0.4588314677</v>
      </c>
    </row>
    <row r="25">
      <c r="A25" s="2" t="s">
        <v>14</v>
      </c>
      <c r="B25" s="10">
        <f t="shared" si="8"/>
        <v>1.93610313</v>
      </c>
      <c r="C25" s="10">
        <f t="shared" ref="C25:E25" si="10">C16*C$8</f>
        <v>1.360827635</v>
      </c>
      <c r="D25" s="10">
        <f t="shared" si="10"/>
        <v>1.748727236</v>
      </c>
      <c r="E25" s="10">
        <f t="shared" si="10"/>
        <v>0.4588314677</v>
      </c>
    </row>
    <row r="26">
      <c r="A26" s="2" t="s">
        <v>16</v>
      </c>
      <c r="B26" s="10">
        <f t="shared" si="8"/>
        <v>1.852605421</v>
      </c>
      <c r="C26" s="10">
        <f t="shared" ref="C26:E26" si="11">C17*C$8</f>
        <v>2.72165527</v>
      </c>
      <c r="D26" s="10">
        <f t="shared" si="11"/>
        <v>1.71029367</v>
      </c>
      <c r="E26" s="10">
        <f t="shared" si="11"/>
        <v>1.376494403</v>
      </c>
    </row>
    <row r="28">
      <c r="A28" s="6" t="s">
        <v>22</v>
      </c>
    </row>
    <row r="29">
      <c r="A29" s="2"/>
      <c r="E29" s="2"/>
    </row>
    <row r="30">
      <c r="A30" s="2" t="s">
        <v>23</v>
      </c>
      <c r="E30" s="2"/>
      <c r="G30" s="2" t="s">
        <v>24</v>
      </c>
    </row>
    <row r="31">
      <c r="A31" s="11" t="s">
        <v>25</v>
      </c>
      <c r="B31" s="12" t="str">
        <f t="shared" ref="B31:B34" si="12">IF($B$22&gt;=B23,1,"")</f>
        <v/>
      </c>
      <c r="C31" s="12">
        <f t="shared" ref="C31:C34" si="13">IF($C$22&gt;=C23,2,"")</f>
        <v>2</v>
      </c>
      <c r="D31" s="12">
        <f t="shared" ref="D31:D34" si="14">IF($D$22&gt;=D23,3,"")</f>
        <v>3</v>
      </c>
      <c r="E31" s="12">
        <f t="shared" ref="E31:E34" si="15">IF($E$22&gt;=E23,4,"")</f>
        <v>4</v>
      </c>
      <c r="G31" s="11" t="s">
        <v>26</v>
      </c>
      <c r="H31" s="11">
        <v>1.0</v>
      </c>
      <c r="I31" s="12"/>
      <c r="J31" s="11"/>
      <c r="K31" s="12"/>
    </row>
    <row r="32">
      <c r="A32" s="11" t="s">
        <v>27</v>
      </c>
      <c r="B32" s="12">
        <f t="shared" si="12"/>
        <v>1</v>
      </c>
      <c r="C32" s="12">
        <f t="shared" si="13"/>
        <v>2</v>
      </c>
      <c r="D32" s="12" t="str">
        <f t="shared" si="14"/>
        <v/>
      </c>
      <c r="E32" s="12">
        <f t="shared" si="15"/>
        <v>4</v>
      </c>
      <c r="G32" s="11" t="s">
        <v>28</v>
      </c>
      <c r="H32" s="12"/>
      <c r="I32" s="12"/>
      <c r="J32" s="11">
        <v>3.0</v>
      </c>
      <c r="K32" s="12"/>
    </row>
    <row r="33">
      <c r="A33" s="11" t="s">
        <v>29</v>
      </c>
      <c r="B33" s="12" t="str">
        <f t="shared" si="12"/>
        <v/>
      </c>
      <c r="C33" s="12">
        <f t="shared" si="13"/>
        <v>2</v>
      </c>
      <c r="D33" s="12">
        <f t="shared" si="14"/>
        <v>3</v>
      </c>
      <c r="E33" s="12">
        <f t="shared" si="15"/>
        <v>4</v>
      </c>
      <c r="G33" s="11" t="s">
        <v>30</v>
      </c>
      <c r="H33" s="11">
        <v>1.0</v>
      </c>
      <c r="I33" s="12"/>
      <c r="J33" s="11"/>
      <c r="K33" s="12"/>
    </row>
    <row r="34">
      <c r="A34" s="11" t="s">
        <v>31</v>
      </c>
      <c r="B34" s="12" t="str">
        <f t="shared" si="12"/>
        <v/>
      </c>
      <c r="C34" s="12">
        <f t="shared" si="13"/>
        <v>2</v>
      </c>
      <c r="D34" s="12">
        <f t="shared" si="14"/>
        <v>3</v>
      </c>
      <c r="E34" s="12" t="str">
        <f t="shared" si="15"/>
        <v/>
      </c>
      <c r="G34" s="11" t="s">
        <v>30</v>
      </c>
      <c r="H34" s="11">
        <v>1.0</v>
      </c>
      <c r="I34" s="12"/>
      <c r="J34" s="11"/>
      <c r="K34" s="11">
        <v>4.0</v>
      </c>
    </row>
    <row r="35">
      <c r="A35" s="2"/>
    </row>
    <row r="36">
      <c r="A36" s="11" t="s">
        <v>32</v>
      </c>
      <c r="B36" s="12">
        <f>IF($B$23&gt;=B22,1,"")</f>
        <v>1</v>
      </c>
      <c r="C36" s="12" t="str">
        <f>IF($C$23&gt;=C22,2,"")</f>
        <v/>
      </c>
      <c r="D36" s="12" t="str">
        <f>IF($D$23&gt;=D22,3,"")</f>
        <v/>
      </c>
      <c r="E36" s="12">
        <f>IF($E$23&gt;=E22,4,"")</f>
        <v>4</v>
      </c>
      <c r="G36" s="11" t="s">
        <v>33</v>
      </c>
      <c r="H36" s="12"/>
      <c r="I36" s="11">
        <v>2.0</v>
      </c>
      <c r="J36" s="11">
        <v>3.0</v>
      </c>
      <c r="K36" s="12"/>
    </row>
    <row r="37">
      <c r="A37" s="11" t="s">
        <v>34</v>
      </c>
      <c r="B37" s="12">
        <f t="shared" ref="B37:B39" si="16">IF($B$23&gt;=B24,1,"")</f>
        <v>1</v>
      </c>
      <c r="C37" s="12">
        <f t="shared" ref="C37:C39" si="17">IF($C$23&gt;=C24,2,"")</f>
        <v>2</v>
      </c>
      <c r="D37" s="12" t="str">
        <f t="shared" ref="D37:D39" si="18">IF($D$23&gt;=D24,3,"")</f>
        <v/>
      </c>
      <c r="E37" s="12">
        <f t="shared" ref="E37:E39" si="19">IF($E$23&gt;=E24,4,"")</f>
        <v>4</v>
      </c>
      <c r="G37" s="11" t="s">
        <v>35</v>
      </c>
      <c r="H37" s="12"/>
      <c r="I37" s="12"/>
      <c r="J37" s="11">
        <v>3.0</v>
      </c>
      <c r="K37" s="12"/>
    </row>
    <row r="38">
      <c r="A38" s="11" t="s">
        <v>36</v>
      </c>
      <c r="B38" s="12" t="str">
        <f t="shared" si="16"/>
        <v/>
      </c>
      <c r="C38" s="12">
        <f t="shared" si="17"/>
        <v>2</v>
      </c>
      <c r="D38" s="12" t="str">
        <f t="shared" si="18"/>
        <v/>
      </c>
      <c r="E38" s="12">
        <f t="shared" si="19"/>
        <v>4</v>
      </c>
      <c r="G38" s="11" t="s">
        <v>37</v>
      </c>
      <c r="H38" s="11">
        <v>1.0</v>
      </c>
      <c r="I38" s="12"/>
      <c r="J38" s="11">
        <v>3.0</v>
      </c>
      <c r="K38" s="12"/>
    </row>
    <row r="39">
      <c r="A39" s="11" t="s">
        <v>38</v>
      </c>
      <c r="B39" s="12" t="str">
        <f t="shared" si="16"/>
        <v/>
      </c>
      <c r="C39" s="12" t="str">
        <f t="shared" si="17"/>
        <v/>
      </c>
      <c r="D39" s="12">
        <f t="shared" si="18"/>
        <v>3</v>
      </c>
      <c r="E39" s="12" t="str">
        <f t="shared" si="19"/>
        <v/>
      </c>
      <c r="G39" s="11" t="s">
        <v>39</v>
      </c>
      <c r="H39" s="11">
        <v>1.0</v>
      </c>
      <c r="I39" s="11">
        <v>2.0</v>
      </c>
      <c r="J39" s="12"/>
      <c r="K39" s="11">
        <v>4.0</v>
      </c>
    </row>
    <row r="40">
      <c r="A40" s="2"/>
    </row>
    <row r="41">
      <c r="A41" s="11" t="s">
        <v>40</v>
      </c>
      <c r="B41" s="12" t="str">
        <f t="shared" ref="B41:B42" si="20">IF($B$24&gt;=B22,1,"")</f>
        <v/>
      </c>
      <c r="C41" s="12" t="str">
        <f t="shared" ref="C41:C42" si="21">IF($C$24&gt;=C22,2,"")</f>
        <v/>
      </c>
      <c r="D41" s="12">
        <f t="shared" ref="D41:D42" si="22">IF($D$24&gt;=D22,3,"")</f>
        <v>3</v>
      </c>
      <c r="E41" s="12" t="str">
        <f t="shared" ref="E41:E42" si="23">IF($E$24&gt;=E22,4,"")</f>
        <v/>
      </c>
      <c r="G41" s="11" t="s">
        <v>41</v>
      </c>
      <c r="H41" s="11">
        <v>1.0</v>
      </c>
      <c r="I41" s="11">
        <v>2.0</v>
      </c>
      <c r="J41" s="12"/>
      <c r="K41" s="12"/>
    </row>
    <row r="42">
      <c r="A42" s="11" t="s">
        <v>42</v>
      </c>
      <c r="B42" s="12" t="str">
        <f t="shared" si="20"/>
        <v/>
      </c>
      <c r="C42" s="12">
        <f t="shared" si="21"/>
        <v>2</v>
      </c>
      <c r="D42" s="12">
        <f t="shared" si="22"/>
        <v>3</v>
      </c>
      <c r="E42" s="12" t="str">
        <f t="shared" si="23"/>
        <v/>
      </c>
      <c r="G42" s="11" t="s">
        <v>43</v>
      </c>
      <c r="H42" s="11">
        <v>1.0</v>
      </c>
      <c r="I42" s="12"/>
      <c r="J42" s="12"/>
      <c r="K42" s="12"/>
    </row>
    <row r="43">
      <c r="A43" s="11" t="s">
        <v>44</v>
      </c>
      <c r="B43" s="12" t="str">
        <f t="shared" ref="B43:B44" si="24">IF($B$24&gt;=B25,1,"")</f>
        <v/>
      </c>
      <c r="C43" s="12">
        <f t="shared" ref="C43:C44" si="25">IF($C$24&gt;=C25,2,"")</f>
        <v>2</v>
      </c>
      <c r="D43" s="12">
        <f t="shared" ref="D43:D44" si="26">IF($D$24&gt;=D25,3,"")</f>
        <v>3</v>
      </c>
      <c r="E43" s="12">
        <f t="shared" ref="E43:E44" si="27">IF($E$24&gt;=E25,4,"")</f>
        <v>4</v>
      </c>
      <c r="G43" s="11" t="s">
        <v>45</v>
      </c>
      <c r="H43" s="11">
        <v>1.0</v>
      </c>
      <c r="I43" s="12"/>
      <c r="J43" s="12"/>
      <c r="K43" s="11">
        <v>4.0</v>
      </c>
    </row>
    <row r="44">
      <c r="A44" s="11" t="s">
        <v>46</v>
      </c>
      <c r="B44" s="12" t="str">
        <f t="shared" si="24"/>
        <v/>
      </c>
      <c r="C44" s="12" t="str">
        <f t="shared" si="25"/>
        <v/>
      </c>
      <c r="D44" s="12">
        <f t="shared" si="26"/>
        <v>3</v>
      </c>
      <c r="E44" s="12" t="str">
        <f t="shared" si="27"/>
        <v/>
      </c>
      <c r="G44" s="11" t="s">
        <v>47</v>
      </c>
      <c r="H44" s="11">
        <v>1.0</v>
      </c>
      <c r="I44" s="11">
        <v>2.0</v>
      </c>
      <c r="J44" s="12"/>
      <c r="K44" s="12"/>
    </row>
    <row r="45">
      <c r="A45" s="2"/>
    </row>
    <row r="46">
      <c r="A46" s="11" t="s">
        <v>48</v>
      </c>
      <c r="B46" s="12">
        <f t="shared" ref="B46:B48" si="28">IF($B$25&gt;=B22,1,"")</f>
        <v>1</v>
      </c>
      <c r="C46" s="12" t="str">
        <f t="shared" ref="C46:C48" si="29">IF($C$25&gt;=C22,2,"")</f>
        <v/>
      </c>
      <c r="D46" s="12" t="str">
        <f t="shared" ref="D46:D48" si="30">IF($D$25&gt;=D22,3,"")</f>
        <v/>
      </c>
      <c r="E46" s="12" t="str">
        <f t="shared" ref="E46:E48" si="31">IF($E$25&gt;=E22,4,"")</f>
        <v/>
      </c>
      <c r="G46" s="11" t="s">
        <v>49</v>
      </c>
      <c r="H46" s="12"/>
      <c r="I46" s="11">
        <v>2.0</v>
      </c>
      <c r="J46" s="11">
        <v>3.0</v>
      </c>
      <c r="K46" s="11">
        <v>4.0</v>
      </c>
    </row>
    <row r="47">
      <c r="A47" s="11" t="s">
        <v>50</v>
      </c>
      <c r="B47" s="12">
        <f t="shared" si="28"/>
        <v>1</v>
      </c>
      <c r="C47" s="12" t="str">
        <f t="shared" si="29"/>
        <v/>
      </c>
      <c r="D47" s="12">
        <f t="shared" si="30"/>
        <v>3</v>
      </c>
      <c r="E47" s="12" t="str">
        <f t="shared" si="31"/>
        <v/>
      </c>
      <c r="G47" s="11" t="s">
        <v>51</v>
      </c>
      <c r="H47" s="12"/>
      <c r="I47" s="11">
        <v>2.0</v>
      </c>
      <c r="J47" s="12"/>
      <c r="K47" s="11">
        <v>4.0</v>
      </c>
    </row>
    <row r="48">
      <c r="A48" s="11" t="s">
        <v>52</v>
      </c>
      <c r="B48" s="12">
        <f t="shared" si="28"/>
        <v>1</v>
      </c>
      <c r="C48" s="12" t="str">
        <f t="shared" si="29"/>
        <v/>
      </c>
      <c r="D48" s="12" t="str">
        <f t="shared" si="30"/>
        <v/>
      </c>
      <c r="E48" s="12">
        <f t="shared" si="31"/>
        <v>4</v>
      </c>
      <c r="G48" s="11" t="s">
        <v>53</v>
      </c>
      <c r="H48" s="12"/>
      <c r="I48" s="11">
        <v>2.0</v>
      </c>
      <c r="J48" s="11">
        <v>3.0</v>
      </c>
      <c r="K48" s="11"/>
    </row>
    <row r="49">
      <c r="A49" s="11" t="s">
        <v>54</v>
      </c>
      <c r="B49" s="12">
        <f>IF($B$25&gt;=B26,1,"")</f>
        <v>1</v>
      </c>
      <c r="C49" s="12" t="str">
        <f>IF($C$25&gt;=C26,2,"")</f>
        <v/>
      </c>
      <c r="D49" s="12">
        <f>IF($D$25&gt;=D26,3,"")</f>
        <v>3</v>
      </c>
      <c r="E49" s="12" t="str">
        <f>IF($E$25&gt;=E26,4,"")</f>
        <v/>
      </c>
      <c r="G49" s="11" t="s">
        <v>55</v>
      </c>
      <c r="H49" s="12"/>
      <c r="I49" s="11">
        <v>2.0</v>
      </c>
      <c r="J49" s="12"/>
      <c r="K49" s="11">
        <v>4.0</v>
      </c>
    </row>
    <row r="50">
      <c r="A50" s="2"/>
    </row>
    <row r="51">
      <c r="A51" s="11" t="s">
        <v>56</v>
      </c>
      <c r="B51" s="12">
        <f t="shared" ref="B51:B54" si="32">IF($B$26&gt;=B22,1,"")</f>
        <v>1</v>
      </c>
      <c r="C51" s="12">
        <f t="shared" ref="C51:C54" si="33">IF($C$26&gt;=C22,2,"")</f>
        <v>2</v>
      </c>
      <c r="D51" s="12" t="str">
        <f t="shared" ref="D51:D54" si="34">IF($D$26&gt;=D22,3,"")</f>
        <v/>
      </c>
      <c r="E51" s="12">
        <f t="shared" ref="E51:E54" si="35">IF($E$26&gt;=E22,4,"")</f>
        <v>4</v>
      </c>
      <c r="G51" s="11" t="s">
        <v>57</v>
      </c>
      <c r="H51" s="12"/>
      <c r="I51" s="12"/>
      <c r="J51" s="11">
        <v>3.0</v>
      </c>
      <c r="K51" s="12"/>
    </row>
    <row r="52">
      <c r="A52" s="11" t="s">
        <v>58</v>
      </c>
      <c r="B52" s="12">
        <f t="shared" si="32"/>
        <v>1</v>
      </c>
      <c r="C52" s="12">
        <f t="shared" si="33"/>
        <v>2</v>
      </c>
      <c r="D52" s="12" t="str">
        <f t="shared" si="34"/>
        <v/>
      </c>
      <c r="E52" s="12">
        <f t="shared" si="35"/>
        <v>4</v>
      </c>
      <c r="G52" s="11" t="s">
        <v>59</v>
      </c>
      <c r="H52" s="12"/>
      <c r="I52" s="12"/>
      <c r="J52" s="11">
        <v>3.0</v>
      </c>
      <c r="K52" s="12"/>
    </row>
    <row r="53">
      <c r="A53" s="11" t="s">
        <v>60</v>
      </c>
      <c r="B53" s="12">
        <f t="shared" si="32"/>
        <v>1</v>
      </c>
      <c r="C53" s="12">
        <f t="shared" si="33"/>
        <v>2</v>
      </c>
      <c r="D53" s="12" t="str">
        <f t="shared" si="34"/>
        <v/>
      </c>
      <c r="E53" s="12">
        <f t="shared" si="35"/>
        <v>4</v>
      </c>
      <c r="G53" s="11" t="s">
        <v>61</v>
      </c>
      <c r="H53" s="12"/>
      <c r="I53" s="12"/>
      <c r="J53" s="11">
        <v>3.0</v>
      </c>
      <c r="K53" s="12"/>
    </row>
    <row r="54">
      <c r="A54" s="11" t="s">
        <v>62</v>
      </c>
      <c r="B54" s="12" t="str">
        <f t="shared" si="32"/>
        <v/>
      </c>
      <c r="C54" s="12">
        <f t="shared" si="33"/>
        <v>2</v>
      </c>
      <c r="D54" s="12" t="str">
        <f t="shared" si="34"/>
        <v/>
      </c>
      <c r="E54" s="12">
        <f t="shared" si="35"/>
        <v>4</v>
      </c>
      <c r="G54" s="11" t="s">
        <v>63</v>
      </c>
      <c r="H54" s="11">
        <v>1.0</v>
      </c>
      <c r="I54" s="12"/>
      <c r="J54" s="11">
        <v>3.0</v>
      </c>
      <c r="K54" s="12"/>
    </row>
    <row r="57">
      <c r="A57" s="6" t="s">
        <v>64</v>
      </c>
    </row>
    <row r="58">
      <c r="A58" s="2"/>
    </row>
    <row r="59">
      <c r="A59" s="2" t="s">
        <v>17</v>
      </c>
      <c r="B59" s="2">
        <v>4.0</v>
      </c>
      <c r="C59" s="2">
        <v>5.0</v>
      </c>
      <c r="D59" s="2">
        <v>4.0</v>
      </c>
      <c r="E59" s="2">
        <v>2.0</v>
      </c>
    </row>
    <row r="61">
      <c r="A61" s="2" t="s">
        <v>23</v>
      </c>
      <c r="D61" s="2" t="s">
        <v>24</v>
      </c>
    </row>
    <row r="62">
      <c r="A62" s="13" t="s">
        <v>25</v>
      </c>
      <c r="B62" s="14">
        <v>11.0</v>
      </c>
      <c r="D62" s="13" t="s">
        <v>26</v>
      </c>
      <c r="E62" s="14">
        <v>6.0</v>
      </c>
    </row>
    <row r="63">
      <c r="A63" s="13" t="s">
        <v>27</v>
      </c>
      <c r="B63" s="14">
        <v>11.0</v>
      </c>
      <c r="D63" s="13" t="s">
        <v>28</v>
      </c>
      <c r="E63" s="14">
        <v>4.0</v>
      </c>
      <c r="G63" s="15" t="s">
        <v>65</v>
      </c>
      <c r="H63" s="16">
        <v>0.0</v>
      </c>
      <c r="I63" s="16">
        <v>11.0</v>
      </c>
      <c r="J63" s="16">
        <v>11.0</v>
      </c>
      <c r="K63" s="16">
        <v>11.0</v>
      </c>
      <c r="L63" s="16">
        <v>9.0</v>
      </c>
    </row>
    <row r="64">
      <c r="A64" s="13" t="s">
        <v>29</v>
      </c>
      <c r="B64" s="14">
        <v>11.0</v>
      </c>
      <c r="D64" s="13" t="s">
        <v>30</v>
      </c>
      <c r="E64" s="14">
        <v>4.0</v>
      </c>
      <c r="G64" s="17"/>
      <c r="H64" s="16">
        <v>6.0</v>
      </c>
      <c r="I64" s="16">
        <v>0.0</v>
      </c>
      <c r="J64" s="16">
        <v>11.0</v>
      </c>
      <c r="K64" s="16">
        <v>7.0</v>
      </c>
      <c r="L64" s="16">
        <v>4.0</v>
      </c>
    </row>
    <row r="65">
      <c r="A65" s="13" t="s">
        <v>31</v>
      </c>
      <c r="B65" s="14">
        <v>9.0</v>
      </c>
      <c r="D65" s="13" t="s">
        <v>66</v>
      </c>
      <c r="E65" s="14">
        <v>11.0</v>
      </c>
      <c r="G65" s="17"/>
      <c r="H65" s="16">
        <v>4.0</v>
      </c>
      <c r="I65" s="16">
        <v>9.0</v>
      </c>
      <c r="J65" s="16">
        <v>0.0</v>
      </c>
      <c r="K65" s="16">
        <v>11.0</v>
      </c>
      <c r="L65" s="16">
        <v>4.0</v>
      </c>
    </row>
    <row r="66">
      <c r="A66" s="18"/>
      <c r="B66" s="18"/>
      <c r="D66" s="18"/>
      <c r="E66" s="18"/>
      <c r="G66" s="17"/>
      <c r="H66" s="16">
        <v>4.0</v>
      </c>
      <c r="I66" s="16">
        <v>8.0</v>
      </c>
      <c r="J66" s="16">
        <v>6.0</v>
      </c>
      <c r="K66" s="16">
        <v>0.0</v>
      </c>
      <c r="L66" s="16">
        <v>8.0</v>
      </c>
    </row>
    <row r="67">
      <c r="A67" s="13" t="s">
        <v>32</v>
      </c>
      <c r="B67" s="14">
        <v>6.0</v>
      </c>
      <c r="D67" s="13" t="s">
        <v>33</v>
      </c>
      <c r="E67" s="14">
        <v>11.0</v>
      </c>
      <c r="G67" s="19"/>
      <c r="H67" s="16">
        <v>11.0</v>
      </c>
      <c r="I67" s="16">
        <v>11.0</v>
      </c>
      <c r="J67" s="16">
        <v>11.0</v>
      </c>
      <c r="K67" s="16">
        <v>7.0</v>
      </c>
      <c r="L67" s="16">
        <v>0.0</v>
      </c>
    </row>
    <row r="68">
      <c r="A68" s="13" t="s">
        <v>34</v>
      </c>
      <c r="B68" s="14">
        <v>11.0</v>
      </c>
      <c r="D68" s="13" t="s">
        <v>35</v>
      </c>
      <c r="E68" s="14">
        <v>9.0</v>
      </c>
    </row>
    <row r="69">
      <c r="A69" s="13" t="s">
        <v>36</v>
      </c>
      <c r="B69" s="14">
        <v>7.0</v>
      </c>
      <c r="D69" s="13" t="s">
        <v>37</v>
      </c>
      <c r="E69" s="14">
        <v>8.0</v>
      </c>
      <c r="G69" s="15" t="s">
        <v>67</v>
      </c>
      <c r="H69" s="16">
        <v>0.0</v>
      </c>
      <c r="I69" s="16">
        <v>6.0</v>
      </c>
      <c r="J69" s="16">
        <v>4.0</v>
      </c>
      <c r="K69" s="16">
        <v>4.0</v>
      </c>
      <c r="L69" s="16">
        <v>11.0</v>
      </c>
    </row>
    <row r="70">
      <c r="A70" s="13" t="s">
        <v>38</v>
      </c>
      <c r="B70" s="14">
        <v>4.0</v>
      </c>
      <c r="D70" s="13" t="s">
        <v>39</v>
      </c>
      <c r="E70" s="14">
        <v>11.0</v>
      </c>
      <c r="G70" s="17"/>
      <c r="H70" s="16">
        <v>11.0</v>
      </c>
      <c r="I70" s="16">
        <v>0.0</v>
      </c>
      <c r="J70" s="16">
        <v>9.0</v>
      </c>
      <c r="K70" s="16">
        <v>8.0</v>
      </c>
      <c r="L70" s="16">
        <v>11.0</v>
      </c>
    </row>
    <row r="71">
      <c r="A71" s="18"/>
      <c r="B71" s="18"/>
      <c r="D71" s="18"/>
      <c r="E71" s="18"/>
      <c r="G71" s="17"/>
      <c r="H71" s="16">
        <v>11.0</v>
      </c>
      <c r="I71" s="16">
        <v>11.0</v>
      </c>
      <c r="J71" s="16">
        <v>0.0</v>
      </c>
      <c r="K71" s="16">
        <v>6.0</v>
      </c>
      <c r="L71" s="16">
        <v>11.0</v>
      </c>
    </row>
    <row r="72">
      <c r="A72" s="13" t="s">
        <v>40</v>
      </c>
      <c r="B72" s="14">
        <v>4.0</v>
      </c>
      <c r="D72" s="13" t="s">
        <v>41</v>
      </c>
      <c r="E72" s="14">
        <v>11.0</v>
      </c>
      <c r="G72" s="17"/>
      <c r="H72" s="16">
        <v>11.0</v>
      </c>
      <c r="I72" s="16">
        <v>7.0</v>
      </c>
      <c r="J72" s="16">
        <v>11.0</v>
      </c>
      <c r="K72" s="16">
        <v>0.0</v>
      </c>
      <c r="L72" s="16">
        <v>7.0</v>
      </c>
    </row>
    <row r="73">
      <c r="A73" s="13" t="s">
        <v>42</v>
      </c>
      <c r="B73" s="14">
        <v>9.0</v>
      </c>
      <c r="D73" s="13" t="s">
        <v>43</v>
      </c>
      <c r="E73" s="14">
        <v>11.0</v>
      </c>
      <c r="G73" s="19"/>
      <c r="H73" s="16">
        <v>9.0</v>
      </c>
      <c r="I73" s="16">
        <v>4.0</v>
      </c>
      <c r="J73" s="16">
        <v>4.0</v>
      </c>
      <c r="K73" s="16">
        <v>8.0</v>
      </c>
      <c r="L73" s="16">
        <v>0.0</v>
      </c>
    </row>
    <row r="74">
      <c r="A74" s="13" t="s">
        <v>44</v>
      </c>
      <c r="B74" s="14">
        <v>11.0</v>
      </c>
      <c r="D74" s="13" t="s">
        <v>45</v>
      </c>
      <c r="E74" s="14">
        <v>6.0</v>
      </c>
    </row>
    <row r="75">
      <c r="A75" s="13" t="s">
        <v>46</v>
      </c>
      <c r="B75" s="14">
        <v>4.0</v>
      </c>
      <c r="D75" s="13" t="s">
        <v>68</v>
      </c>
      <c r="E75" s="14">
        <v>11.0</v>
      </c>
    </row>
    <row r="76">
      <c r="A76" s="18"/>
      <c r="B76" s="18"/>
      <c r="D76" s="18"/>
      <c r="E76" s="18"/>
      <c r="G76" s="15" t="s">
        <v>69</v>
      </c>
      <c r="H76" s="11" t="s">
        <v>0</v>
      </c>
      <c r="I76" s="11" t="s">
        <v>70</v>
      </c>
      <c r="J76" s="11" t="s">
        <v>2</v>
      </c>
      <c r="K76" s="11" t="s">
        <v>21</v>
      </c>
      <c r="L76" s="11" t="s">
        <v>4</v>
      </c>
    </row>
    <row r="77">
      <c r="A77" s="13" t="s">
        <v>48</v>
      </c>
      <c r="B77" s="14">
        <v>4.0</v>
      </c>
      <c r="D77" s="13" t="s">
        <v>49</v>
      </c>
      <c r="E77" s="14">
        <v>11.0</v>
      </c>
      <c r="G77" s="17"/>
      <c r="H77" s="11" t="s">
        <v>5</v>
      </c>
      <c r="I77" s="14">
        <v>1.68</v>
      </c>
      <c r="J77" s="14">
        <v>2.72</v>
      </c>
      <c r="K77" s="14">
        <v>1.83</v>
      </c>
      <c r="L77" s="14">
        <v>0.92</v>
      </c>
      <c r="N77" s="20" t="s">
        <v>69</v>
      </c>
      <c r="O77" s="21"/>
      <c r="P77" s="14">
        <v>1.0</v>
      </c>
      <c r="Q77" s="14">
        <v>2.0</v>
      </c>
      <c r="R77" s="14">
        <v>3.0</v>
      </c>
      <c r="S77" s="14">
        <v>4.0</v>
      </c>
      <c r="T77" s="13" t="s">
        <v>71</v>
      </c>
      <c r="U77" s="13" t="s">
        <v>72</v>
      </c>
    </row>
    <row r="78">
      <c r="A78" s="13" t="s">
        <v>50</v>
      </c>
      <c r="B78" s="14">
        <v>8.0</v>
      </c>
      <c r="D78" s="13" t="s">
        <v>51</v>
      </c>
      <c r="E78" s="14">
        <v>7.0</v>
      </c>
      <c r="G78" s="17"/>
      <c r="H78" s="11" t="s">
        <v>8</v>
      </c>
      <c r="I78" s="14">
        <v>1.85</v>
      </c>
      <c r="J78" s="14">
        <v>2.04</v>
      </c>
      <c r="K78" s="14">
        <v>1.73</v>
      </c>
      <c r="L78" s="14">
        <v>0.92</v>
      </c>
      <c r="N78" s="17"/>
      <c r="O78" s="13" t="s">
        <v>73</v>
      </c>
      <c r="P78" s="14">
        <v>0.17</v>
      </c>
      <c r="Q78" s="14">
        <v>0.68</v>
      </c>
      <c r="R78" s="14">
        <v>0.1</v>
      </c>
      <c r="S78" s="14">
        <v>0.0</v>
      </c>
      <c r="T78" s="14">
        <v>0.68</v>
      </c>
      <c r="U78" s="14">
        <v>0.68</v>
      </c>
    </row>
    <row r="79">
      <c r="A79" s="13" t="s">
        <v>52</v>
      </c>
      <c r="B79" s="14">
        <v>6.0</v>
      </c>
      <c r="D79" s="13" t="s">
        <v>53</v>
      </c>
      <c r="E79" s="14">
        <v>11.0</v>
      </c>
      <c r="G79" s="17"/>
      <c r="H79" s="11" t="s">
        <v>11</v>
      </c>
      <c r="I79" s="14">
        <v>1.61</v>
      </c>
      <c r="J79" s="14">
        <v>2.04</v>
      </c>
      <c r="K79" s="14">
        <v>1.92</v>
      </c>
      <c r="L79" s="14">
        <v>0.46</v>
      </c>
      <c r="N79" s="17"/>
      <c r="O79" s="13" t="s">
        <v>74</v>
      </c>
      <c r="P79" s="14">
        <v>0.06</v>
      </c>
      <c r="Q79" s="14">
        <v>0.68</v>
      </c>
      <c r="R79" s="14">
        <v>0.1</v>
      </c>
      <c r="S79" s="14">
        <v>0.46</v>
      </c>
      <c r="T79" s="14">
        <v>0.68</v>
      </c>
      <c r="U79" s="14">
        <v>0.68</v>
      </c>
    </row>
    <row r="80">
      <c r="A80" s="13" t="s">
        <v>54</v>
      </c>
      <c r="B80" s="14">
        <v>8.0</v>
      </c>
      <c r="D80" s="13" t="s">
        <v>55</v>
      </c>
      <c r="E80" s="14">
        <v>7.0</v>
      </c>
      <c r="G80" s="17"/>
      <c r="H80" s="11" t="s">
        <v>14</v>
      </c>
      <c r="I80" s="14">
        <v>1.94</v>
      </c>
      <c r="J80" s="14">
        <v>1.36</v>
      </c>
      <c r="K80" s="14">
        <v>1.75</v>
      </c>
      <c r="L80" s="14">
        <v>0.46</v>
      </c>
      <c r="N80" s="17"/>
      <c r="O80" s="13" t="s">
        <v>75</v>
      </c>
      <c r="P80" s="14">
        <v>0.26</v>
      </c>
      <c r="Q80" s="14">
        <v>1.36</v>
      </c>
      <c r="R80" s="14">
        <v>0.08</v>
      </c>
      <c r="S80" s="14">
        <v>0.46</v>
      </c>
      <c r="T80" s="14">
        <v>1.36</v>
      </c>
      <c r="U80" s="14">
        <v>1.36</v>
      </c>
    </row>
    <row r="81">
      <c r="A81" s="18"/>
      <c r="B81" s="18"/>
      <c r="D81" s="18"/>
      <c r="E81" s="18"/>
      <c r="G81" s="19"/>
      <c r="H81" s="11" t="s">
        <v>16</v>
      </c>
      <c r="I81" s="14">
        <v>1.85</v>
      </c>
      <c r="J81" s="14">
        <v>2.72</v>
      </c>
      <c r="K81" s="14">
        <v>1.71</v>
      </c>
      <c r="L81" s="14">
        <v>1.38</v>
      </c>
      <c r="N81" s="17"/>
      <c r="O81" s="13" t="s">
        <v>76</v>
      </c>
      <c r="P81" s="14">
        <v>0.18</v>
      </c>
      <c r="Q81" s="14">
        <v>0.0</v>
      </c>
      <c r="R81" s="14">
        <v>0.12</v>
      </c>
      <c r="S81" s="14">
        <v>0.46</v>
      </c>
      <c r="T81" s="14">
        <v>0.12</v>
      </c>
      <c r="U81" s="14">
        <v>0.46</v>
      </c>
    </row>
    <row r="82">
      <c r="A82" s="13" t="s">
        <v>56</v>
      </c>
      <c r="B82" s="14">
        <v>11.0</v>
      </c>
      <c r="D82" s="13" t="s">
        <v>57</v>
      </c>
      <c r="E82" s="14">
        <v>9.0</v>
      </c>
      <c r="N82" s="17"/>
      <c r="O82" s="22"/>
      <c r="P82" s="23"/>
      <c r="Q82" s="23"/>
      <c r="R82" s="23"/>
      <c r="S82" s="23"/>
      <c r="T82" s="23"/>
      <c r="U82" s="24"/>
    </row>
    <row r="83">
      <c r="A83" s="13" t="s">
        <v>58</v>
      </c>
      <c r="B83" s="14">
        <v>11.0</v>
      </c>
      <c r="D83" s="13" t="s">
        <v>59</v>
      </c>
      <c r="E83" s="14">
        <v>4.0</v>
      </c>
      <c r="N83" s="17"/>
      <c r="O83" s="21"/>
      <c r="P83" s="14">
        <v>1.0</v>
      </c>
      <c r="Q83" s="14">
        <v>2.0</v>
      </c>
      <c r="R83" s="14">
        <v>3.0</v>
      </c>
      <c r="S83" s="14">
        <v>4.0</v>
      </c>
      <c r="T83" s="13" t="s">
        <v>71</v>
      </c>
      <c r="U83" s="13" t="s">
        <v>72</v>
      </c>
    </row>
    <row r="84">
      <c r="A84" s="13" t="s">
        <v>60</v>
      </c>
      <c r="B84" s="14">
        <v>11.0</v>
      </c>
      <c r="D84" s="13" t="s">
        <v>61</v>
      </c>
      <c r="E84" s="14">
        <v>4.0</v>
      </c>
      <c r="G84" s="20" t="s">
        <v>65</v>
      </c>
      <c r="H84" s="14">
        <v>0.0</v>
      </c>
      <c r="I84" s="14">
        <v>1.0</v>
      </c>
      <c r="J84" s="14">
        <v>1.0</v>
      </c>
      <c r="K84" s="14">
        <v>1.0</v>
      </c>
      <c r="L84" s="14">
        <v>0.25</v>
      </c>
      <c r="N84" s="17"/>
      <c r="O84" s="13" t="s">
        <v>77</v>
      </c>
      <c r="P84" s="14">
        <v>0.17</v>
      </c>
      <c r="Q84" s="14">
        <v>0.68</v>
      </c>
      <c r="R84" s="14">
        <v>0.1</v>
      </c>
      <c r="S84" s="14">
        <v>0.0</v>
      </c>
      <c r="T84" s="14">
        <v>0.17</v>
      </c>
      <c r="U84" s="14">
        <v>0.68</v>
      </c>
    </row>
    <row r="85">
      <c r="A85" s="13" t="s">
        <v>62</v>
      </c>
      <c r="B85" s="14">
        <v>7.0</v>
      </c>
      <c r="D85" s="13" t="s">
        <v>63</v>
      </c>
      <c r="E85" s="14">
        <v>8.0</v>
      </c>
      <c r="G85" s="17"/>
      <c r="H85" s="14">
        <v>0.253101893</v>
      </c>
      <c r="I85" s="14">
        <v>0.0</v>
      </c>
      <c r="J85" s="14">
        <v>1.0</v>
      </c>
      <c r="K85" s="14">
        <v>1.0</v>
      </c>
      <c r="L85" s="14">
        <v>0.03</v>
      </c>
      <c r="N85" s="17"/>
      <c r="O85" s="13" t="s">
        <v>78</v>
      </c>
      <c r="P85" s="14">
        <v>0.23</v>
      </c>
      <c r="Q85" s="14">
        <v>0.0</v>
      </c>
      <c r="R85" s="14">
        <v>0.19</v>
      </c>
      <c r="S85" s="14">
        <v>0.46</v>
      </c>
      <c r="T85" s="14">
        <v>0.46</v>
      </c>
      <c r="U85" s="14">
        <v>0.46</v>
      </c>
    </row>
    <row r="86">
      <c r="G86" s="17"/>
      <c r="H86" s="14">
        <v>0.141213937</v>
      </c>
      <c r="I86" s="14">
        <v>0.418820071</v>
      </c>
      <c r="J86" s="14">
        <v>0.0</v>
      </c>
      <c r="K86" s="14">
        <v>1.0</v>
      </c>
      <c r="L86" s="14">
        <v>0.68</v>
      </c>
      <c r="N86" s="17"/>
      <c r="O86" s="13" t="s">
        <v>79</v>
      </c>
      <c r="P86" s="14">
        <v>0.09</v>
      </c>
      <c r="Q86" s="14">
        <v>0.68</v>
      </c>
      <c r="R86" s="14">
        <v>0.02</v>
      </c>
      <c r="S86" s="14">
        <v>0.46</v>
      </c>
      <c r="T86" s="14">
        <v>0.68</v>
      </c>
      <c r="U86" s="14">
        <v>0.68</v>
      </c>
    </row>
    <row r="87">
      <c r="G87" s="17"/>
      <c r="H87" s="14">
        <v>0.191743858</v>
      </c>
      <c r="I87" s="14">
        <v>0.130385824</v>
      </c>
      <c r="J87" s="14">
        <v>0.475524768</v>
      </c>
      <c r="K87" s="14">
        <v>0.0</v>
      </c>
      <c r="L87" s="14">
        <v>0.06</v>
      </c>
      <c r="N87" s="17"/>
      <c r="O87" s="13" t="s">
        <v>80</v>
      </c>
      <c r="P87" s="14" t="s">
        <v>81</v>
      </c>
      <c r="Q87" s="14">
        <v>0.68</v>
      </c>
      <c r="R87" s="14">
        <v>0.02</v>
      </c>
      <c r="S87" s="14">
        <v>0.46</v>
      </c>
      <c r="T87" s="14">
        <v>0.02</v>
      </c>
      <c r="U87" s="14">
        <v>0.68</v>
      </c>
    </row>
    <row r="88">
      <c r="G88" s="19"/>
      <c r="H88" s="14">
        <v>1.0</v>
      </c>
      <c r="I88" s="14">
        <v>1.0</v>
      </c>
      <c r="J88" s="14">
        <v>1.0</v>
      </c>
      <c r="K88" s="14">
        <v>1.0</v>
      </c>
      <c r="L88" s="14">
        <v>0.0</v>
      </c>
      <c r="N88" s="17"/>
      <c r="O88" s="22"/>
      <c r="P88" s="23"/>
      <c r="Q88" s="23"/>
      <c r="R88" s="23"/>
      <c r="S88" s="23"/>
      <c r="T88" s="23"/>
      <c r="U88" s="24"/>
    </row>
    <row r="89">
      <c r="N89" s="17"/>
      <c r="O89" s="21"/>
      <c r="P89" s="14">
        <v>1.0</v>
      </c>
      <c r="Q89" s="14">
        <v>2.0</v>
      </c>
      <c r="R89" s="14">
        <v>3.0</v>
      </c>
      <c r="S89" s="14">
        <v>4.0</v>
      </c>
      <c r="T89" s="13" t="s">
        <v>71</v>
      </c>
      <c r="U89" s="13" t="s">
        <v>72</v>
      </c>
    </row>
    <row r="90">
      <c r="N90" s="17"/>
      <c r="O90" s="13" t="s">
        <v>82</v>
      </c>
      <c r="P90" s="14">
        <v>0.06</v>
      </c>
      <c r="Q90" s="14">
        <v>0.68</v>
      </c>
      <c r="R90" s="14">
        <v>0.1</v>
      </c>
      <c r="S90" s="14">
        <v>0.46</v>
      </c>
      <c r="T90" s="14">
        <v>0.1</v>
      </c>
      <c r="U90" s="14">
        <v>0.68</v>
      </c>
    </row>
    <row r="91">
      <c r="G91" s="20" t="s">
        <v>67</v>
      </c>
      <c r="H91" s="16">
        <v>0.0</v>
      </c>
      <c r="I91" s="16">
        <v>1.0</v>
      </c>
      <c r="J91" s="16">
        <v>0.141213937</v>
      </c>
      <c r="K91" s="16">
        <v>0.191743858</v>
      </c>
      <c r="L91" s="16">
        <v>1.0</v>
      </c>
      <c r="N91" s="17"/>
      <c r="O91" s="13" t="s">
        <v>83</v>
      </c>
      <c r="P91" s="14">
        <v>0.23</v>
      </c>
      <c r="Q91" s="14">
        <v>0.0</v>
      </c>
      <c r="R91" s="14">
        <v>0.19</v>
      </c>
      <c r="S91" s="14">
        <v>0.46</v>
      </c>
      <c r="T91" s="14">
        <v>0.19</v>
      </c>
      <c r="U91" s="14">
        <v>0.46</v>
      </c>
    </row>
    <row r="92">
      <c r="G92" s="17"/>
      <c r="H92" s="16">
        <v>1.0</v>
      </c>
      <c r="I92" s="16">
        <v>0.0</v>
      </c>
      <c r="J92" s="16">
        <v>0.418820071</v>
      </c>
      <c r="K92" s="16">
        <v>0.130385824</v>
      </c>
      <c r="L92" s="16">
        <v>1.0</v>
      </c>
      <c r="N92" s="17"/>
      <c r="O92" s="13" t="s">
        <v>84</v>
      </c>
      <c r="P92" s="14">
        <v>0.32</v>
      </c>
      <c r="Q92" s="14">
        <v>0.68</v>
      </c>
      <c r="R92" s="14">
        <v>0.17</v>
      </c>
      <c r="S92" s="14">
        <v>0.0</v>
      </c>
      <c r="T92" s="14">
        <v>0.68</v>
      </c>
      <c r="U92" s="14">
        <v>0.68</v>
      </c>
    </row>
    <row r="93">
      <c r="G93" s="17"/>
      <c r="H93" s="16">
        <v>1.0</v>
      </c>
      <c r="I93" s="16">
        <v>1.0</v>
      </c>
      <c r="J93" s="16">
        <v>0.0</v>
      </c>
      <c r="K93" s="16">
        <v>0.475524768</v>
      </c>
      <c r="L93" s="16">
        <v>1.0</v>
      </c>
      <c r="N93" s="17"/>
      <c r="O93" s="13" t="s">
        <v>85</v>
      </c>
      <c r="P93" s="14">
        <v>0.24</v>
      </c>
      <c r="Q93" s="14">
        <v>0.68</v>
      </c>
      <c r="R93" s="14">
        <v>0.21</v>
      </c>
      <c r="S93" s="14">
        <v>0.92</v>
      </c>
      <c r="T93" s="14">
        <v>0.24</v>
      </c>
      <c r="U93" s="14">
        <v>0.92</v>
      </c>
    </row>
    <row r="94">
      <c r="G94" s="17"/>
      <c r="H94" s="16">
        <v>1.0</v>
      </c>
      <c r="I94" s="16">
        <v>1.0</v>
      </c>
      <c r="J94" s="16">
        <v>1.0</v>
      </c>
      <c r="K94" s="16">
        <v>0.0</v>
      </c>
      <c r="L94" s="16">
        <v>1.0</v>
      </c>
      <c r="N94" s="17"/>
      <c r="O94" s="22"/>
      <c r="P94" s="23"/>
      <c r="Q94" s="23"/>
      <c r="R94" s="23"/>
      <c r="S94" s="23"/>
      <c r="T94" s="23"/>
      <c r="U94" s="24"/>
    </row>
    <row r="95">
      <c r="G95" s="19"/>
      <c r="H95" s="16">
        <v>0.251292043</v>
      </c>
      <c r="I95" s="16">
        <v>0.028242787</v>
      </c>
      <c r="J95" s="16">
        <v>0.230351039</v>
      </c>
      <c r="K95" s="16">
        <v>0.061358035</v>
      </c>
      <c r="L95" s="16">
        <v>0.0</v>
      </c>
      <c r="N95" s="17"/>
      <c r="O95" s="21"/>
      <c r="P95" s="14">
        <v>1.0</v>
      </c>
      <c r="Q95" s="14">
        <v>2.0</v>
      </c>
      <c r="R95" s="14">
        <v>3.0</v>
      </c>
      <c r="S95" s="14">
        <v>4.0</v>
      </c>
      <c r="T95" s="13" t="s">
        <v>71</v>
      </c>
      <c r="U95" s="13" t="s">
        <v>72</v>
      </c>
    </row>
    <row r="96">
      <c r="N96" s="17"/>
      <c r="O96" s="13" t="s">
        <v>86</v>
      </c>
      <c r="P96" s="14">
        <v>1.61</v>
      </c>
      <c r="Q96" s="14">
        <v>2.04</v>
      </c>
      <c r="R96" s="14">
        <v>1.92</v>
      </c>
      <c r="S96" s="14">
        <v>0.46</v>
      </c>
      <c r="T96" s="14">
        <v>1.92</v>
      </c>
      <c r="U96" s="14">
        <v>2.04</v>
      </c>
    </row>
    <row r="97">
      <c r="N97" s="17"/>
      <c r="O97" s="13" t="s">
        <v>87</v>
      </c>
      <c r="P97" s="14">
        <v>1.61</v>
      </c>
      <c r="Q97" s="14">
        <v>2.04</v>
      </c>
      <c r="R97" s="14">
        <v>1.92</v>
      </c>
      <c r="S97" s="14">
        <v>0.46</v>
      </c>
      <c r="T97" s="14">
        <v>2.04</v>
      </c>
      <c r="U97" s="14">
        <v>2.04</v>
      </c>
    </row>
    <row r="98">
      <c r="N98" s="17"/>
      <c r="O98" s="13" t="s">
        <v>88</v>
      </c>
      <c r="P98" s="14">
        <v>1.61</v>
      </c>
      <c r="Q98" s="14">
        <v>1.04</v>
      </c>
      <c r="R98" s="14">
        <v>0.92</v>
      </c>
      <c r="S98" s="14">
        <v>0.43</v>
      </c>
      <c r="T98" s="14">
        <v>1.04</v>
      </c>
      <c r="U98" s="14">
        <v>1.61</v>
      </c>
    </row>
    <row r="99">
      <c r="N99" s="19"/>
      <c r="O99" s="13" t="s">
        <v>89</v>
      </c>
      <c r="P99" s="14">
        <v>1.19</v>
      </c>
      <c r="Q99" s="14">
        <v>2.04</v>
      </c>
      <c r="R99" s="14">
        <v>0.92</v>
      </c>
      <c r="S99" s="14">
        <v>0.22</v>
      </c>
      <c r="T99" s="14">
        <v>1.19</v>
      </c>
      <c r="U99" s="14">
        <v>2.04</v>
      </c>
    </row>
    <row r="101">
      <c r="A101" s="25" t="s">
        <v>90</v>
      </c>
    </row>
    <row r="103">
      <c r="A103" s="20" t="s">
        <v>65</v>
      </c>
      <c r="B103" s="14">
        <v>0.0</v>
      </c>
      <c r="C103" s="14">
        <v>1.0</v>
      </c>
      <c r="D103" s="14">
        <v>1.0</v>
      </c>
      <c r="E103" s="14">
        <v>1.0</v>
      </c>
      <c r="F103" s="26">
        <v>0.25</v>
      </c>
      <c r="G103" s="2" t="s">
        <v>91</v>
      </c>
      <c r="H103" s="27">
        <f>SUM(B103:F107)/(5*(5-1))</f>
        <v>0.6315393331</v>
      </c>
      <c r="J103" s="15" t="s">
        <v>92</v>
      </c>
      <c r="K103" s="14">
        <v>0.0</v>
      </c>
      <c r="L103" s="14">
        <v>1.0</v>
      </c>
      <c r="M103" s="14">
        <v>1.0</v>
      </c>
      <c r="N103" s="14">
        <v>1.0</v>
      </c>
      <c r="O103" s="14">
        <v>0.0</v>
      </c>
    </row>
    <row r="104">
      <c r="A104" s="17"/>
      <c r="B104" s="26">
        <v>0.253101893</v>
      </c>
      <c r="C104" s="14">
        <v>0.0</v>
      </c>
      <c r="D104" s="14">
        <v>1.0</v>
      </c>
      <c r="E104" s="14">
        <v>1.0</v>
      </c>
      <c r="F104" s="14">
        <v>0.03</v>
      </c>
      <c r="J104" s="17"/>
      <c r="K104" s="14">
        <v>0.0</v>
      </c>
      <c r="L104" s="14">
        <v>0.0</v>
      </c>
      <c r="M104" s="14">
        <v>1.0</v>
      </c>
      <c r="N104" s="14">
        <v>1.0</v>
      </c>
      <c r="O104" s="14">
        <v>0.0</v>
      </c>
    </row>
    <row r="105">
      <c r="A105" s="17"/>
      <c r="B105" s="28">
        <v>0.14121</v>
      </c>
      <c r="C105" s="14">
        <v>0.41882</v>
      </c>
      <c r="D105" s="14">
        <v>0.0</v>
      </c>
      <c r="E105" s="14">
        <v>1.0</v>
      </c>
      <c r="F105" s="14">
        <v>0.68</v>
      </c>
      <c r="J105" s="17"/>
      <c r="K105" s="14">
        <v>0.0</v>
      </c>
      <c r="L105" s="14">
        <v>0.0</v>
      </c>
      <c r="M105" s="14">
        <v>0.0</v>
      </c>
      <c r="N105" s="14">
        <v>1.0</v>
      </c>
      <c r="O105" s="14">
        <v>1.0</v>
      </c>
    </row>
    <row r="106">
      <c r="A106" s="17"/>
      <c r="B106" s="14">
        <v>0.19174</v>
      </c>
      <c r="C106" s="14">
        <v>0.13039</v>
      </c>
      <c r="D106" s="14">
        <v>0.475524768</v>
      </c>
      <c r="E106" s="14">
        <v>0.0</v>
      </c>
      <c r="F106" s="14">
        <v>0.06</v>
      </c>
      <c r="J106" s="17"/>
      <c r="K106" s="14">
        <v>0.0</v>
      </c>
      <c r="L106" s="14">
        <v>0.0</v>
      </c>
      <c r="M106" s="14">
        <v>0.0</v>
      </c>
      <c r="N106" s="14">
        <v>0.0</v>
      </c>
      <c r="O106" s="14">
        <v>0.0</v>
      </c>
    </row>
    <row r="107">
      <c r="A107" s="19"/>
      <c r="B107" s="14">
        <v>1.0</v>
      </c>
      <c r="C107" s="14">
        <v>1.0</v>
      </c>
      <c r="D107" s="14">
        <v>1.0</v>
      </c>
      <c r="E107" s="14">
        <v>1.0</v>
      </c>
      <c r="F107" s="14">
        <v>0.0</v>
      </c>
      <c r="J107" s="19"/>
      <c r="K107" s="14">
        <v>1.0</v>
      </c>
      <c r="L107" s="14">
        <v>1.0</v>
      </c>
      <c r="M107" s="14">
        <v>1.0</v>
      </c>
      <c r="N107" s="14">
        <v>1.0</v>
      </c>
      <c r="O107" s="14">
        <v>0.0</v>
      </c>
    </row>
    <row r="109">
      <c r="A109" s="20" t="s">
        <v>67</v>
      </c>
      <c r="B109" s="16">
        <v>0.0</v>
      </c>
      <c r="C109" s="16">
        <v>1.0</v>
      </c>
      <c r="D109" s="16">
        <v>0.1412139</v>
      </c>
      <c r="E109" s="16">
        <v>0.19174</v>
      </c>
      <c r="F109" s="16">
        <v>1.0</v>
      </c>
      <c r="G109" s="2" t="s">
        <v>91</v>
      </c>
      <c r="H109" s="27">
        <f>SUM(B109:F113)/(5*(5-1))</f>
        <v>0.64644625</v>
      </c>
      <c r="J109" s="14">
        <v>1.0</v>
      </c>
      <c r="K109" s="14">
        <v>0.0</v>
      </c>
      <c r="L109" s="14">
        <v>1.0</v>
      </c>
      <c r="M109" s="14">
        <v>0.0</v>
      </c>
      <c r="N109" s="14">
        <v>0.0</v>
      </c>
      <c r="O109" s="14">
        <v>0.0</v>
      </c>
    </row>
    <row r="110">
      <c r="A110" s="17"/>
      <c r="B110" s="16">
        <v>1.0</v>
      </c>
      <c r="C110" s="16">
        <v>0.0</v>
      </c>
      <c r="D110" s="16">
        <v>0.4188201</v>
      </c>
      <c r="E110" s="16">
        <v>0.13039</v>
      </c>
      <c r="F110" s="16">
        <v>1.0</v>
      </c>
      <c r="J110" s="14">
        <v>0.0</v>
      </c>
      <c r="K110" s="14">
        <v>1.0</v>
      </c>
      <c r="L110" s="14">
        <v>0.0</v>
      </c>
      <c r="M110" s="14">
        <v>0.0</v>
      </c>
      <c r="N110" s="14">
        <v>0.0</v>
      </c>
      <c r="O110" s="14">
        <v>0.0</v>
      </c>
    </row>
    <row r="111">
      <c r="A111" s="17"/>
      <c r="B111" s="16">
        <v>1.0</v>
      </c>
      <c r="C111" s="16">
        <v>1.0</v>
      </c>
      <c r="D111" s="16">
        <v>0.0</v>
      </c>
      <c r="E111" s="16">
        <v>0.47552</v>
      </c>
      <c r="F111" s="16">
        <v>1.0</v>
      </c>
      <c r="J111" s="14">
        <v>0.0</v>
      </c>
      <c r="K111" s="14">
        <v>1.0</v>
      </c>
      <c r="L111" s="14">
        <v>1.0</v>
      </c>
      <c r="M111" s="14">
        <v>0.0</v>
      </c>
      <c r="N111" s="14">
        <v>0.0</v>
      </c>
      <c r="O111" s="14">
        <v>0.0</v>
      </c>
    </row>
    <row r="112">
      <c r="A112" s="17"/>
      <c r="B112" s="16">
        <v>1.0</v>
      </c>
      <c r="C112" s="16">
        <v>1.0</v>
      </c>
      <c r="D112" s="16">
        <v>1.0</v>
      </c>
      <c r="E112" s="16">
        <v>0.0</v>
      </c>
      <c r="F112" s="16">
        <v>1.0</v>
      </c>
      <c r="J112" s="14">
        <v>0.0</v>
      </c>
      <c r="K112" s="14">
        <v>1.0</v>
      </c>
      <c r="L112" s="14">
        <v>1.0</v>
      </c>
      <c r="M112" s="14">
        <v>1.0</v>
      </c>
      <c r="N112" s="14">
        <v>0.0</v>
      </c>
      <c r="O112" s="14">
        <v>0.0</v>
      </c>
    </row>
    <row r="113">
      <c r="A113" s="19"/>
      <c r="B113" s="16">
        <v>0.25129</v>
      </c>
      <c r="C113" s="16">
        <v>0.02824</v>
      </c>
      <c r="D113" s="16">
        <v>0.230351</v>
      </c>
      <c r="E113" s="16">
        <v>0.06136</v>
      </c>
      <c r="F113" s="16">
        <v>0.0</v>
      </c>
      <c r="J113" s="14">
        <v>0.0</v>
      </c>
      <c r="K113" s="14">
        <v>0.0</v>
      </c>
      <c r="L113" s="14">
        <v>0.0</v>
      </c>
      <c r="M113" s="14">
        <v>0.0</v>
      </c>
      <c r="N113" s="14">
        <v>0.0</v>
      </c>
      <c r="O113" s="14">
        <v>0.0</v>
      </c>
    </row>
    <row r="116">
      <c r="A116" s="25" t="s">
        <v>93</v>
      </c>
    </row>
    <row r="118">
      <c r="A118" s="20" t="s">
        <v>94</v>
      </c>
      <c r="B118" s="13" t="s">
        <v>95</v>
      </c>
      <c r="C118" s="14">
        <v>1.0</v>
      </c>
      <c r="D118" s="14">
        <v>0.0</v>
      </c>
      <c r="E118" s="14">
        <v>0.0</v>
      </c>
      <c r="F118" s="14">
        <v>0.0</v>
      </c>
      <c r="H118" s="29" t="s">
        <v>96</v>
      </c>
      <c r="I118" s="30"/>
    </row>
    <row r="119">
      <c r="A119" s="17"/>
      <c r="B119" s="14">
        <v>0.0</v>
      </c>
      <c r="C119" s="13" t="s">
        <v>95</v>
      </c>
      <c r="D119" s="14">
        <v>0.0</v>
      </c>
      <c r="E119" s="14">
        <v>0.0</v>
      </c>
      <c r="F119" s="14">
        <v>0.0</v>
      </c>
      <c r="H119" s="29" t="s">
        <v>97</v>
      </c>
      <c r="I119" s="30"/>
    </row>
    <row r="120">
      <c r="A120" s="17"/>
      <c r="B120" s="14">
        <v>0.0</v>
      </c>
      <c r="C120" s="14">
        <v>0.0</v>
      </c>
      <c r="D120" s="13" t="s">
        <v>95</v>
      </c>
      <c r="E120" s="14">
        <v>0.0</v>
      </c>
      <c r="F120" s="14">
        <v>0.0</v>
      </c>
      <c r="H120" s="29" t="s">
        <v>98</v>
      </c>
      <c r="I120" s="30"/>
    </row>
    <row r="121">
      <c r="A121" s="17"/>
      <c r="B121" s="14">
        <v>0.0</v>
      </c>
      <c r="C121" s="14">
        <v>0.0</v>
      </c>
      <c r="D121" s="14">
        <v>0.0</v>
      </c>
      <c r="E121" s="13" t="s">
        <v>95</v>
      </c>
      <c r="F121" s="14">
        <v>0.0</v>
      </c>
    </row>
    <row r="122">
      <c r="A122" s="19"/>
      <c r="B122" s="14">
        <v>0.0</v>
      </c>
      <c r="C122" s="14">
        <v>0.0</v>
      </c>
      <c r="D122" s="14">
        <v>0.0</v>
      </c>
      <c r="E122" s="14">
        <v>0.0</v>
      </c>
      <c r="F122" s="13" t="s">
        <v>95</v>
      </c>
    </row>
    <row r="124">
      <c r="A124" s="30"/>
      <c r="B124" s="29"/>
      <c r="C124" s="30"/>
      <c r="D124" s="30"/>
      <c r="E124" s="30"/>
      <c r="F124" s="30"/>
      <c r="G124" s="30"/>
      <c r="H124" s="30"/>
      <c r="I124" s="30"/>
      <c r="J124" s="30"/>
      <c r="K124" s="30"/>
      <c r="L124" s="30"/>
    </row>
    <row r="125">
      <c r="A125" s="13" t="s">
        <v>0</v>
      </c>
      <c r="B125" s="31" t="s">
        <v>99</v>
      </c>
      <c r="C125" s="23"/>
      <c r="D125" s="23"/>
      <c r="E125" s="23"/>
      <c r="F125" s="24"/>
      <c r="G125" s="20" t="s">
        <v>100</v>
      </c>
      <c r="H125" s="31" t="s">
        <v>101</v>
      </c>
      <c r="I125" s="23"/>
      <c r="J125" s="23"/>
      <c r="K125" s="23"/>
      <c r="L125" s="24"/>
    </row>
    <row r="126">
      <c r="A126" s="32" t="s">
        <v>5</v>
      </c>
      <c r="B126" s="33">
        <v>0.0</v>
      </c>
      <c r="C126" s="33">
        <v>1.0</v>
      </c>
      <c r="D126" s="33">
        <v>1.0</v>
      </c>
      <c r="E126" s="33">
        <v>1.0</v>
      </c>
      <c r="F126" s="33">
        <v>0.25129</v>
      </c>
      <c r="G126" s="17"/>
      <c r="H126" s="33">
        <v>0.0</v>
      </c>
      <c r="I126" s="33">
        <v>1.0</v>
      </c>
      <c r="J126" s="33">
        <v>0.1412139</v>
      </c>
      <c r="K126" s="33">
        <v>0.1917439</v>
      </c>
      <c r="L126" s="14">
        <v>1.0</v>
      </c>
    </row>
    <row r="127">
      <c r="A127" s="17"/>
      <c r="B127" s="22"/>
      <c r="C127" s="23"/>
      <c r="D127" s="23"/>
      <c r="E127" s="23"/>
      <c r="F127" s="24"/>
      <c r="G127" s="19"/>
      <c r="H127" s="34"/>
      <c r="I127" s="35"/>
      <c r="J127" s="35"/>
      <c r="K127" s="35"/>
      <c r="L127" s="36"/>
    </row>
    <row r="128">
      <c r="A128" s="19"/>
      <c r="B128" s="14">
        <v>0.0</v>
      </c>
      <c r="C128" s="14">
        <f t="shared" ref="C128:F128" si="36">C126-I126</f>
        <v>0</v>
      </c>
      <c r="D128" s="14">
        <f t="shared" si="36"/>
        <v>0.8587861</v>
      </c>
      <c r="E128" s="14">
        <f t="shared" si="36"/>
        <v>0.8082561</v>
      </c>
      <c r="F128" s="14">
        <f t="shared" si="36"/>
        <v>-0.74871</v>
      </c>
      <c r="G128" s="14">
        <f>SUM(B128:F128)</f>
        <v>0.9183322</v>
      </c>
      <c r="H128" s="37"/>
      <c r="I128" s="38"/>
      <c r="J128" s="38"/>
      <c r="K128" s="38"/>
      <c r="L128" s="39"/>
    </row>
    <row r="129">
      <c r="A129" s="40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6"/>
    </row>
    <row r="130">
      <c r="A130" s="41"/>
      <c r="L130" s="42"/>
    </row>
    <row r="131">
      <c r="A131" s="3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9"/>
    </row>
    <row r="132">
      <c r="A132" s="13" t="s">
        <v>8</v>
      </c>
      <c r="B132" s="33">
        <v>0.25</v>
      </c>
      <c r="C132" s="33">
        <v>0.0</v>
      </c>
      <c r="D132" s="33">
        <v>1.0</v>
      </c>
      <c r="E132" s="33">
        <v>1.0</v>
      </c>
      <c r="F132" s="33">
        <v>0.03</v>
      </c>
      <c r="G132" s="20" t="s">
        <v>100</v>
      </c>
      <c r="H132" s="33">
        <v>1.0</v>
      </c>
      <c r="I132" s="33">
        <v>0.0</v>
      </c>
      <c r="J132" s="33">
        <v>0.42</v>
      </c>
      <c r="K132" s="33">
        <v>0.13</v>
      </c>
      <c r="L132" s="33">
        <v>1.0</v>
      </c>
    </row>
    <row r="133">
      <c r="A133" s="18"/>
      <c r="B133" s="21"/>
      <c r="C133" s="21"/>
      <c r="D133" s="21"/>
      <c r="E133" s="21"/>
      <c r="F133" s="21"/>
      <c r="G133" s="19"/>
      <c r="H133" s="34"/>
      <c r="I133" s="35"/>
      <c r="J133" s="35"/>
      <c r="K133" s="35"/>
      <c r="L133" s="36"/>
    </row>
    <row r="134">
      <c r="A134" s="18"/>
      <c r="B134" s="14">
        <f t="shared" ref="B134:F134" si="37">B132-H132</f>
        <v>-0.75</v>
      </c>
      <c r="C134" s="14">
        <f t="shared" si="37"/>
        <v>0</v>
      </c>
      <c r="D134" s="14">
        <f t="shared" si="37"/>
        <v>0.58</v>
      </c>
      <c r="E134" s="14">
        <f t="shared" si="37"/>
        <v>0.87</v>
      </c>
      <c r="F134" s="14">
        <f t="shared" si="37"/>
        <v>-0.97</v>
      </c>
      <c r="G134" s="14">
        <f>SUM(B134:F134)</f>
        <v>-0.27</v>
      </c>
      <c r="H134" s="37"/>
      <c r="I134" s="38"/>
      <c r="J134" s="38"/>
      <c r="K134" s="38"/>
      <c r="L134" s="39"/>
    </row>
    <row r="136">
      <c r="A136" s="27" t="s">
        <v>96</v>
      </c>
    </row>
    <row r="137">
      <c r="A137" s="27" t="s">
        <v>97</v>
      </c>
    </row>
    <row r="138">
      <c r="A138" s="27" t="s">
        <v>98</v>
      </c>
    </row>
    <row r="140">
      <c r="A140" s="6" t="s">
        <v>102</v>
      </c>
    </row>
    <row r="142">
      <c r="A142" s="43" t="s">
        <v>103</v>
      </c>
    </row>
    <row r="143">
      <c r="A143" s="43" t="s">
        <v>104</v>
      </c>
    </row>
    <row r="144">
      <c r="A144" s="43" t="s">
        <v>105</v>
      </c>
    </row>
    <row r="145">
      <c r="A145" s="43" t="s">
        <v>106</v>
      </c>
    </row>
    <row r="146">
      <c r="A146" s="43" t="s">
        <v>107</v>
      </c>
    </row>
  </sheetData>
  <mergeCells count="29">
    <mergeCell ref="G84:G88"/>
    <mergeCell ref="G91:G95"/>
    <mergeCell ref="A57:M57"/>
    <mergeCell ref="A28:L28"/>
    <mergeCell ref="A19:K19"/>
    <mergeCell ref="A10:L10"/>
    <mergeCell ref="G63:G67"/>
    <mergeCell ref="G69:G73"/>
    <mergeCell ref="G76:G81"/>
    <mergeCell ref="N77:N99"/>
    <mergeCell ref="O82:U82"/>
    <mergeCell ref="O88:U88"/>
    <mergeCell ref="O94:U94"/>
    <mergeCell ref="G125:G127"/>
    <mergeCell ref="B125:F125"/>
    <mergeCell ref="B127:F127"/>
    <mergeCell ref="A129:L131"/>
    <mergeCell ref="H127:L128"/>
    <mergeCell ref="H133:L134"/>
    <mergeCell ref="G132:G133"/>
    <mergeCell ref="A140:V140"/>
    <mergeCell ref="A101:V101"/>
    <mergeCell ref="A103:A107"/>
    <mergeCell ref="A109:A113"/>
    <mergeCell ref="J103:J107"/>
    <mergeCell ref="A116:V116"/>
    <mergeCell ref="A118:A122"/>
    <mergeCell ref="H125:L125"/>
    <mergeCell ref="A126:A1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2" t="s">
        <v>0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</row>
    <row r="2">
      <c r="A2" s="2" t="s">
        <v>113</v>
      </c>
    </row>
    <row r="3">
      <c r="A3" s="2" t="s">
        <v>114</v>
      </c>
    </row>
    <row r="4">
      <c r="A4" s="2" t="s">
        <v>115</v>
      </c>
    </row>
    <row r="5">
      <c r="A5" s="2" t="s">
        <v>116</v>
      </c>
    </row>
  </sheetData>
  <drawing r:id="rId1"/>
</worksheet>
</file>