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16.xml"/>
  <Override ContentType="application/vnd.openxmlformats-officedocument.drawing+xml" PartName="/xl/drawings/worksheetdrawing8.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14.xml"/>
  <Override ContentType="application/vnd.openxmlformats-officedocument.drawing+xml" PartName="/xl/drawings/worksheetdrawing3.xml"/>
  <Override ContentType="application/vnd.openxmlformats-officedocument.drawing+xml" PartName="/xl/drawings/worksheetdrawing20.xml"/>
  <Override ContentType="application/vnd.openxmlformats-officedocument.drawing+xml" PartName="/xl/drawings/worksheetdrawing5.xml"/>
  <Override ContentType="application/vnd.openxmlformats-officedocument.drawing+xml" PartName="/xl/drawings/worksheetdrawing13.xml"/>
  <Override ContentType="application/vnd.openxmlformats-officedocument.drawing+xml" PartName="/xl/drawings/worksheetdrawing18.xml"/>
  <Override ContentType="application/vnd.openxmlformats-officedocument.drawing+xml" PartName="/xl/drawings/worksheetdrawing24.xml"/>
  <Override ContentType="application/vnd.openxmlformats-officedocument.drawing+xml" PartName="/xl/drawings/worksheetdrawing9.xml"/>
  <Override ContentType="application/vnd.openxmlformats-officedocument.drawing+xml" PartName="/xl/drawings/worksheetdrawing22.xml"/>
  <Override ContentType="application/vnd.openxmlformats-officedocument.drawing+xml" PartName="/xl/drawings/worksheetdrawing2.xml"/>
  <Override ContentType="application/vnd.openxmlformats-officedocument.drawing+xml" PartName="/xl/drawings/worksheetdrawing23.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17.xml"/>
  <Override ContentType="application/vnd.openxmlformats-officedocument.drawing+xml" PartName="/xl/drawings/worksheetdrawing4.xml"/>
  <Override ContentType="application/vnd.openxmlformats-officedocument.drawing+xml" PartName="/xl/drawings/worksheetdrawing15.xml"/>
  <Override ContentType="application/vnd.openxmlformats-officedocument.drawing+xml" PartName="/xl/drawings/worksheetdrawing19.xml"/>
  <Override ContentType="application/vnd.openxmlformats-officedocument.drawing+xml" PartName="/xl/drawings/worksheetdrawing21.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alendarSchedule" sheetId="1" r:id="rId3"/>
    <sheet state="visible" name="Names" sheetId="2" r:id="rId4"/>
    <sheet state="visible" name="515-521" sheetId="3" r:id="rId5"/>
    <sheet state="visible" name="522-528" sheetId="4" r:id="rId6"/>
    <sheet state="visible" name="65-611" sheetId="5" r:id="rId7"/>
    <sheet state="visible" name="529-64" sheetId="6" r:id="rId8"/>
    <sheet state="visible" name="612-618" sheetId="7" r:id="rId9"/>
    <sheet state="visible" name="619-625" sheetId="8" r:id="rId10"/>
    <sheet state="visible" name="Sheet7" sheetId="9" r:id="rId11"/>
    <sheet state="visible" name="Sheet8" sheetId="10" r:id="rId12"/>
    <sheet state="visible" name="Sheet9" sheetId="11" r:id="rId13"/>
    <sheet state="visible" name="Sheet10" sheetId="12" r:id="rId14"/>
    <sheet state="visible" name="Sheet11" sheetId="13" r:id="rId15"/>
    <sheet state="visible" name="Sheet12" sheetId="14" r:id="rId16"/>
    <sheet state="visible" name="Sheet13" sheetId="15" r:id="rId17"/>
    <sheet state="visible" name="Sheet14" sheetId="16" r:id="rId18"/>
    <sheet state="visible" name="Sheet15" sheetId="17" r:id="rId19"/>
    <sheet state="visible" name="Sheet16" sheetId="18" r:id="rId20"/>
    <sheet state="visible" name="Sheet17" sheetId="19" r:id="rId21"/>
    <sheet state="visible" name="Sheet18" sheetId="20" r:id="rId22"/>
    <sheet state="visible" name="Sheet19" sheetId="21" r:id="rId23"/>
    <sheet state="visible" name="Sheet20" sheetId="22" r:id="rId24"/>
    <sheet state="visible" name="Sheet21" sheetId="23" r:id="rId25"/>
    <sheet state="visible" name="Sheet22" sheetId="24" r:id="rId26"/>
  </sheets>
  <definedNames/>
  <calcPr/>
</workbook>
</file>

<file path=xl/sharedStrings.xml><?xml version="1.0" encoding="utf-8"?>
<sst xmlns="http://schemas.openxmlformats.org/spreadsheetml/2006/main" count="1192" uniqueCount="645">
  <si>
    <t>Week</t>
  </si>
  <si>
    <t>% of Peak Mileage</t>
  </si>
  <si>
    <t>Important items</t>
  </si>
  <si>
    <t>General workout</t>
  </si>
  <si>
    <t>Enter Peak below</t>
  </si>
  <si>
    <t>Weekly mileage</t>
  </si>
  <si>
    <t>5/15-5/21 (1)</t>
  </si>
  <si>
    <t>Build</t>
  </si>
  <si>
    <t>5/22-5/28 (2)</t>
  </si>
  <si>
    <t>Strides</t>
  </si>
  <si>
    <t>5/29-6/4 (3)</t>
  </si>
  <si>
    <t>Begin Long runs</t>
  </si>
  <si>
    <t>6/5-6/11 (4)</t>
  </si>
  <si>
    <t>School ends</t>
  </si>
  <si>
    <t>Pick ups</t>
  </si>
  <si>
    <t>6/12-6/18 (5)</t>
  </si>
  <si>
    <t>Fartlek</t>
  </si>
  <si>
    <t>6/19-6/25 (6)</t>
  </si>
  <si>
    <t xml:space="preserve">Fartlek </t>
  </si>
  <si>
    <t>6/26-7/2 (7)</t>
  </si>
  <si>
    <t>Down Week</t>
  </si>
  <si>
    <t xml:space="preserve">Progression </t>
  </si>
  <si>
    <t>7/3-7/9 (8)</t>
  </si>
  <si>
    <t>7/10-7/16 (9)</t>
  </si>
  <si>
    <t>tempo</t>
  </si>
  <si>
    <t>hill sprints</t>
  </si>
  <si>
    <t>7/17-7/23 (10)</t>
  </si>
  <si>
    <t>pick ups</t>
  </si>
  <si>
    <t>7/24-7/30 (11)</t>
  </si>
  <si>
    <t>7/31-8/6 (12)</t>
  </si>
  <si>
    <t xml:space="preserve">2x(.5 last weeks tempo) </t>
  </si>
  <si>
    <t>8/7-8/13 (13)</t>
  </si>
  <si>
    <t>8/14-8/20 (14)</t>
  </si>
  <si>
    <t>8/21-8/27 (15)</t>
  </si>
  <si>
    <t>2mi repeats</t>
  </si>
  <si>
    <t>8/28-9/3 (16)</t>
  </si>
  <si>
    <t>Peak</t>
  </si>
  <si>
    <t>TBD</t>
  </si>
  <si>
    <t>9/4-9/10 (17)</t>
  </si>
  <si>
    <t>9/11-9/17 (18)</t>
  </si>
  <si>
    <t>Mammoth Camp</t>
  </si>
  <si>
    <t>9/18-9/24 (19)</t>
  </si>
  <si>
    <t>Stanford</t>
  </si>
  <si>
    <t>9/25-10/1 (20)</t>
  </si>
  <si>
    <t>1600 repeats</t>
  </si>
  <si>
    <t>10/2-10/8 (21)</t>
  </si>
  <si>
    <t>San Fransisco</t>
  </si>
  <si>
    <t>Example of good drills (Meb Keflezighi): http://www.runnersworld.com/workouts/5-drills-to-make-you-a-better-runner</t>
  </si>
  <si>
    <t>10/9-10/15 (22)</t>
  </si>
  <si>
    <t>Bronco</t>
  </si>
  <si>
    <t>10/16-10/22 (23)</t>
  </si>
  <si>
    <t>Regionals</t>
  </si>
  <si>
    <t>10/23-10/29 (24)</t>
  </si>
  <si>
    <t>Begin Taper</t>
  </si>
  <si>
    <t>10/30-11/5 (25)</t>
  </si>
  <si>
    <t>Doc Adams</t>
  </si>
  <si>
    <t>11/6-11/12 (26)</t>
  </si>
  <si>
    <t>Nationals</t>
  </si>
  <si>
    <t>.</t>
  </si>
  <si>
    <t>Turkey Trot</t>
  </si>
  <si>
    <t>Women</t>
  </si>
  <si>
    <t>Name</t>
  </si>
  <si>
    <t>Email</t>
  </si>
  <si>
    <t>Peak mileage (estimate)</t>
  </si>
  <si>
    <t>Peak Mileage (estimate)</t>
  </si>
  <si>
    <t>Nathan Kwan</t>
  </si>
  <si>
    <t xml:space="preserve">ntkwan@ucdavis.edu </t>
  </si>
  <si>
    <t>Kiara Breadmore</t>
  </si>
  <si>
    <t>kcbreadmore@ucdavis.edu</t>
  </si>
  <si>
    <t>Blake Zufall</t>
  </si>
  <si>
    <t>bczufall@ucdavis.edu</t>
  </si>
  <si>
    <t>Sally Keating</t>
  </si>
  <si>
    <t>sakeating@ucdavis.edu</t>
  </si>
  <si>
    <t>Shaun Jackson</t>
  </si>
  <si>
    <t>sjacks@ucdavis.edu</t>
  </si>
  <si>
    <t>45-50</t>
  </si>
  <si>
    <t>Julia Cunniffe</t>
  </si>
  <si>
    <t>jccunniffe@ucdavis.edu</t>
  </si>
  <si>
    <t>55-60</t>
  </si>
  <si>
    <t>Daniel Maksimovich</t>
  </si>
  <si>
    <t>maksimovich.daniel@gmail.com</t>
  </si>
  <si>
    <t>Corina Lange</t>
  </si>
  <si>
    <t>crlange@ucdavis.edu</t>
  </si>
  <si>
    <t>Ben Arbaugh</t>
  </si>
  <si>
    <t>bmarbaugh@ucdavis.edu</t>
  </si>
  <si>
    <t>70-80</t>
  </si>
  <si>
    <t>Venus Shabgahi</t>
  </si>
  <si>
    <t>vshabgahi@ucdavis.edu</t>
  </si>
  <si>
    <t>Eric Jones</t>
  </si>
  <si>
    <t>erajones@ucdavis.edu</t>
  </si>
  <si>
    <t>Cassandra Li</t>
  </si>
  <si>
    <t>cwyli@ucdavis.edu</t>
  </si>
  <si>
    <t>Gerardo Flores</t>
  </si>
  <si>
    <t>gsfloresvides@ucdavis.edu</t>
  </si>
  <si>
    <t>Hannah Harter</t>
  </si>
  <si>
    <t>heharter@ucdavis.edu</t>
  </si>
  <si>
    <t>40-45</t>
  </si>
  <si>
    <t>Gavin Tan</t>
  </si>
  <si>
    <t>gavtan@ucdavis.edu</t>
  </si>
  <si>
    <t>Savannah Love</t>
  </si>
  <si>
    <t>sdlove@ucdavis.edu</t>
  </si>
  <si>
    <t>35-40</t>
  </si>
  <si>
    <t>Talha Kilic</t>
  </si>
  <si>
    <t>Sabritkilic@gmail.com</t>
  </si>
  <si>
    <t>Angela Aguirre</t>
  </si>
  <si>
    <t>amaguirre@ucdavis.edu</t>
  </si>
  <si>
    <t>Teddy Hetherington-Rauth</t>
  </si>
  <si>
    <t>tchetheringtonrauth@ucdavis.edu</t>
  </si>
  <si>
    <t>Katie Somers</t>
  </si>
  <si>
    <t>klsomers@ucdavis.edu</t>
  </si>
  <si>
    <t>B Hunter Cornell</t>
  </si>
  <si>
    <t>bhcornell@ucdavis.edu</t>
  </si>
  <si>
    <t>Tara Allison</t>
  </si>
  <si>
    <t>trallison@ucdavis.edu</t>
  </si>
  <si>
    <t>Alex Coffman</t>
  </si>
  <si>
    <t>acoffman@ucdavis.edu</t>
  </si>
  <si>
    <t>Nisha Marwaha</t>
  </si>
  <si>
    <t>nmarwaha@ucdavis.edu</t>
  </si>
  <si>
    <t>Jason Tsugawa</t>
  </si>
  <si>
    <t>jztsugawa@ucdavis.edu</t>
  </si>
  <si>
    <t>60-70</t>
  </si>
  <si>
    <t>Kelly Habibi</t>
  </si>
  <si>
    <t>kahabibi@ucdavis.edu</t>
  </si>
  <si>
    <t>Samir Rahman</t>
  </si>
  <si>
    <t>samrahman@ucdavis.edu</t>
  </si>
  <si>
    <t>Maaike Wielenga</t>
  </si>
  <si>
    <t>mrwielenga@ucdavis.edu</t>
  </si>
  <si>
    <t>Ruy Barretto</t>
  </si>
  <si>
    <t>ruybarretto@ucdavis.edu</t>
  </si>
  <si>
    <t>Julia Jones</t>
  </si>
  <si>
    <t>jgjones@ucdavis.edu</t>
  </si>
  <si>
    <t>Carlos Ortiz</t>
  </si>
  <si>
    <t>cortiz@ucdavis.edu</t>
  </si>
  <si>
    <t>Meghan Nevarez</t>
  </si>
  <si>
    <t>megnevarez@ucdavis.edu</t>
  </si>
  <si>
    <t>Joseph Grovers</t>
  </si>
  <si>
    <t>jagrovers@ucdavis.edu</t>
  </si>
  <si>
    <t>Gabi Gomez</t>
  </si>
  <si>
    <t>gabgomez@ucdavis.edu</t>
  </si>
  <si>
    <t>Clancy McConnell</t>
  </si>
  <si>
    <t>cmcconnell@ucdavis.edu</t>
  </si>
  <si>
    <t>Annie Merritt</t>
  </si>
  <si>
    <t>aimerritt@ucdavis.edu</t>
  </si>
  <si>
    <t>Moses Wolfe-Polgar</t>
  </si>
  <si>
    <t>mjwolfepolgar@ucdavis.edu</t>
  </si>
  <si>
    <t>Elise Chu</t>
  </si>
  <si>
    <t>elkchu@ucdavis.edu</t>
  </si>
  <si>
    <t>Andy Huang</t>
  </si>
  <si>
    <t>andhuang@ucdavis.edu</t>
  </si>
  <si>
    <t>Nico Lupacchino</t>
  </si>
  <si>
    <t>nlupacchino@ucdavis.edu</t>
  </si>
  <si>
    <t>50-55</t>
  </si>
  <si>
    <t>Nick Siino</t>
  </si>
  <si>
    <t>nasiino@ucdavis.edu</t>
  </si>
  <si>
    <t>70-75</t>
  </si>
  <si>
    <t>Ivan Urena-Valdes</t>
  </si>
  <si>
    <t>iurenavaldes@ucdavis.edu</t>
  </si>
  <si>
    <t>Brandon Pintor Martinez</t>
  </si>
  <si>
    <t>Bjpintormartinez@ucdavis.edu</t>
  </si>
  <si>
    <t>Jake Whealen</t>
  </si>
  <si>
    <t>jtwhealen@ucdavis.edu</t>
  </si>
  <si>
    <t>Tad Dallas</t>
  </si>
  <si>
    <t>tdallas@ucdavis.edu</t>
  </si>
  <si>
    <t>50-60</t>
  </si>
  <si>
    <t>Sunday</t>
  </si>
  <si>
    <t>Monday</t>
  </si>
  <si>
    <t>Tuesday</t>
  </si>
  <si>
    <t>Wednesday</t>
  </si>
  <si>
    <t>Thursday</t>
  </si>
  <si>
    <t>Friday</t>
  </si>
  <si>
    <t>Saturday</t>
  </si>
  <si>
    <t>Total</t>
  </si>
  <si>
    <t>NOTES/COMMENTS</t>
  </si>
  <si>
    <t>7 (6:30)</t>
  </si>
  <si>
    <t>5 (6:25)</t>
  </si>
  <si>
    <t>6 (6:31)</t>
  </si>
  <si>
    <t>5 (7:04)</t>
  </si>
  <si>
    <t>6 (6:07)</t>
  </si>
  <si>
    <t>Hot weather, starting second week back. Supa hot at 4 pm...feels good to be running fully again. Hot Wednesday. Fast run with Lukas thursday. Knee acting up a little. Lots of rolling, knee feeling better. Stay on top of it</t>
  </si>
  <si>
    <t>4(7:30)</t>
  </si>
  <si>
    <t xml:space="preserve">need to put in more time to running and time manage better, otherwise that one run felt great though :) Also lifted on M W F and soccer M W F </t>
  </si>
  <si>
    <t>4 (8:00)</t>
  </si>
  <si>
    <t xml:space="preserve">9 (6:44), 4.4 (7:17) </t>
  </si>
  <si>
    <t>6.1 (6:51)</t>
  </si>
  <si>
    <t>6 (6:32)</t>
  </si>
  <si>
    <t>11 (6:58)</t>
  </si>
  <si>
    <t>5 (7:31)</t>
  </si>
  <si>
    <t>7.1 (6:26)</t>
  </si>
  <si>
    <t>13.3 (6:58)</t>
  </si>
  <si>
    <t>Started training mid April so I have started to build up the mileage already, looking forward to summer training!</t>
  </si>
  <si>
    <t>5 (6:47)</t>
  </si>
  <si>
    <t>4.6 (7:43)</t>
  </si>
  <si>
    <t>4.0 (7:13)</t>
  </si>
  <si>
    <t>4.1 (6:12)</t>
  </si>
  <si>
    <t>4 (6:36)</t>
  </si>
  <si>
    <t>2.7 (7:10)</t>
  </si>
  <si>
    <t xml:space="preserve">(M): Man I'm so happy to have a fresh start to the season. Thankful for my health, and to have such a great team. 
(T): Hip flexors felt pretty sore from first day back. Took it easy. 
(W): Simple and nice run with the guys. No complaining about the heat. Just do it.
(R): Felt really good and nice to go a little bit fast. This is by far the best shape I've ever started a season in. BP after was 158/48
(F): comfortable run with some good pals :)
(Sat): week 1 in the books. Great week. </t>
  </si>
  <si>
    <t>3.5 (7:56)</t>
  </si>
  <si>
    <t>3.57 (?)</t>
  </si>
  <si>
    <t>3.43 (7:44)</t>
  </si>
  <si>
    <t>3.5 (7:36)</t>
  </si>
  <si>
    <t>3.5 (7:45)</t>
  </si>
  <si>
    <t>2nd full week of training. (T): Started pretty slow in the run but increased the pace after each mile. (R): Did better than Wednesday's run, though there is minor discomfort on left shin</t>
  </si>
  <si>
    <t>Still have to train for my exb 124 class, 2mile time trail at the end of the quarter 5% of grade</t>
  </si>
  <si>
    <t>4 (29:30)</t>
  </si>
  <si>
    <t>4 (30:30)</t>
  </si>
  <si>
    <t xml:space="preserve">not exactly sure if these distances are correct, just kinda went by time </t>
  </si>
  <si>
    <t>5 (~7:30)</t>
  </si>
  <si>
    <t>4( ~7:10)</t>
  </si>
  <si>
    <t>4 (6:45)</t>
  </si>
  <si>
    <t>4 (~7:15)</t>
  </si>
  <si>
    <t>4 (7:08)</t>
  </si>
  <si>
    <t>4 (6:33)</t>
  </si>
  <si>
    <t>3rd week back. Gonna start recording the pace.(T): Hot weather. Pace was not comfortable. (W): 4 miles on the grass. (R): 3 out  + 1 on the grass. (F): Not easy, but not too hard. Pushed a little bit, especially last mile.</t>
  </si>
  <si>
    <t>First week back, having a very tough time acclimating.</t>
  </si>
  <si>
    <t xml:space="preserve">Feeling pretty good, but I started to feel the increase in mileage by the end of the week. No workouts this week due to fatigue (actually!) and lack of motivation. But I'm finally at 60! Up by about 2-3 miles per week from here. </t>
  </si>
  <si>
    <t>5 (7:13)</t>
  </si>
  <si>
    <t>3 (7:53), 2 (?)</t>
  </si>
  <si>
    <t>4 (7:25)</t>
  </si>
  <si>
    <t>3 (7:55)</t>
  </si>
  <si>
    <t xml:space="preserve">(T): First week, got a little excited on the pace. (R): Morning run, afternoon 40 min swim and jog. (F): Easy run, shins are feeling sore. </t>
  </si>
  <si>
    <t>w/ hills. Getting back into shape after five month hiatus (probably only 10-15 miles total since the new year)</t>
  </si>
  <si>
    <t>3X400 3X200</t>
  </si>
  <si>
    <t>3200 (9:58)</t>
  </si>
  <si>
    <t>tapering down mileage for section finals and possibly masters, will pick up after track. 
Messed up my last highschool race :( 10 seconds off my pr 
</t>
  </si>
  <si>
    <t>4 (8:09)</t>
  </si>
  <si>
    <t>4.5 (7:45)</t>
  </si>
  <si>
    <t>5 (8:30)</t>
  </si>
  <si>
    <t>First full week back. Weights Sunday. 50 min swim and 20 bike on Monday. Weights Wednesday. Legs feeling really sore and tired on Saturday.</t>
  </si>
  <si>
    <t>Pain in back of knee last couple weeks so taking the first full week back easy. Saturday's run was in the Berkeley hills so it was hilly, but felt good. Rest of the runs were nice and short, didn't feel sore.</t>
  </si>
  <si>
    <t xml:space="preserve">Haven't started training yet </t>
  </si>
  <si>
    <t>Shin splint coming back, probably due to new shoes and awkward gait from ankle injury. Working on recovering strength for longer runs and speed on shorter ones.</t>
  </si>
  <si>
    <t>4 (8:39)</t>
  </si>
  <si>
    <t>6 (8:39)</t>
  </si>
  <si>
    <t>3 (7:50)</t>
  </si>
  <si>
    <t>8 (7:54)</t>
  </si>
  <si>
    <t>On Wednesdays I cross train (but I don't always wear pink)</t>
  </si>
  <si>
    <t>Names</t>
  </si>
  <si>
    <t xml:space="preserve">8 (7:03) </t>
  </si>
  <si>
    <t>7 (6:23)</t>
  </si>
  <si>
    <t>6 (6:29)</t>
  </si>
  <si>
    <t>6 (6:42)</t>
  </si>
  <si>
    <t>7 (6:15)</t>
  </si>
  <si>
    <t>4 (7:03)</t>
  </si>
  <si>
    <t>4 (7:40)</t>
  </si>
  <si>
    <t>Knee feeling better. Nice run sunday, nice weather again. Monday had fast middle miles with Clancy and Blake. Was tempoesk. Good Wednesday run, a bit windy.  A little stressed from this weeks, will be better after tomorrow's midterm. Done with midterms, now finals. Fast run with Lukas thursday in mildly hot weather. Relaxing 4 fri. Camping this weekend!!!! Easy Sat run in Tahoe, hard to breathe</t>
  </si>
  <si>
    <t>5(7:40)</t>
  </si>
  <si>
    <t>3(7:30)</t>
  </si>
  <si>
    <t>5(8:18)</t>
  </si>
  <si>
    <t>M: felt great. T: felt great. W: felt gross</t>
  </si>
  <si>
    <t>7 (8:30)</t>
  </si>
  <si>
    <t>4.5 (8:15)</t>
  </si>
  <si>
    <t>4 (8:10)</t>
  </si>
  <si>
    <t>going to be a long week for me. Going to ramp up quick after finals</t>
  </si>
  <si>
    <t>11.3 (6:51)</t>
  </si>
  <si>
    <t>9.2 (8:10)</t>
  </si>
  <si>
    <t>5.7 (6:45)</t>
  </si>
  <si>
    <t>8 (6:47)</t>
  </si>
  <si>
    <t>4.5 (7:12)</t>
  </si>
  <si>
    <t>Feeling good, but shoes are starting to wear down (expected) I've been swimming 4-5 days a week and I think its been helping a lot with recovery.</t>
  </si>
  <si>
    <t>5.6 (6:43)</t>
  </si>
  <si>
    <t>5.6 (6:28)</t>
  </si>
  <si>
    <t>6.1 (6:41)</t>
  </si>
  <si>
    <t>4.0 (7:08)</t>
  </si>
  <si>
    <t>4.1 (7:16)</t>
  </si>
  <si>
    <t>(M): Sub 7 is already feeling comfortable. Awesome.
(T): Nice run, listened to Red Hot Chili Peppers the whole time. Measured blood pressure after (for practice &amp; curiosity). 140/62.
(W): Had such a good time just laughing about random stuff at practice today. Runs feel so much easier and go by so much faster, when you have great teammates.
(R): Took day off for sister's graduation. Good to be home for a couple days.
(F): Ran with high school teammate Adam. Nice to be on trails and hills!
(S): Felt pretty sluggish, partly because I ate right before. Nice to be back in Davis after quick trip home. Also, I start my weeks on Mondays, so this training calender will be slightly off for me.</t>
  </si>
  <si>
    <t>4.5 (7:40)</t>
  </si>
  <si>
    <t>4 (7:32)</t>
  </si>
  <si>
    <t>4 (7:36)</t>
  </si>
  <si>
    <t>4.5 (7:28)</t>
  </si>
  <si>
    <t>4 (7:37)</t>
  </si>
  <si>
    <t>(M): Run felt pretty good. Nice constant pace for each mile. (T): Pushed the pace a little for the first 2 miles, but no fatigue afterwards. (W): Nice morning run in cooler weather.</t>
  </si>
  <si>
    <t>(M) 3mile morning, pickups half way thru run in pm</t>
  </si>
  <si>
    <t>Sunday cross training on the bike ~20 miles. Sick mon-Wed. Thursday was easy as I wasn't feeling great still. Felt good on Fri-Sat in Tahoe.</t>
  </si>
  <si>
    <t>6 (7:20)</t>
  </si>
  <si>
    <t>4 (7:30)</t>
  </si>
  <si>
    <t>4 (7:15)</t>
  </si>
  <si>
    <t>4 (6:40)</t>
  </si>
  <si>
    <t>7 (7:20)</t>
  </si>
  <si>
    <t>Just getting in my base training back up; adding 4x15 sit-ups and 4x10 push-ups every day; (W) a bit too fast for me, got a little carried away; (Th) ran a bit too hard again, need to get used to the heat</t>
  </si>
  <si>
    <t>6 (7:28)</t>
  </si>
  <si>
    <t>4 (6:50)</t>
  </si>
  <si>
    <t>4 (6:57)</t>
  </si>
  <si>
    <t>4 (6:43)</t>
  </si>
  <si>
    <t>4 (7:06)</t>
  </si>
  <si>
    <t>5 (6:43)</t>
  </si>
  <si>
    <t>(S): Nice morning run with Carlos and Samir. (M): Twisted my ankle when starting my run. It hurt during the run but I could finish it. It swelled a bit but I've been icing and will be better tomorrow.(T): Striding weirdly because of the ankle. Couldn't go as fast as I wanted to.(W): Good run. Ankle feeling better.(R): 4 easier miles on the grass. (F): Good run to finish the week.</t>
  </si>
  <si>
    <t>Stil acclimating, feeling a little better</t>
  </si>
  <si>
    <t>Got matching purple toenails from bruising. My med friend says it's very common with marathon runners who run too much--I say TOUGH! Tired and feeling some tendon pain/tightness on the side of my left knee--and in my IT bands--so I took Wednesday off. Otherwise, I've been feeling great!! I want to ensure I take a calculated path forward so I don't get injured or burnt out. Gosh, running this many miles is tough when I'm not fully rested. I really need to stay on top of rolling and sleeping. Home for the weekend, escaping the heat!! Good solo long run at Lyons on Saturday--pretty good pace--and the temperature was perfect!</t>
  </si>
  <si>
    <t>8 (Conv.)</t>
  </si>
  <si>
    <t>4 (7:10)</t>
  </si>
  <si>
    <t>6 (7:30)</t>
  </si>
  <si>
    <t>3 (7:20)</t>
  </si>
  <si>
    <t>3 (7:20), 2 (?)</t>
  </si>
  <si>
    <t>(S): Bike ride to Sac for the Tour of California! Since I'll be biking still I'm going to use a 4:1 bike to run conversion to count mileage. (M): Shins still sore, but taking care of them. Pace felt fast but good. (R): Easy morning run, afternoon swim and jog. I rolled my ankle, but it should be fine.</t>
  </si>
  <si>
    <t>It's great to be running again and I hope to pick it up soon! (W): pretty intense hills. (S): very painful throughout, but I pushed through it.</t>
  </si>
  <si>
    <t>4 (6:24)</t>
  </si>
  <si>
    <t>Feels really good to be running regularly again. Looking forward to more training</t>
  </si>
  <si>
    <t>6 ( 7:03)</t>
  </si>
  <si>
    <t>6 (6:40)</t>
  </si>
  <si>
    <t>8 (7:00)</t>
  </si>
  <si>
    <t>5 (7:43)</t>
  </si>
  <si>
    <t>4 (8:03)</t>
  </si>
  <si>
    <t>3 (7:30)</t>
  </si>
  <si>
    <t>Weights and 30 min Bike Sunday. Legs feel great Monday, not much soreness. Tuesday again, good run.  Wanted to rest a little on Weds run, feeling a strain on back of right leg.  Weights Wed. Going to put weights off for at least a week and going to try and take it easy.  Quite the hike on Saturday.</t>
  </si>
  <si>
    <t>5 (7:41)</t>
  </si>
  <si>
    <t>4 (8:08)</t>
  </si>
  <si>
    <t>4 (8:45)</t>
  </si>
  <si>
    <t>4 (8:02)</t>
  </si>
  <si>
    <t>4 (8:33)</t>
  </si>
  <si>
    <t>S: Hilly run, felt fresh, little sore on the hills. M: Run felt good, cool weather. T: Knee started to hurt during 3rd mile, felt sore :( W: Pretty sore in beginning, better as run went on. T: Legs were tight, knee hurt. F: Legs were still sore, hot weather.</t>
  </si>
  <si>
    <t xml:space="preserve">My knee is feelinf pretty bad </t>
  </si>
  <si>
    <t>shins hurting a bit - starting up strenght training for them</t>
  </si>
  <si>
    <t>5 (42)</t>
  </si>
  <si>
    <t>shin splint goes away after about the third mile, starting some exercises, left hip flexor pain (probably will be fixed by new arch supports)</t>
  </si>
  <si>
    <t>7 (8:56)</t>
  </si>
  <si>
    <t>3 (7:59)</t>
  </si>
  <si>
    <t>4 (8:06)</t>
  </si>
  <si>
    <t>9 (8:45)</t>
  </si>
  <si>
    <t>12 (6:52)</t>
  </si>
  <si>
    <t>7 (7:16)</t>
  </si>
  <si>
    <t>8 (6:04)</t>
  </si>
  <si>
    <t>7 (6:21)</t>
  </si>
  <si>
    <t>7 (6:42)</t>
  </si>
  <si>
    <t>7 (6:31)</t>
  </si>
  <si>
    <t>7 (6:12)</t>
  </si>
  <si>
    <t>Another long run down. Good relaxing pace. Another relaxed day monday, good. Fast tuesday, push to get stronger. a grass mile to end 7 and stries wed. Felt a little tired but 6:20s doesn't feel that fast. Spent the entire thursday run talking bis 103 with blake. was fun. Finally done! Home. Happy. Did pick  ups saturday. 6x1:30 min rest. really misty out, was fun</t>
  </si>
  <si>
    <t>9.6 (9:00)</t>
  </si>
  <si>
    <t>5 (7:52)</t>
  </si>
  <si>
    <t>Finals are finally over, lets do thisssss. did long run with some friends, and friday 5 mile felt gross</t>
  </si>
  <si>
    <t>4.3 (7:45)</t>
  </si>
  <si>
    <t>2 (7:20)</t>
  </si>
  <si>
    <t>8 (8:18)</t>
  </si>
  <si>
    <t>Finals end tuesday. After that ITS GO TIME BABY</t>
  </si>
  <si>
    <t>10.3 (6:47)</t>
  </si>
  <si>
    <t>7.6 (6:51)</t>
  </si>
  <si>
    <t>10.5 (6:37) 
.5 (6:30)</t>
  </si>
  <si>
    <t>10.3 (6:37)</t>
  </si>
  <si>
    <t>6.75 (6:49)</t>
  </si>
  <si>
    <t>11.1 (6:45)</t>
  </si>
  <si>
    <t>14.3 (6:42)</t>
  </si>
  <si>
    <t>(M) New shoes feeling good. Getting used to the extra weight, gonna make me stronger. 
(T) Extended farm loop plus 2 laps jogging curve and striding starights barefoot on the grass
(W) Should be studying for circuits tomorrow but my brain is shot, ran with B for 2 of the last 4.5 miles, gotta stop running in the heat
(R) Biked 20.5 miles (1:00:02) before the run, good workout after finals
(F) Managed to actually wake up to run before my flight! 
(S) Somehow managed a 70 mile week with finals and traveling! Good long run at home, its the long gradual hills that really kill you.</t>
  </si>
  <si>
    <t>8.6 (6:24)</t>
  </si>
  <si>
    <t>4.7 (6:51)</t>
  </si>
  <si>
    <t>4.1 (6:55)</t>
  </si>
  <si>
    <t>7.1 (6:34)</t>
  </si>
  <si>
    <t>8.5 (7:09)</t>
  </si>
  <si>
    <t>7.2 (6:28)</t>
  </si>
  <si>
    <t>(M): Good long run after first final. Started out fast and did my best to hold on. Proud of how I stuck it out.
(T): Easy short run. 
(W): Another easy short run to prep my mind for my last final. 
(R): Felt sort of tired with my breathing when we were only doing ~6:40 pace in the middle of the run. Regained my composure though and finished feeling better. Really excited to start getting up in the mileage and putting in work.
(F): Really fun night run with OP boys. Good to do an easy run. Did 10 100m barefoot strides on the track infield after. Felt strong.
(Sat.): Felt really solid on the pick-ups. Body felt fluid with the change of pace, and happy with my on and off pace (avg of ~5:30 on / 6:30 off)</t>
  </si>
  <si>
    <t>6.5 (7:34)</t>
  </si>
  <si>
    <t>5 (7:27)</t>
  </si>
  <si>
    <t>4 (7:02)</t>
  </si>
  <si>
    <t>5 (8:08)</t>
  </si>
  <si>
    <t>4 (7:43)</t>
  </si>
  <si>
    <t>(M): Did my long run today. Slowed down a bit as the run went on but still felt comfortable. Gotta be careful with my left Achilles tendon though. (W): Not bad. Did very consistent miles and working on good breathing. Doing calf raises every day. (R): Was going to take it easy today, but felt pretty good and went out harder than usual, starting with a 7:10 mile and ending with a 6:47 mile. (F): Nice to be back home. Did a nice recovery run from yesterday. A bit windy and hilly. (S): Nice good run, just hilly. Didn't do strides and pickups this week but I'm planning to do it next week.</t>
  </si>
  <si>
    <t>(Sun) 2mile time trial, complete and passed, 10:38, rest of miles warmup/cooldown</t>
  </si>
  <si>
    <t xml:space="preserve">Monday felt really good.I kinda forgot to run a couple days because I got busy, but I should be able to be more consistent now that I don't have finals. Didn't feel good on Wednesday or Thursday, most likely because I haven't been fueling/eating well/enough. Rookie mistake. </t>
  </si>
  <si>
    <t>5 (7:20)</t>
  </si>
  <si>
    <t>6 (7:06)</t>
  </si>
  <si>
    <t>6 (7:15)</t>
  </si>
  <si>
    <t>7 (7:04)</t>
  </si>
  <si>
    <t>7 (7:07)</t>
  </si>
  <si>
    <t xml:space="preserve">9 (7:39) </t>
  </si>
  <si>
    <t>5 (6:53)</t>
  </si>
  <si>
    <t>6 (6:54)</t>
  </si>
  <si>
    <t>4 (6:35)</t>
  </si>
  <si>
    <t>5 (7:19)</t>
  </si>
  <si>
    <t>5 ( ~6:45-6:50)</t>
  </si>
  <si>
    <t>(S) Note to self: never do a long run on 90+ weather again. Halfway through the run I started feeling really bad and dehydrated. Pace slowed down drastically. (M) Nice run during sunset. Good weather. Last mile on the grass. Did 8 Grass strides after the run and drills. (T) Good run. First 3 miles slow and last 3 faster. Not pushing until after finals.(W): Short run on the grass. (R) : Easy relaxed run. Barely slept the night before studying for my final. (F) 6 pick ups during the run. Not sure about the pace because the watch ran out of battery halfway through the pick ups.</t>
  </si>
  <si>
    <t>My plantar fasciitis is back after over two years, and I'm having a difficult time running on it. (R) My left heel was really badly bruised from bailing on my longboard on Wednesday. I could barely walk on it, but gave it a go anyway. I could only put out a mile at 8:00 pace. (F) Heel felt better, I could run on it without feeling so bothered.</t>
  </si>
  <si>
    <t xml:space="preserve">Good start to the week on Monday, though short. Hip pain/tightness on both sides on the Tuesday long run, but overall a good run. Hips still very sore Wednesay so I took it off (much better in the evening, so we'll see about Thursday). Okay run Thursday, but just a rough week with no real mileage. </t>
  </si>
  <si>
    <t>8 (7:30)</t>
  </si>
  <si>
    <t>6 (6:45)</t>
  </si>
  <si>
    <t>5 (7:05)</t>
  </si>
  <si>
    <t>(M): Felt tired from yesterday, kept it pretty easy. (T): Fast bike ride, my right knee hurt some. (W): Four mile run, then 10 strides. (R): Started pickups 2 miles in, did 8 with fast at 6 min/mi and recovery at 7 min/mi. (F): Great to be home, but the hills are a shock coming from Davis!</t>
  </si>
  <si>
    <t>Sick/graduation stuff</t>
  </si>
  <si>
    <t>6 (7:09)
2 (6:42)
</t>
  </si>
  <si>
    <t>7 (6:52)</t>
  </si>
  <si>
    <t>5 (7:15)</t>
  </si>
  <si>
    <t>(M) finally getting back into it after being sick. going to start increasing the mileage 
(R) never eating star burst before running again.
</t>
  </si>
  <si>
    <t>6 (7:45)</t>
  </si>
  <si>
    <t>5 (8:02)</t>
  </si>
  <si>
    <t>6 (7:49)</t>
  </si>
  <si>
    <t>7 (7:58)</t>
  </si>
  <si>
    <t>6 (8:02)</t>
  </si>
  <si>
    <t>30 min bike Sun., Started off easy Monday and picked it up the last 3 miles.  DId 8 pickups Wed. started off easy and then picked it up.  Had side aches the whole time so I need to focus on breathing.  Weights Wed. Got to run with my sister on Sat! Slower at first but picked up the last two miles on hills.</t>
  </si>
  <si>
    <t>8 (8:49)</t>
  </si>
  <si>
    <t>5 (7:40)</t>
  </si>
  <si>
    <t>6 (8:28)</t>
  </si>
  <si>
    <t>4 (8:22)</t>
  </si>
  <si>
    <t>6 (8:47)</t>
  </si>
  <si>
    <t>6 (9:11)</t>
  </si>
  <si>
    <t>S: Took day off. M: Beginning was fine (8:12 for 5 miles) then felt like I was going to pass out because of heat rest of run, so slowed down. T: Less sore, cooler temperature. W: Easier run. T: 2nd mile (6:50), hilly the rest of the run. F: Very hilly, very sore. S: Ran with dad so stayed with him.</t>
  </si>
  <si>
    <t xml:space="preserve">Knee still hurts </t>
  </si>
  <si>
    <t>got sick with fever/coughing. not fun :(</t>
  </si>
  <si>
    <t>really got swamped this finals week, will definitely be making up mileage next week, did other shorter workouts every day in addition to recorded run (core, legs, soccer)</t>
  </si>
  <si>
    <t>4.1 (8:08)</t>
  </si>
  <si>
    <t>5.1 (7:56)</t>
  </si>
  <si>
    <t>6.7 (8:27)</t>
  </si>
  <si>
    <t>(M): Pretty easy run on my own. Saw a big rattle snake! (F): Ran with one of my high school coaches, always nice to have someone to motivate you. Felt good. (S): Awesome run. Hills slowed me down a bit especially on the way back.  Knee has been hurting the last few days but think it'll pass on its own.</t>
  </si>
  <si>
    <t>4 (~8:15)</t>
  </si>
  <si>
    <t>strides on thursday. legs tired but not too tired.</t>
  </si>
  <si>
    <t>10 (9)</t>
  </si>
  <si>
    <t>5.6 (8:30)</t>
  </si>
  <si>
    <t>Long run and intervals 2min on 1min off X8</t>
  </si>
  <si>
    <t>5 (8:34)</t>
  </si>
  <si>
    <t>3.8 (7:55)</t>
  </si>
  <si>
    <t>4 (7:55)</t>
  </si>
  <si>
    <t>4 (7:56)</t>
  </si>
  <si>
    <t>11 (8:12)</t>
  </si>
  <si>
    <t>7 (6:57)</t>
  </si>
  <si>
    <t>7 (6:29)</t>
  </si>
  <si>
    <t>10 (7:00)</t>
  </si>
  <si>
    <t>6 (6:27)</t>
  </si>
  <si>
    <t xml:space="preserve"> 7 (6:29)</t>
  </si>
  <si>
    <t>Eaasier to run Sunday. Monday good fast run in tahoe. Happy to have kept mileage up while camping. Morning run tues, first long run down. Early 6 am run Wednesday to beat the heat. Legs tired/achy, happy about that, getting stronger. 6 mi then 8 strides on thurs. They were more tiring than I thought. Legs feeling better. Friday some fast end miles. Need to take an easy day. Solid week of running. Still need to find an easy day</t>
  </si>
  <si>
    <t>7 (8:07)</t>
  </si>
  <si>
    <t>Got lost @ tahoe, so got in some extra distance ;)</t>
  </si>
  <si>
    <t>12 (6:35)</t>
  </si>
  <si>
    <t>7 (6:32) 1.4 (7:12)</t>
  </si>
  <si>
    <t>6 (6:51)</t>
  </si>
  <si>
    <t>10.8 (8:20)</t>
  </si>
  <si>
    <t>14.6 (6:57)</t>
  </si>
  <si>
    <t>(S) (M) Ran with Nathan, B, and Owen in Tahoe Sunday and Monday #Don'tTripAndDie (T) ran at 9 pm... still warm when I left the apartment, but it cooled off a bit while I was running (W-am) Global running day! Ran with Nathan, Lukas, and Jason. (F) Half marathon training with Annie, she's killing it! (S) Long day</t>
  </si>
  <si>
    <t>3.8 (6:10)</t>
  </si>
  <si>
    <t>5.0 (6:55)</t>
  </si>
  <si>
    <t>6.0 (6:35)</t>
  </si>
  <si>
    <t>8.5 (6:44)</t>
  </si>
  <si>
    <t>6.0 (6:33)</t>
  </si>
  <si>
    <t>4.0 (7:17)</t>
  </si>
  <si>
    <t>5.6 (6:48)</t>
  </si>
  <si>
    <t>(Sun): I like my strava title, so here it is: "Overestimated myself against the heat. Feel like the 12-13 Spurs. I'll come back like the 13-14 Spurs though." I felt pretty drained at the end. 
(M): Really good to run with Blake and Jon. Enjoyed the conversation.
(T): Felt comfortable at 6:35 pace with Lukas and Jon. Nice morning.
(W): Awesome and memorable run with Jon. Felt the Bern, then had a really nice Kenyan dusk to finish. Felt really smooth. Thankful for how I've started my season.
(Th): Nice morning hobo loop with Nathan and Lukas. Feeling comfortable and relaxed. Did 10x100m barefoot grass strides after (included in mileage). Felt fairly smooth for first speed injection of season. Nice to get the body going again.
(F): Easy recovery run with the guys. Felt a little sore in my quads.
(Sat): Felt better as the run went on. Week 3 in the books, happy with my training thus far and where I'm at right now.</t>
  </si>
  <si>
    <t>4 (7:54)</t>
  </si>
  <si>
    <t>4 (8:12)</t>
  </si>
  <si>
    <t>4 (7:38)</t>
  </si>
  <si>
    <t>(M): Ran on the treadmill only for this time, but the pacing was hard to get it right and it was a bit boring. (T): Nice, easy run w/ Samir in the morning. Did some strides on the grass afterwards. (W): It's kinda funny how my pace was all over the place. (R): Kinda fast for me, especially that 6:36 second mile, but good to challenge myself sometimes. Slight discomfort above left heel at the end. Did some strides.</t>
  </si>
  <si>
    <t>see Strava for details/commentary</t>
  </si>
  <si>
    <t>Lasst week of the quarter, preppin for 2mile time trail for exb124 on sunday. After that I can focus on upping the easy mileage</t>
  </si>
  <si>
    <t>Nice to run in Tahoe, a little cooler than Davis. Felt good and strong. Hoping to get some good mileage this week even with the heat to make up for last week.</t>
  </si>
  <si>
    <t>4 (7:00)</t>
  </si>
  <si>
    <t>4 (7:20)</t>
  </si>
  <si>
    <t>7 (7:00)</t>
  </si>
  <si>
    <t>5.5 (6:55)</t>
  </si>
  <si>
    <t>6 (7:08)</t>
  </si>
  <si>
    <t>8 (7:17)</t>
  </si>
  <si>
    <t>4 (6:39)</t>
  </si>
  <si>
    <t>5 (7:26)</t>
  </si>
  <si>
    <t>4 (6:46)</t>
  </si>
  <si>
    <t>5 (6:41)</t>
  </si>
  <si>
    <t>4 (7:14)</t>
  </si>
  <si>
    <t xml:space="preserve">(S): Irregular pace. Got some miles too slow and some too fast. (M): A little tired from long run. (T) : Legs feeling quite tired. Took it easy. Drills after the run.(W): Nice run. (R): Short tempo with Samir during the run. 6 grass strides after the run. Felt good. </t>
  </si>
  <si>
    <t>Really difficult and stressful weekend. Too much going on with life to get a run in on the weekend. Still trying to come back</t>
  </si>
  <si>
    <t xml:space="preserve">Another good run at Lyons on Monday, but a terrible week for running and sleep. I literally had no time or energy to run. </t>
  </si>
  <si>
    <t>8 (7:10)</t>
  </si>
  <si>
    <t>4 (7:50)</t>
  </si>
  <si>
    <t>6 (Conv.)</t>
  </si>
  <si>
    <t>3 (7:15)</t>
  </si>
  <si>
    <t xml:space="preserve">(M): Felt sore from Sunday, kept it casual. (T): 24 mile bike ride, 4:1 conversion. (W): Achilles are very sore from the bike. (R): Slow 3 miles then strides in the morning, hr swim in the afternoon. </t>
  </si>
  <si>
    <t>I've been sick for the past week. should be fine by tomorrow. I'll have to see how hard im able to go.</t>
  </si>
  <si>
    <t>8 (6:40)</t>
  </si>
  <si>
    <t>8 (7:06)</t>
  </si>
  <si>
    <t>4(6:30)</t>
  </si>
  <si>
    <t>5(6:50)</t>
  </si>
  <si>
    <t>(Sun) felt pretty good, did 6 strides after my run and stretched.</t>
  </si>
  <si>
    <t>5?</t>
  </si>
  <si>
    <t>4 (8:38)</t>
  </si>
  <si>
    <t>5 (8:24)</t>
  </si>
  <si>
    <t>5 (8:19)</t>
  </si>
  <si>
    <t>6 (8:13)</t>
  </si>
  <si>
    <t>Tired from hike on saturday so took day off sunday.  Enjoyed my last run in tahoe on Monday, felt like a good pace at the end.  Tues. Knee really hurts from sitting in car yesterday. Weights Wed. Faster run on Friday.  Averaged 7:14 for last 4 miles. Nice run on Saturday.  Weights Saturday</t>
  </si>
  <si>
    <t>4 (8:04)</t>
  </si>
  <si>
    <t>5.5 (8:20)</t>
  </si>
  <si>
    <t>4 (8:35)</t>
  </si>
  <si>
    <t>5 (7:32)</t>
  </si>
  <si>
    <t>4.5 (7:59)</t>
  </si>
  <si>
    <t xml:space="preserve">S: HOT! Sore. M: Felt good in the beginning (7:40 first mile, 7:25 second mile), then heat and soreness got to me at third mile and on. T: Less sore. W: Nice morning run, legs feel better. T: Pace was manageable until end when legs were getting sore. F: First mile was fast, soreness kicked in as run went on. S: Easy run to recover from soreness. </t>
  </si>
  <si>
    <t>Tendonitis in my knee ...yay -_-</t>
  </si>
  <si>
    <t xml:space="preserve">its getting HOT </t>
  </si>
  <si>
    <t>5.5 (8:00)</t>
  </si>
  <si>
    <t>4.5 (8:00)</t>
  </si>
  <si>
    <t>6 (8:01)</t>
  </si>
  <si>
    <t>5.5 (48)</t>
  </si>
  <si>
    <t>5.5 (47)</t>
  </si>
  <si>
    <t>4.3 (33:36)</t>
  </si>
  <si>
    <t>2.2 (17)</t>
  </si>
  <si>
    <t>3.4 (7:48)</t>
  </si>
  <si>
    <t>4.0 (8:02)</t>
  </si>
  <si>
    <t>(M): First day running again in a few weeks, my breathing wasn't great. (Overall): Had no time this week to run.  Will figure out a way to somehow get more miles in next week.</t>
  </si>
  <si>
    <t>5(8:24)</t>
  </si>
  <si>
    <t>4.5(~8:20)</t>
  </si>
  <si>
    <t>4(8:00?)</t>
  </si>
  <si>
    <t>6 (8:15)</t>
  </si>
  <si>
    <t xml:space="preserve"> Sun and Mon: tired from hike and altitude in tahoe so really short slow runs just to move a little and help with stiffness. rest of week: trying to get used to running in the morning and felt mostly good. legs kind of sore saturday</t>
  </si>
  <si>
    <t>Having trouble with leg strain but I did cleans and squats on my off days and got on the rowing machine one day to replace a run</t>
  </si>
  <si>
    <t>5 (8:58)</t>
  </si>
  <si>
    <t>7 (9:06)</t>
  </si>
  <si>
    <t>4 (8:11)</t>
  </si>
  <si>
    <t>10 (8:27)</t>
  </si>
  <si>
    <t>Ran when it was too hot on Monday so I was slow. Trying to make my pace more consistent.</t>
  </si>
  <si>
    <t>13 (6:44)</t>
  </si>
  <si>
    <t>8 (6:55)</t>
  </si>
  <si>
    <t>8 (6:13)</t>
  </si>
  <si>
    <t>8 (6:49)</t>
  </si>
  <si>
    <t>Long hilly run sunday. KEeping good pace and getting mileage up. Easier run Monday, legs tired but feel good ya know? Decided to do my fartlek after I started running on Tuesday. Legs are pretty tired and sore but now I have the rest of the week to recover. Run with Jeremy wed, nice and easy and nice to catch up. Another nice day in lake forest thursday. Finished the week and felt good. Hurdle drills and strides on Saturday</t>
  </si>
  <si>
    <t>Positive signs Thursday with a solid climb effort, looking forward to Broken Arrow. Little taper</t>
  </si>
  <si>
    <t>8 (8:08)</t>
  </si>
  <si>
    <t>(S) accidental long run cuz i got lost, felt great after mile 5, gonna miss Davis during summer</t>
  </si>
  <si>
    <t>Will experiment will early morning runs coming next week.</t>
  </si>
  <si>
    <t>7 (8:00)</t>
  </si>
  <si>
    <t>13.8 (6:46)</t>
  </si>
  <si>
    <t>6 (7:00)</t>
  </si>
  <si>
    <t>6.25 (7:59)</t>
  </si>
  <si>
    <t>11.25 (6:43)</t>
  </si>
  <si>
    <t>11.05 (6:56)
4.65 (7:19)</t>
  </si>
  <si>
    <t>(S) Easy morning run with Brad Colleen and Natalie
(M) Run to McDaniel college and back, longer than expected
(T) Quick tempo workout on the track: 2x1600m (5:15, 5:13) 2 miles warmup and 2 miles cooldown
(W) Much needed day off, felt guilty, but necessary
(R) Morning run with Colleen around hilly Bollinger road, felt good, kept it easy
(F) Getting Brad in shape for his first year of college XC, first 5.5 with Brad then add on, good to have someone to train with
(S) Long run to hit 60 for the week (25% of mileage) ran during heat/humidity/poor air quality advisory. I had to break the run into two parts and find some shade to cool down in because I was overheating, lesson learned: always check the weather.</t>
  </si>
  <si>
    <t>7.9 (6:52)</t>
  </si>
  <si>
    <t>6.2 (6:46)</t>
  </si>
  <si>
    <t>6.34 (6:18)</t>
  </si>
  <si>
    <t>5.3 (7:01)</t>
  </si>
  <si>
    <t>12.1 (6:32)</t>
  </si>
  <si>
    <t>
7 (6:54)
.6 (10x100m 
strides)</t>
  </si>
  <si>
    <t>(Sun.): Fun Eagle Peak hike with Hayden and Nick.
(M): Easy run back in Davis with Hunter and Ruy. Feeling right where I should be.
(T): Ran purely based on feel. It was nice not to think about my pace and just go off what felt right. Love Davis 
(W): Fartlek. Normal pace was ~6:45, medium pace was ~5:50, hard pace was ~4:48. Felt pretty smooth, and good to go faster. Feeling super in touch with my body and paces.
(R): legs felt 5/10 tired in the beginning. Got a bit less tired as the run went on. Body felt kind of stiff and heavy overall, but definitely normal stuff. Nothing weird.
(F): Long run. Went out conservative (barely sub-7), intending to progress to 6:00 by the end of the run. Got in a really smooth groove, but then had to go #2 at mile 6 which shook me from my groove. Also got a bit lost, so ended up only doing a 6:44 at mile 9, but then dropped it way down to a 6:05, then 5:54, then 5:27. Felt awesome to finish fast :)
(Sat.): easy run to finish off a good week. 10x100m barefoot grass strides after. Felt a bit tired towards the end, but normal stuff. Legs feel pretty speedy. Hurdle drills after too. I can improve on my hip mobility. Just got new shoes too. Didn't realize I put 630 miles on my old ones.</t>
  </si>
  <si>
    <t>7.5 (7:46)</t>
  </si>
  <si>
    <t>
5 (7:23)</t>
  </si>
  <si>
    <t>
5 (7:17)</t>
  </si>
  <si>
    <t>
6 (7:48)</t>
  </si>
  <si>
    <t>
4 (7:20)</t>
  </si>
  <si>
    <t>
5 (7:26)</t>
  </si>
  <si>
    <t>(M): Easy long run, but halfway through the run I got a stomach cramp which slowed me down. It probably happened because I ran just two hours after a fairly large meal.
(T): Good normal run. It's weird because I felt better later on at a faster pace than I did at the beginning of the run at a slower pace.
(W): Did my fartlek today after a mile during the run. I would've liked to go faster for my overall pace, but I felt good and wasn't struggling. My splits were: 7:48, 7:08, 7:02, 7:01, and 7:30. I'll learn how to pace better for the next one.
(R): Easier run. Felt a little tired after mile 5 from the uphill though. Didn't look at the pace during the run.
(F): Good run. Ran faster each mile and also didn't look at watch at all. Dewy and foggy weather. 10 strides afterwards.
(S): Nice run to end the week. A little hilly at the end. Just doing my best to be healthy and get stronger gradually.</t>
  </si>
  <si>
    <t>less mileage than I wanted this week due to forefoot/arch pains, hopefully over with though</t>
  </si>
  <si>
    <t>10 (6:44)</t>
  </si>
  <si>
    <t>8 (7:07)</t>
  </si>
  <si>
    <t>9.6 (7:00)</t>
  </si>
  <si>
    <t>10 (7:04)</t>
  </si>
  <si>
    <t>The off the days was when traveled to Orange County and hung out with old high school friends. Tried to make up for so many missed days by doing long runs</t>
  </si>
  <si>
    <t>8.5 (6:56)</t>
  </si>
  <si>
    <t>30 mile bike</t>
  </si>
  <si>
    <t>Monday: Good run with Ruy and Eric. Felt good on the bike cross training on Tuesday. Wednesday I was tired/sore from the bike ride</t>
  </si>
  <si>
    <t>6 (7:09)</t>
  </si>
  <si>
    <t>7 (7:08)</t>
  </si>
  <si>
    <t>~8 (fartlek)</t>
  </si>
  <si>
    <t>10 (7:08)</t>
  </si>
  <si>
    <t>5 (6:33)</t>
  </si>
  <si>
    <t>6 (6:55)</t>
  </si>
  <si>
    <t>4.5 (7:27)
0.5 (8x100m
      strides)</t>
  </si>
  <si>
    <t>(S): Good long run. I was happy with the pace. 
(M): Nice to run with people again. Good run with Eric and Hunter.
(T) : Fartlek workout during the run. Last mile barefoot on the grass. Drills after run. 
(W) :Legs a bit tired. Not feeling it today. Drills after the run and half mile on the grass.
(R): Started faster, trying to push a little bit but legs felt really tired. Slowed down halfway through. Feels hard to increase mileage and do them at a faster pace. Needing a relaxing easy day.
(F) Relaxing easy day as needed. 8x100m strides on the track felt good. Somehow I managed to count my miles wrong and ended up with 38 instead of 39. Little sore on the hips/butt. It should be fine though.</t>
  </si>
  <si>
    <t>(S) Starting to actually feel comfortable running higher miles again. Should be bumping up next week no problem. Had another rollercoaster of a weekend. 
(M) Feeling low on energy.</t>
  </si>
  <si>
    <t>Graduated and hit the ground running! Good start to the week with a workout planned tomorrow(Tuesday). It should be much better for me from here on out. Great workout Tuesday: 6x1000. Faster Wednesday. Had heart issues again at the workout on Thursday, so it was pretty rough (4x1mile repeats...was supposed to be 5 repeats). Okay Friday--good cadence and dynamic pacing.</t>
  </si>
  <si>
    <t>9 (7:40)</t>
  </si>
  <si>
    <t>7 (Conv.)</t>
  </si>
  <si>
    <t>5 (7:30)</t>
  </si>
  <si>
    <t xml:space="preserve">(S): Still adjusting to the hills. (M): Hills, hills, hills. (T): Good ride, but I'm tired. (W): With work, I'm just really burnt out. I'm going to slow it down for a bit to get the mileage in. (R): Took a break from the hills. (F): Felt great on the fartlek. (S): Hour swim. </t>
  </si>
  <si>
    <t>(R): local 8K race. (S): local 10K race.</t>
  </si>
  <si>
    <t>7 (6:27)</t>
  </si>
  <si>
    <t>8 (7:01)</t>
  </si>
  <si>
    <t>10 (6:49)</t>
  </si>
  <si>
    <t>7 (6:47)</t>
  </si>
  <si>
    <t xml:space="preserve">doing well. gonna work on consistency next week. Goal for next week is 50 miles </t>
  </si>
  <si>
    <t>6 (8:30)</t>
  </si>
  <si>
    <t>6 (7:48)</t>
  </si>
  <si>
    <t>6 (7:58)</t>
  </si>
  <si>
    <t>6.5 (8:25)</t>
  </si>
  <si>
    <t>8 (8:03)</t>
  </si>
  <si>
    <t>M:Legs were feeling good but haven't been getting much sleep for the past few weeks which is finally catching up to me. T:Ran my 15 min farlek today, felt tiring but good. Weights. W: Legs really tired, Swim 30 min. New shoes R: Feeling something in my knee so went easy today.</t>
  </si>
  <si>
    <t>40 min (4.5~5)</t>
  </si>
  <si>
    <t>8.5 (8:32)</t>
  </si>
  <si>
    <t>6 (9:04)</t>
  </si>
  <si>
    <t>S: Ran with dad, difficult to run due to the strong wind during the entire run, hilly. M: Started work today so hard to find time to run. T: Took day off. W: First 4 miles felt good (8:00), sore during last 4 miles. T: First 3 miles (8:00), last 3 miles were all uphill.</t>
  </si>
  <si>
    <t xml:space="preserve">still recovering from sickness, but started running and feeling good. </t>
  </si>
  <si>
    <t>3 (8:02)</t>
  </si>
  <si>
    <t>5.5 (8:35)</t>
  </si>
  <si>
    <t>out of town Thursday and Friday. Hiked on Saturday.</t>
  </si>
  <si>
    <t>7.3 (8:30)</t>
  </si>
  <si>
    <t>4.3 (8:50)</t>
  </si>
  <si>
    <t>core/back</t>
  </si>
  <si>
    <t>arms/chest</t>
  </si>
  <si>
    <t>core</t>
  </si>
  <si>
    <t>3.5 (8:30)</t>
  </si>
  <si>
    <t>*was hoping to really increase mileage this week but have to take care of my injury first* Su: miles 5 and 6 were tough, forgot it still gets Davis hot at home, new arch supports so sore feet but should feel good within the week M: soccer for an hour then ran on all weather track, definitely ran at an excessively hot time of day and after an hour of soccer, serious pain on my bad (left) ankle along the outside of my foot after icing and stiff muscles, need to stretch better and work on ankle exercises, probably will take tomorrow off if my ankle isn't feeling strong T/W/Th: pain still intense, hopefully did not strain the ligament again, icing/stretching/heat compress F: pain subsided in the morning so decided to try running, was hurting badly as soon as started down the street, doctors appt scheduled for next week, will have to focus on stationary strength exercises until then because my ankle is not allowing for much motion</t>
  </si>
  <si>
    <t>4.2 (8:13)</t>
  </si>
  <si>
    <t>4.6 (7:59)</t>
  </si>
  <si>
    <t>3.5 (8:07)</t>
  </si>
  <si>
    <t>7.2 (8:33)</t>
  </si>
  <si>
    <t>(Th): Calming run after an exhasuting last few days. Hot but felt good.  (F): Super hot out.  (S): Really need to be smarter about my hydration and the time that I run at. Could've had a much better day with better preperation. Felt pretty close to awful.</t>
  </si>
  <si>
    <t>30min</t>
  </si>
  <si>
    <t>45min (fartlek)</t>
  </si>
  <si>
    <t>32min</t>
  </si>
  <si>
    <t>5.6 (intervals)</t>
  </si>
  <si>
    <t>9 (8:11)</t>
  </si>
  <si>
    <t>12 (8:32)</t>
  </si>
  <si>
    <t>Was doing fieldwork this week in the Sierra Nevadas and had no time to run</t>
  </si>
  <si>
    <t>7 (7:50)</t>
  </si>
  <si>
    <t>4 (8:03) &amp; afternoon 4.11 miles double (8:30)</t>
  </si>
  <si>
    <t>5 (8:00)</t>
  </si>
  <si>
    <t>4X200 sprints</t>
  </si>
  <si>
    <t>6 {7:41}</t>
  </si>
  <si>
    <t>4 .11 (7:18)</t>
  </si>
  <si>
    <t xml:space="preserve">S: Having fun running in perfect 70's M: Super easy run around the golf course with old teammates afternoon: chill 35 mins on dirt my fav. T: chill run with lukass W: felt fine Th: I did a spin class then went to my parents cross fit class felt sore the rest of the day ride F: Tempo with lukass.. I was really exhusting trying to keep up the pace. Lukass took away my watch and I surprised myself with such a fast 15 min tempo </t>
  </si>
  <si>
    <t>14 (6:55)</t>
  </si>
  <si>
    <t>8 (6:54)</t>
  </si>
  <si>
    <t>8.5 (6:25)</t>
  </si>
  <si>
    <t>Long run sunday. Was going fine then bonked towards end. Know and push your limits. Too got at 7 in the morning in SoCal....fartlek on the track tuesday. Kept it under control, very even efforts</t>
  </si>
  <si>
    <t>Best race I have ever experienced (climbing and bombing down mountains, some covered in snow, was awesome)</t>
  </si>
  <si>
    <t xml:space="preserve">(M) Throat still a bit swollen </t>
  </si>
  <si>
    <t>9.05 (8:14)</t>
  </si>
  <si>
    <t>12 (6:27)</t>
  </si>
  <si>
    <t>7.1 (6:23)</t>
  </si>
  <si>
    <t>(S) Last run in MD before heading back to Davis, gonna miss these hills! Good morning easy run w/ Colleen, Mom, and Jill
(M) Sweet run with the group, finished with Eric. Glad to be back in Davis
(T) Sheep loop in the morning with Lukas</t>
  </si>
  <si>
    <t>5.7 (7:03)</t>
  </si>
  <si>
    <t xml:space="preserve">(Sun): 11mi bike ride. Was nice to get outside and really hammer on Hutchison. Felt surprisingly really strong.
(M): Loved running with some of the guys again. Night Davis Bike Loop w/ Ben, Tad, Hunter, Lukas, Ruy, and Gavin. Felt smooth, was so nice and beautiful out. Great to get to know Tad, and catch up with Ben. 
(T): Really good to get in a pretty easy run with Hunter. Good conversation, made the run go by quick. </t>
  </si>
  <si>
    <t>8.5 (7:41)</t>
  </si>
  <si>
    <t>6 (7:37)</t>
  </si>
  <si>
    <t>(M): Nice long run to start off the week. First long run over an hour as of right now. Long uphill at the end. Felt like I paced myself well.
(T): Normal run. I felt a little fatigued during mile 6, probably because most of it was uphill and hadn't eaten yet.</t>
  </si>
  <si>
    <t>7.5 (7:08)</t>
  </si>
  <si>
    <t>5 (7:05) 3(7:00)</t>
  </si>
  <si>
    <t>7.6(7:02)</t>
  </si>
  <si>
    <t>(S) back in davis last night, legs felt tired</t>
  </si>
  <si>
    <t>Been running with other people and it feels really good, bringing down the pace too which is a bonus.</t>
  </si>
  <si>
    <t>kind of behind on milage at the moment, my body hasn't quite caught up with the workload yet</t>
  </si>
  <si>
    <t>11 (7:08)</t>
  </si>
  <si>
    <t>7 (6:58)</t>
  </si>
  <si>
    <t>2 (7:38) 
4 (6:36)</t>
  </si>
  <si>
    <t>(S): Happy that I am getting the miles in. Not happy with the pace.
(M): Started the run in a good pace with the guys, slowed down after I turned back halfway through. Drills afterwards.</t>
  </si>
  <si>
    <t>(S): Tri-weekly day off before I bump up weekly mileage to 60.
(M): Long run</t>
  </si>
  <si>
    <t>11 (8:10)</t>
  </si>
  <si>
    <t>6 (7:50)</t>
  </si>
  <si>
    <t xml:space="preserve">(S): Got lost in the hills. (T): Good six miles, then strides and hurdle drills. </t>
  </si>
  <si>
    <t>12 (7:06)</t>
  </si>
  <si>
    <t>6 (6:48)</t>
  </si>
  <si>
    <t>7.5 (6:47)
2.5 (6:40)</t>
  </si>
  <si>
    <t>5 (8:10)</t>
  </si>
  <si>
    <t>6 (7:38)</t>
  </si>
  <si>
    <t>S: 30-min Swim, M: Easy run with Gabi. Was nice to run with someone!, T:Farlek went really well and kept a good pace the rest of the way, Can't go to the gym anymore so I just did strength stuff at home.</t>
  </si>
  <si>
    <t xml:space="preserve">(W-S): High elevation training while camping in Seqoia! Runs were slow due to lack of oxygen and hills. (M): felt sluggish, shins hurting. (T): still felt sluggish, shins hurting stil. </t>
  </si>
  <si>
    <t>6 (8:05)</t>
  </si>
  <si>
    <t>5.5 (8:02)</t>
  </si>
  <si>
    <t>4.1 (7:48)</t>
  </si>
  <si>
    <t>(T): Left knee still bugging me, not really sure what's up with that. Felt progressively better through the run though.</t>
  </si>
  <si>
    <t>5 (8:45)</t>
  </si>
  <si>
    <t>5 (7:50)</t>
  </si>
  <si>
    <t>9 (8:43)</t>
  </si>
  <si>
    <t>T: I was really tired on this run for some reason</t>
  </si>
  <si>
    <t xml:space="preserve">7 (8:03) </t>
  </si>
  <si>
    <t>
</t>
  </si>
  <si>
    <t>S: last run in San Diego legs are so sore from running in dirt and hills...first mile with lukass was faster than needed but whateva M: easy run with Kiara ankles/shins kinda sore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</si>
</sst>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sz val="11.0"/>
      <color rgb="FF000000"/>
      <name val="Calibri"/>
    </font>
    <font>
      <b/>
    </font>
    <font>
      <color rgb="FF000000"/>
      <name val="Arial"/>
    </font>
    <font>
      <b/>
      <sz val="12.0"/>
      <name val="Arial"/>
    </font>
    <font>
      <b/>
      <name val="Arial"/>
    </font>
    <font>
      <b/>
      <color rgb="FFFF00FF"/>
      <name val="Arial"/>
    </font>
    <font>
      <sz val="11.0"/>
      <color rgb="FF000000"/>
      <name val="Inconsolata"/>
    </font>
  </fonts>
  <fills count="16">
    <fill>
      <patternFill patternType="none"/>
    </fill>
    <fill>
      <patternFill patternType="lightGray"/>
    </fill>
    <fill>
      <patternFill patternType="solid">
        <fgColor rgb="FFEA9999"/>
        <bgColor rgb="FFEA9999"/>
      </patternFill>
    </fill>
    <fill>
      <patternFill patternType="solid">
        <fgColor rgb="FFFFFFFF"/>
        <bgColor rgb="FFFFFFFF"/>
      </patternFill>
    </fill>
    <fill>
      <patternFill patternType="solid">
        <fgColor rgb="FFB6D7A8"/>
        <bgColor rgb="FFB6D7A8"/>
      </patternFill>
    </fill>
    <fill>
      <patternFill patternType="solid">
        <fgColor rgb="FF9FC5E8"/>
        <bgColor rgb="FF9FC5E8"/>
      </patternFill>
    </fill>
    <fill>
      <patternFill patternType="solid">
        <fgColor rgb="FFFFF2CC"/>
        <bgColor rgb="FFFFF2CC"/>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
      <patternFill patternType="solid">
        <fgColor rgb="FFF1C232"/>
        <bgColor rgb="FFF1C232"/>
      </patternFill>
    </fill>
  </fills>
  <borders count="1">
    <border>
      <left/>
      <right/>
      <top/>
      <bottom/>
    </border>
  </borders>
  <cellStyleXfs count="1">
    <xf borderId="0" fillId="0" fontId="0" numFmtId="0" applyAlignment="1" applyFont="1"/>
  </cellStyleXfs>
  <cellXfs count="31">
    <xf borderId="0" fillId="0" fontId="0" numFmtId="0" xfId="0" applyAlignment="1" applyFont="1">
      <alignment/>
    </xf>
    <xf borderId="0" fillId="0" fontId="1" numFmtId="0" xfId="0" applyAlignment="1" applyFont="1">
      <alignment/>
    </xf>
    <xf borderId="0" fillId="2" fontId="1" numFmtId="0" xfId="0" applyAlignment="1" applyFill="1" applyFont="1">
      <alignment/>
    </xf>
    <xf borderId="0" fillId="3" fontId="2" numFmtId="0" xfId="0" applyAlignment="1" applyFill="1" applyFont="1">
      <alignment/>
    </xf>
    <xf borderId="0" fillId="0" fontId="1" numFmtId="0" xfId="0" applyAlignment="1" applyFont="1">
      <alignment horizontal="right"/>
    </xf>
    <xf borderId="0" fillId="4" fontId="1" numFmtId="0" xfId="0" applyAlignment="1" applyFill="1" applyFont="1">
      <alignment/>
    </xf>
    <xf borderId="0" fillId="5" fontId="1" numFmtId="0" xfId="0" applyAlignment="1" applyFill="1" applyFont="1">
      <alignment/>
    </xf>
    <xf borderId="0" fillId="6" fontId="1" numFmtId="0" xfId="0" applyAlignment="1" applyFill="1" applyFont="1">
      <alignment/>
    </xf>
    <xf borderId="0" fillId="0" fontId="3" numFmtId="0" xfId="0" applyAlignment="1" applyFont="1">
      <alignment/>
    </xf>
    <xf borderId="0" fillId="0" fontId="3" numFmtId="0" xfId="0" applyFont="1"/>
    <xf borderId="0" fillId="0" fontId="1" numFmtId="0" xfId="0" applyAlignment="1" applyFont="1">
      <alignment horizontal="left"/>
    </xf>
    <xf borderId="0" fillId="0" fontId="3" numFmtId="0" xfId="0" applyAlignment="1" applyFont="1">
      <alignment horizontal="left"/>
    </xf>
    <xf borderId="0" fillId="0" fontId="1" numFmtId="0" xfId="0" applyAlignment="1" applyFont="1">
      <alignment horizontal="left"/>
    </xf>
    <xf borderId="0" fillId="3" fontId="4" numFmtId="0" xfId="0" applyAlignment="1" applyFont="1">
      <alignment horizontal="left"/>
    </xf>
    <xf borderId="0" fillId="7" fontId="5" numFmtId="0" xfId="0" applyAlignment="1" applyFill="1" applyFont="1">
      <alignment/>
    </xf>
    <xf borderId="0" fillId="8" fontId="6" numFmtId="0" xfId="0" applyAlignment="1" applyFill="1" applyFont="1">
      <alignment/>
    </xf>
    <xf borderId="0" fillId="9" fontId="6" numFmtId="0" xfId="0" applyAlignment="1" applyFill="1" applyFont="1">
      <alignment/>
    </xf>
    <xf borderId="0" fillId="6" fontId="6" numFmtId="0" xfId="0" applyAlignment="1" applyFont="1">
      <alignment/>
    </xf>
    <xf borderId="0" fillId="10" fontId="6" numFmtId="0" xfId="0" applyAlignment="1" applyFill="1" applyFont="1">
      <alignment/>
    </xf>
    <xf borderId="0" fillId="11" fontId="6" numFmtId="0" xfId="0" applyAlignment="1" applyFill="1" applyFont="1">
      <alignment/>
    </xf>
    <xf borderId="0" fillId="12" fontId="6" numFmtId="0" xfId="0" applyAlignment="1" applyFill="1" applyFont="1">
      <alignment/>
    </xf>
    <xf borderId="0" fillId="13" fontId="6" numFmtId="0" xfId="0" applyAlignment="1" applyFill="1" applyFont="1">
      <alignment/>
    </xf>
    <xf borderId="0" fillId="14" fontId="5" numFmtId="0" xfId="0" applyAlignment="1" applyFill="1" applyFont="1">
      <alignment/>
    </xf>
    <xf borderId="0" fillId="15" fontId="7" numFmtId="0" xfId="0" applyAlignment="1" applyFill="1" applyFont="1">
      <alignment horizontal="center"/>
    </xf>
    <xf borderId="0" fillId="0" fontId="1" numFmtId="0" xfId="0" applyAlignment="1" applyFont="1">
      <alignment wrapText="1"/>
    </xf>
    <xf borderId="0" fillId="3" fontId="8" numFmtId="0" xfId="0" applyFont="1"/>
    <xf borderId="0" fillId="7" fontId="5" numFmtId="0" xfId="0" applyAlignment="1" applyFont="1">
      <alignment/>
    </xf>
    <xf borderId="0" fillId="3" fontId="4" numFmtId="0" xfId="0" applyAlignment="1" applyFont="1">
      <alignment/>
    </xf>
    <xf borderId="0" fillId="0" fontId="1" numFmtId="0" xfId="0" applyAlignment="1" applyFont="1">
      <alignment/>
    </xf>
    <xf borderId="0" fillId="3" fontId="0" numFmtId="0" xfId="0" applyFont="1"/>
    <xf borderId="0" fillId="0" fontId="1"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pPr>
            <a:r>
              <a:t>% Peak Mileage vs Weeks</a:t>
            </a:r>
          </a:p>
        </c:rich>
      </c:tx>
      <c:overlay val="0"/>
    </c:title>
    <c:plotArea>
      <c:layout/>
      <c:lineChart>
        <c:varyColors val="0"/>
        <c:ser>
          <c:idx val="0"/>
          <c:order val="0"/>
          <c:spPr>
            <a:ln cmpd="sng" w="50800">
              <a:solidFill>
                <a:srgbClr val="0000FF"/>
              </a:solidFill>
            </a:ln>
          </c:spPr>
          <c:marker>
            <c:symbol val="circle"/>
            <c:size val="10"/>
            <c:spPr>
              <a:solidFill>
                <a:srgbClr val="0000FF"/>
              </a:solidFill>
              <a:ln cmpd="sng">
                <a:solidFill>
                  <a:srgbClr val="0000FF"/>
                </a:solidFill>
              </a:ln>
            </c:spPr>
          </c:marker>
          <c:dLbls>
            <c:txPr>
              <a:bodyPr/>
              <a:lstStyle/>
              <a:p>
                <a:pPr lvl="0">
                  <a:defRPr b="1" i="0" sz="1000">
                    <a:solidFill>
                      <a:srgbClr val="0000FF"/>
                    </a:solidFill>
                  </a:defRPr>
                </a:pPr>
              </a:p>
            </c:txPr>
            <c:showLegendKey val="0"/>
            <c:showVal val="1"/>
            <c:showCatName val="0"/>
            <c:showSerName val="0"/>
            <c:showPercent val="0"/>
            <c:showBubbleSize val="0"/>
          </c:dLbls>
          <c:val>
            <c:numRef>
              <c:f>CalendarSchedule!$B$2:$B$28</c:f>
            </c:numRef>
          </c:val>
          <c:smooth val="0"/>
        </c:ser>
        <c:axId val="494955815"/>
        <c:axId val="1905873511"/>
      </c:lineChart>
      <c:catAx>
        <c:axId val="494955815"/>
        <c:scaling>
          <c:orientation val="minMax"/>
        </c:scaling>
        <c:delete val="0"/>
        <c:axPos val="b"/>
        <c:title>
          <c:tx>
            <c:rich>
              <a:bodyPr/>
              <a:lstStyle/>
              <a:p>
                <a:pPr lvl="0">
                  <a:defRPr/>
                </a:pPr>
                <a:r>
                  <a:t>Week</a:t>
                </a:r>
              </a:p>
            </c:rich>
          </c:tx>
          <c:overlay val="0"/>
        </c:title>
        <c:txPr>
          <a:bodyPr/>
          <a:lstStyle/>
          <a:p>
            <a:pPr lvl="0">
              <a:defRPr/>
            </a:pPr>
          </a:p>
        </c:txPr>
        <c:crossAx val="1905873511"/>
      </c:catAx>
      <c:valAx>
        <c:axId val="1905873511"/>
        <c:scaling>
          <c:orientation val="minMax"/>
        </c:scaling>
        <c:delete val="0"/>
        <c:axPos val="l"/>
        <c:majorGridlines>
          <c:spPr>
            <a:ln>
              <a:solidFill>
                <a:srgbClr val="B7B7B7"/>
              </a:solidFill>
            </a:ln>
          </c:spPr>
        </c:majorGridlines>
        <c:title>
          <c:tx>
            <c:rich>
              <a:bodyPr/>
              <a:lstStyle/>
              <a:p>
                <a:pPr lvl="0">
                  <a:defRPr/>
                </a:pPr>
                <a:r>
                  <a:t>% of Peak Mileage</a:t>
                </a:r>
              </a:p>
            </c:rich>
          </c:tx>
          <c:overlay val="0"/>
        </c:title>
        <c:numFmt formatCode="General" sourceLinked="1"/>
        <c:tickLblPos val="nextTo"/>
        <c:spPr>
          <a:ln w="47625">
            <a:noFill/>
          </a:ln>
        </c:spPr>
        <c:txPr>
          <a:bodyPr/>
          <a:lstStyle/>
          <a:p>
            <a:pPr lvl="0">
              <a:defRPr/>
            </a:pPr>
          </a:p>
        </c:txPr>
        <c:crossAx val="494955815"/>
      </c:valAx>
    </c:plotArea>
    <c:legend>
      <c:legendPos val="tr"/>
      <c:overlay val="1"/>
    </c:legend>
    <c:plotVisOnly val="1"/>
  </c:chart>
</c:chartSpace>
</file>

<file path=xl/drawings/_rels/worksheetdrawing1.xml.rels><?xml version="1.0" encoding="UTF-8" standalone="yes"?><Relationships xmlns="http://schemas.openxmlformats.org/package/2006/relationships"><Relationship Id="rId1" Type="http://schemas.openxmlformats.org/officeDocument/2006/relationships/chart" Target="../charts/char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9525</xdr:colOff>
      <xdr:row>0</xdr:row>
      <xdr:rowOff>0</xdr:rowOff>
    </xdr:from>
    <xdr:to>
      <xdr:col>14</xdr:col>
      <xdr:colOff>733425</xdr:colOff>
      <xdr:row>17</xdr:row>
      <xdr:rowOff>190500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worksheet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worksheet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worksheet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worksheet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worksheet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worksheet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worksheet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worksheet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worksheet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worksheet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worksheet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worksheet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0"/>
    <col customWidth="1" min="2" max="2" width="17.43"/>
    <col customWidth="1" min="3" max="3" width="16.0"/>
    <col customWidth="1" min="16" max="16" width="17.43"/>
    <col customWidth="1" min="19" max="19" width="15.0"/>
  </cols>
  <sheetData>
    <row r="1">
      <c r="A1" s="1" t="s">
        <v>0</v>
      </c>
      <c r="B1" s="1" t="s">
        <v>1</v>
      </c>
      <c r="C1" s="1" t="s">
        <v>2</v>
      </c>
      <c r="D1" s="1" t="s">
        <v>3</v>
      </c>
      <c r="E1" s="1" t="s">
        <v>3</v>
      </c>
      <c r="F1" s="1" t="s">
        <v>3</v>
      </c>
      <c r="P1" s="1" t="s">
        <v>4</v>
      </c>
      <c r="Q1" s="1" t="s">
        <v>5</v>
      </c>
      <c r="R1" s="1" t="s">
        <v>0</v>
      </c>
      <c r="S1" s="1" t="s">
        <v>0</v>
      </c>
    </row>
    <row r="2">
      <c r="A2" s="1" t="s">
        <v>6</v>
      </c>
      <c r="B2" s="1">
        <v>35.0</v>
      </c>
      <c r="C2" s="2" t="s">
        <v>7</v>
      </c>
      <c r="D2" s="3"/>
      <c r="P2" s="1">
        <v>60.0</v>
      </c>
      <c r="Q2" t="str">
        <f>(P2*0.35)</f>
        <v>21</v>
      </c>
      <c r="R2" s="1">
        <v>1.0</v>
      </c>
      <c r="S2" s="4" t="s">
        <v>6</v>
      </c>
    </row>
    <row r="3">
      <c r="A3" s="1" t="s">
        <v>8</v>
      </c>
      <c r="B3" s="1">
        <v>42.0</v>
      </c>
      <c r="D3" s="3"/>
      <c r="F3" s="1" t="s">
        <v>9</v>
      </c>
      <c r="P3" s="1"/>
      <c r="Q3" t="str">
        <f>(P2*0.42)</f>
        <v>25.2</v>
      </c>
      <c r="R3" s="1">
        <v>2.0</v>
      </c>
      <c r="S3" s="4" t="s">
        <v>8</v>
      </c>
    </row>
    <row r="4">
      <c r="A4" s="1" t="s">
        <v>10</v>
      </c>
      <c r="B4" s="1">
        <v>50.0</v>
      </c>
      <c r="C4" s="2" t="s">
        <v>11</v>
      </c>
      <c r="D4" s="3"/>
      <c r="F4" s="1" t="s">
        <v>9</v>
      </c>
      <c r="Q4" t="str">
        <f>(P2*0.5)</f>
        <v>30</v>
      </c>
      <c r="R4" s="1">
        <v>3.0</v>
      </c>
      <c r="S4" s="4" t="s">
        <v>10</v>
      </c>
    </row>
    <row r="5">
      <c r="A5" s="1" t="s">
        <v>12</v>
      </c>
      <c r="B5" s="1">
        <v>57.0</v>
      </c>
      <c r="C5" s="5" t="s">
        <v>13</v>
      </c>
      <c r="D5" s="3" t="s">
        <v>14</v>
      </c>
      <c r="F5" s="1" t="s">
        <v>9</v>
      </c>
      <c r="Q5" t="str">
        <f>(P2*0.57)</f>
        <v>34.2</v>
      </c>
      <c r="R5" s="1">
        <v>4.0</v>
      </c>
      <c r="S5" s="4" t="s">
        <v>12</v>
      </c>
    </row>
    <row r="6">
      <c r="A6" s="1" t="s">
        <v>15</v>
      </c>
      <c r="B6" s="1">
        <v>65.0</v>
      </c>
      <c r="D6" s="3" t="s">
        <v>16</v>
      </c>
      <c r="E6" s="1"/>
      <c r="F6" s="1" t="s">
        <v>9</v>
      </c>
      <c r="Q6" t="str">
        <f>(P2*0.65)</f>
        <v>39</v>
      </c>
      <c r="R6" s="1">
        <v>5.0</v>
      </c>
      <c r="S6" s="4" t="s">
        <v>15</v>
      </c>
    </row>
    <row r="7">
      <c r="A7" s="1" t="s">
        <v>17</v>
      </c>
      <c r="B7" s="1">
        <v>75.0</v>
      </c>
      <c r="D7" s="3" t="s">
        <v>18</v>
      </c>
      <c r="E7" s="1"/>
      <c r="F7" s="1" t="s">
        <v>9</v>
      </c>
      <c r="Q7" s="1" t="str">
        <f>(P2*0.75)</f>
        <v>45</v>
      </c>
      <c r="R7" s="1">
        <v>6.0</v>
      </c>
      <c r="S7" s="4" t="s">
        <v>17</v>
      </c>
    </row>
    <row r="8">
      <c r="A8" s="1" t="s">
        <v>19</v>
      </c>
      <c r="B8" s="1">
        <v>65.0</v>
      </c>
      <c r="C8" s="6" t="s">
        <v>20</v>
      </c>
      <c r="D8" s="3" t="s">
        <v>14</v>
      </c>
      <c r="E8" s="1" t="s">
        <v>21</v>
      </c>
      <c r="F8" s="1" t="s">
        <v>9</v>
      </c>
      <c r="Q8" t="str">
        <f>(P2*0.65)</f>
        <v>39</v>
      </c>
      <c r="R8" s="1">
        <v>7.0</v>
      </c>
      <c r="S8" s="4" t="s">
        <v>19</v>
      </c>
    </row>
    <row r="9">
      <c r="A9" s="1" t="s">
        <v>22</v>
      </c>
      <c r="B9" s="1">
        <v>80.0</v>
      </c>
      <c r="C9" s="2" t="s">
        <v>7</v>
      </c>
      <c r="D9" s="3" t="s">
        <v>18</v>
      </c>
      <c r="E9" s="1" t="s">
        <v>14</v>
      </c>
      <c r="F9" s="1" t="s">
        <v>9</v>
      </c>
      <c r="Q9" t="str">
        <f>(P2*0.8)</f>
        <v>48</v>
      </c>
      <c r="R9" s="1">
        <v>8.0</v>
      </c>
      <c r="S9" s="4" t="s">
        <v>22</v>
      </c>
    </row>
    <row r="10">
      <c r="A10" s="1" t="s">
        <v>23</v>
      </c>
      <c r="B10" s="1">
        <v>85.0</v>
      </c>
      <c r="D10" s="3" t="s">
        <v>24</v>
      </c>
      <c r="F10" s="1" t="s">
        <v>25</v>
      </c>
      <c r="Q10" t="str">
        <f>(P2*0.85)</f>
        <v>51</v>
      </c>
      <c r="R10" s="1">
        <v>9.0</v>
      </c>
      <c r="S10" s="4" t="s">
        <v>23</v>
      </c>
    </row>
    <row r="11">
      <c r="A11" s="1" t="s">
        <v>26</v>
      </c>
      <c r="B11" s="1">
        <v>88.0</v>
      </c>
      <c r="C11" s="1"/>
      <c r="D11" s="3" t="s">
        <v>24</v>
      </c>
      <c r="E11" s="1" t="s">
        <v>27</v>
      </c>
      <c r="F11" s="1" t="s">
        <v>25</v>
      </c>
      <c r="Q11" t="str">
        <f>(P2*0.88)</f>
        <v>52.8</v>
      </c>
      <c r="R11" s="1">
        <v>10.0</v>
      </c>
      <c r="S11" s="4" t="s">
        <v>26</v>
      </c>
    </row>
    <row r="12">
      <c r="A12" s="1" t="s">
        <v>28</v>
      </c>
      <c r="B12" s="1">
        <v>92.0</v>
      </c>
      <c r="D12" s="3" t="s">
        <v>24</v>
      </c>
      <c r="E12" s="1" t="s">
        <v>27</v>
      </c>
      <c r="F12" s="1" t="s">
        <v>25</v>
      </c>
      <c r="Q12" t="str">
        <f>(P2*0.92)</f>
        <v>55.2</v>
      </c>
      <c r="R12" s="1">
        <v>11.0</v>
      </c>
      <c r="S12" s="4" t="s">
        <v>28</v>
      </c>
    </row>
    <row r="13">
      <c r="A13" s="1" t="s">
        <v>29</v>
      </c>
      <c r="B13" s="1">
        <v>95.0</v>
      </c>
      <c r="D13" s="3" t="s">
        <v>30</v>
      </c>
      <c r="E13" s="1" t="s">
        <v>27</v>
      </c>
      <c r="F13" s="1" t="s">
        <v>25</v>
      </c>
      <c r="Q13" t="str">
        <f>(P2*0.95)</f>
        <v>57</v>
      </c>
      <c r="R13" s="1">
        <v>12.0</v>
      </c>
      <c r="S13" s="4" t="s">
        <v>29</v>
      </c>
    </row>
    <row r="14">
      <c r="A14" s="1" t="s">
        <v>31</v>
      </c>
      <c r="B14" s="1">
        <v>95.0</v>
      </c>
      <c r="D14" s="3" t="s">
        <v>24</v>
      </c>
      <c r="E14" s="1" t="s">
        <v>27</v>
      </c>
      <c r="F14" s="1" t="s">
        <v>25</v>
      </c>
      <c r="Q14" t="str">
        <f>(P2*0.95)</f>
        <v>57</v>
      </c>
      <c r="R14" s="1">
        <v>13.0</v>
      </c>
      <c r="S14" s="4" t="s">
        <v>31</v>
      </c>
    </row>
    <row r="15">
      <c r="A15" s="1" t="s">
        <v>32</v>
      </c>
      <c r="B15" s="1">
        <v>85.0</v>
      </c>
      <c r="C15" s="6" t="s">
        <v>20</v>
      </c>
      <c r="D15" s="3" t="s">
        <v>24</v>
      </c>
      <c r="E15" s="1" t="s">
        <v>27</v>
      </c>
      <c r="F15" s="1" t="s">
        <v>25</v>
      </c>
      <c r="Q15" t="str">
        <f>(P2*0.85)</f>
        <v>51</v>
      </c>
      <c r="R15" s="1">
        <v>14.0</v>
      </c>
      <c r="S15" s="4" t="s">
        <v>32</v>
      </c>
    </row>
    <row r="16">
      <c r="A16" s="1" t="s">
        <v>33</v>
      </c>
      <c r="B16" s="1">
        <v>93.0</v>
      </c>
      <c r="D16" s="1" t="s">
        <v>34</v>
      </c>
      <c r="E16" s="1" t="s">
        <v>24</v>
      </c>
      <c r="Q16" t="str">
        <f>(P2*0.93)</f>
        <v>55.8</v>
      </c>
      <c r="R16" s="1">
        <v>15.0</v>
      </c>
      <c r="S16" s="4" t="s">
        <v>33</v>
      </c>
    </row>
    <row r="17">
      <c r="A17" s="1" t="s">
        <v>35</v>
      </c>
      <c r="B17" s="1">
        <v>100.0</v>
      </c>
      <c r="C17" s="2" t="s">
        <v>36</v>
      </c>
      <c r="D17" s="1" t="s">
        <v>37</v>
      </c>
      <c r="Q17" t="str">
        <f>(P2*1)</f>
        <v>60</v>
      </c>
      <c r="R17" s="1">
        <v>16.0</v>
      </c>
      <c r="S17" s="4" t="s">
        <v>35</v>
      </c>
    </row>
    <row r="18">
      <c r="A18" s="1" t="s">
        <v>38</v>
      </c>
      <c r="B18" s="1">
        <v>100.0</v>
      </c>
      <c r="C18" s="2" t="s">
        <v>36</v>
      </c>
      <c r="D18" s="1" t="s">
        <v>37</v>
      </c>
      <c r="Q18" t="str">
        <f>(P2*1)</f>
        <v>60</v>
      </c>
      <c r="R18" s="1">
        <v>17.0</v>
      </c>
      <c r="S18" s="4" t="s">
        <v>38</v>
      </c>
    </row>
    <row r="19">
      <c r="A19" s="1" t="s">
        <v>39</v>
      </c>
      <c r="B19" s="1">
        <v>85.0</v>
      </c>
      <c r="C19" s="5" t="s">
        <v>40</v>
      </c>
      <c r="D19" s="1" t="s">
        <v>37</v>
      </c>
      <c r="Q19" t="str">
        <f>(P2*0.85)</f>
        <v>51</v>
      </c>
      <c r="R19" s="1">
        <v>18.0</v>
      </c>
      <c r="S19" s="4" t="s">
        <v>39</v>
      </c>
    </row>
    <row r="20">
      <c r="A20" s="1" t="s">
        <v>41</v>
      </c>
      <c r="B20" s="1">
        <v>85.0</v>
      </c>
      <c r="C20" s="7" t="s">
        <v>42</v>
      </c>
      <c r="D20" s="1" t="s">
        <v>37</v>
      </c>
      <c r="Q20" t="str">
        <f>(P2*0.85)</f>
        <v>51</v>
      </c>
      <c r="R20" s="1">
        <v>19.0</v>
      </c>
      <c r="S20" s="4" t="s">
        <v>41</v>
      </c>
    </row>
    <row r="21">
      <c r="A21" s="1" t="s">
        <v>43</v>
      </c>
      <c r="B21" s="1">
        <v>90.0</v>
      </c>
      <c r="D21" s="3" t="s">
        <v>44</v>
      </c>
      <c r="Q21" t="str">
        <f>(P2*0.9)</f>
        <v>54</v>
      </c>
      <c r="R21" s="1">
        <v>20.0</v>
      </c>
      <c r="S21" s="4" t="s">
        <v>43</v>
      </c>
    </row>
    <row r="22">
      <c r="A22" s="1" t="s">
        <v>45</v>
      </c>
      <c r="B22" s="1">
        <v>85.0</v>
      </c>
      <c r="C22" s="7" t="s">
        <v>46</v>
      </c>
      <c r="D22" s="1" t="s">
        <v>37</v>
      </c>
      <c r="G22" s="1" t="s">
        <v>47</v>
      </c>
      <c r="Q22" t="str">
        <f>(P2*0.85)</f>
        <v>51</v>
      </c>
      <c r="R22" s="1">
        <v>21.0</v>
      </c>
      <c r="S22" s="4" t="s">
        <v>45</v>
      </c>
    </row>
    <row r="23">
      <c r="A23" s="1" t="s">
        <v>48</v>
      </c>
      <c r="B23" s="1">
        <v>85.0</v>
      </c>
      <c r="C23" s="7" t="s">
        <v>49</v>
      </c>
      <c r="D23" s="1" t="s">
        <v>37</v>
      </c>
      <c r="Q23" t="str">
        <f>(P2*0.85)</f>
        <v>51</v>
      </c>
      <c r="R23" s="1">
        <v>22.0</v>
      </c>
      <c r="S23" s="4" t="s">
        <v>48</v>
      </c>
    </row>
    <row r="24">
      <c r="A24" s="1" t="s">
        <v>50</v>
      </c>
      <c r="B24" s="1">
        <v>83.0</v>
      </c>
      <c r="C24" s="7" t="s">
        <v>51</v>
      </c>
      <c r="D24" s="1" t="s">
        <v>37</v>
      </c>
      <c r="Q24" t="str">
        <f>(P2*0.83)</f>
        <v>49.8</v>
      </c>
      <c r="R24" s="1">
        <v>23.0</v>
      </c>
      <c r="S24" s="4" t="s">
        <v>50</v>
      </c>
    </row>
    <row r="25">
      <c r="A25" s="1" t="s">
        <v>52</v>
      </c>
      <c r="B25" s="1">
        <v>75.0</v>
      </c>
      <c r="C25" s="6" t="s">
        <v>53</v>
      </c>
      <c r="D25" s="1" t="s">
        <v>37</v>
      </c>
      <c r="Q25" t="str">
        <f>(P2*0.75)</f>
        <v>45</v>
      </c>
      <c r="R25" s="1">
        <v>24.0</v>
      </c>
      <c r="S25" s="4" t="s">
        <v>52</v>
      </c>
    </row>
    <row r="26">
      <c r="A26" s="1" t="s">
        <v>54</v>
      </c>
      <c r="B26" s="1">
        <v>70.0</v>
      </c>
      <c r="C26" s="7" t="s">
        <v>55</v>
      </c>
      <c r="D26" s="1" t="s">
        <v>37</v>
      </c>
      <c r="Q26" t="str">
        <f>(P2*0.7)</f>
        <v>42</v>
      </c>
      <c r="R26" s="1">
        <v>25.0</v>
      </c>
      <c r="S26" s="4" t="s">
        <v>54</v>
      </c>
    </row>
    <row r="27">
      <c r="A27" s="1" t="s">
        <v>56</v>
      </c>
      <c r="B27" s="1">
        <v>65.0</v>
      </c>
      <c r="C27" s="7" t="s">
        <v>57</v>
      </c>
      <c r="D27" s="1" t="s">
        <v>37</v>
      </c>
      <c r="Q27" t="str">
        <f>(P2*0.65)</f>
        <v>39</v>
      </c>
      <c r="R27" s="1">
        <v>26.0</v>
      </c>
      <c r="S27" s="4" t="s">
        <v>56</v>
      </c>
    </row>
    <row r="28">
      <c r="B28" s="1" t="s">
        <v>58</v>
      </c>
      <c r="C28" s="7" t="s">
        <v>59</v>
      </c>
      <c r="D28" s="1" t="s">
        <v>37</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6" t="s">
        <v>61</v>
      </c>
      <c r="B1" s="15" t="s">
        <v>164</v>
      </c>
      <c r="C1" s="16" t="s">
        <v>165</v>
      </c>
      <c r="D1" s="17" t="s">
        <v>166</v>
      </c>
      <c r="E1" s="18" t="s">
        <v>167</v>
      </c>
      <c r="F1" s="19" t="s">
        <v>168</v>
      </c>
      <c r="G1" s="20" t="s">
        <v>169</v>
      </c>
      <c r="H1" s="21" t="s">
        <v>170</v>
      </c>
      <c r="I1" s="22" t="s">
        <v>171</v>
      </c>
      <c r="J1" s="23" t="s">
        <v>172</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6" t="s">
        <v>61</v>
      </c>
      <c r="B1" s="15" t="s">
        <v>164</v>
      </c>
      <c r="C1" s="16" t="s">
        <v>165</v>
      </c>
      <c r="D1" s="17" t="s">
        <v>166</v>
      </c>
      <c r="E1" s="18" t="s">
        <v>167</v>
      </c>
      <c r="F1" s="19" t="s">
        <v>168</v>
      </c>
      <c r="G1" s="20" t="s">
        <v>169</v>
      </c>
      <c r="H1" s="21" t="s">
        <v>170</v>
      </c>
      <c r="I1" s="22" t="s">
        <v>171</v>
      </c>
      <c r="J1" s="23" t="s">
        <v>172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6" t="s">
        <v>61</v>
      </c>
      <c r="B1" s="15" t="s">
        <v>164</v>
      </c>
      <c r="C1" s="16" t="s">
        <v>165</v>
      </c>
      <c r="D1" s="17" t="s">
        <v>166</v>
      </c>
      <c r="E1" s="18" t="s">
        <v>167</v>
      </c>
      <c r="F1" s="19" t="s">
        <v>168</v>
      </c>
      <c r="G1" s="20" t="s">
        <v>169</v>
      </c>
      <c r="H1" s="21" t="s">
        <v>170</v>
      </c>
      <c r="I1" s="22" t="s">
        <v>171</v>
      </c>
      <c r="J1" s="23" t="s">
        <v>172</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6" t="s">
        <v>61</v>
      </c>
      <c r="B1" s="15" t="s">
        <v>164</v>
      </c>
      <c r="C1" s="16" t="s">
        <v>165</v>
      </c>
      <c r="D1" s="17" t="s">
        <v>166</v>
      </c>
      <c r="E1" s="18" t="s">
        <v>167</v>
      </c>
      <c r="F1" s="19" t="s">
        <v>168</v>
      </c>
      <c r="G1" s="20" t="s">
        <v>169</v>
      </c>
      <c r="H1" s="21" t="s">
        <v>170</v>
      </c>
      <c r="I1" s="22" t="s">
        <v>171</v>
      </c>
      <c r="J1" s="23" t="s">
        <v>172</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6" t="s">
        <v>61</v>
      </c>
      <c r="B1" s="15" t="s">
        <v>164</v>
      </c>
      <c r="C1" s="16" t="s">
        <v>165</v>
      </c>
      <c r="D1" s="17" t="s">
        <v>166</v>
      </c>
      <c r="E1" s="18" t="s">
        <v>167</v>
      </c>
      <c r="F1" s="19" t="s">
        <v>168</v>
      </c>
      <c r="G1" s="20" t="s">
        <v>169</v>
      </c>
      <c r="H1" s="21" t="s">
        <v>170</v>
      </c>
      <c r="I1" s="22" t="s">
        <v>171</v>
      </c>
      <c r="J1" s="23" t="s">
        <v>172</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6" t="s">
        <v>61</v>
      </c>
      <c r="B1" s="15" t="s">
        <v>164</v>
      </c>
      <c r="C1" s="16" t="s">
        <v>165</v>
      </c>
      <c r="D1" s="17" t="s">
        <v>166</v>
      </c>
      <c r="E1" s="18" t="s">
        <v>167</v>
      </c>
      <c r="F1" s="19" t="s">
        <v>168</v>
      </c>
      <c r="G1" s="20" t="s">
        <v>169</v>
      </c>
      <c r="H1" s="21" t="s">
        <v>170</v>
      </c>
      <c r="I1" s="22" t="s">
        <v>171</v>
      </c>
      <c r="J1" s="23" t="s">
        <v>172</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6" t="s">
        <v>61</v>
      </c>
      <c r="B1" s="15" t="s">
        <v>164</v>
      </c>
      <c r="C1" s="16" t="s">
        <v>165</v>
      </c>
      <c r="D1" s="17" t="s">
        <v>166</v>
      </c>
      <c r="E1" s="18" t="s">
        <v>167</v>
      </c>
      <c r="F1" s="19" t="s">
        <v>168</v>
      </c>
      <c r="G1" s="20" t="s">
        <v>169</v>
      </c>
      <c r="H1" s="21" t="s">
        <v>170</v>
      </c>
      <c r="I1" s="22" t="s">
        <v>171</v>
      </c>
      <c r="J1" s="23" t="s">
        <v>172</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6" t="s">
        <v>61</v>
      </c>
      <c r="B1" s="15" t="s">
        <v>164</v>
      </c>
      <c r="C1" s="16" t="s">
        <v>165</v>
      </c>
      <c r="D1" s="17" t="s">
        <v>166</v>
      </c>
      <c r="E1" s="18" t="s">
        <v>167</v>
      </c>
      <c r="F1" s="19" t="s">
        <v>168</v>
      </c>
      <c r="G1" s="20" t="s">
        <v>169</v>
      </c>
      <c r="H1" s="21" t="s">
        <v>170</v>
      </c>
      <c r="I1" s="22" t="s">
        <v>171</v>
      </c>
      <c r="J1" s="23" t="s">
        <v>172</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6" t="s">
        <v>61</v>
      </c>
      <c r="B1" s="15" t="s">
        <v>164</v>
      </c>
      <c r="C1" s="16" t="s">
        <v>165</v>
      </c>
      <c r="D1" s="17" t="s">
        <v>166</v>
      </c>
      <c r="E1" s="18" t="s">
        <v>167</v>
      </c>
      <c r="F1" s="19" t="s">
        <v>168</v>
      </c>
      <c r="G1" s="20" t="s">
        <v>169</v>
      </c>
      <c r="H1" s="21" t="s">
        <v>170</v>
      </c>
      <c r="I1" s="22" t="s">
        <v>171</v>
      </c>
      <c r="J1" s="23" t="s">
        <v>172</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6" t="s">
        <v>61</v>
      </c>
      <c r="B1" s="15" t="s">
        <v>164</v>
      </c>
      <c r="C1" s="16" t="s">
        <v>165</v>
      </c>
      <c r="D1" s="17" t="s">
        <v>166</v>
      </c>
      <c r="E1" s="18" t="s">
        <v>167</v>
      </c>
      <c r="F1" s="19" t="s">
        <v>168</v>
      </c>
      <c r="G1" s="20" t="s">
        <v>169</v>
      </c>
      <c r="H1" s="21" t="s">
        <v>170</v>
      </c>
      <c r="I1" s="22" t="s">
        <v>171</v>
      </c>
      <c r="J1" s="23" t="s">
        <v>172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29.57"/>
    <col customWidth="1" min="3" max="3" width="23.0"/>
    <col customWidth="1" min="4" max="4" width="29.57"/>
    <col customWidth="1" min="5" max="5" width="23.0"/>
    <col customWidth="1" min="6" max="6" width="22.29"/>
  </cols>
  <sheetData>
    <row r="1">
      <c r="A1" s="8"/>
      <c r="B1" s="9"/>
      <c r="C1" s="10"/>
      <c r="D1" s="8" t="s">
        <v>60</v>
      </c>
      <c r="E1" s="9"/>
      <c r="F1" s="10"/>
    </row>
    <row r="2">
      <c r="A2" s="8" t="s">
        <v>61</v>
      </c>
      <c r="B2" s="8" t="s">
        <v>62</v>
      </c>
      <c r="C2" s="11" t="s">
        <v>63</v>
      </c>
      <c r="D2" s="8" t="s">
        <v>61</v>
      </c>
      <c r="E2" s="8" t="s">
        <v>62</v>
      </c>
      <c r="F2" s="11" t="s">
        <v>64</v>
      </c>
    </row>
    <row r="3">
      <c r="A3" s="1" t="s">
        <v>65</v>
      </c>
      <c r="B3" s="1" t="s">
        <v>66</v>
      </c>
      <c r="C3" s="12">
        <v>85.0</v>
      </c>
      <c r="D3" s="13" t="s">
        <v>67</v>
      </c>
      <c r="E3" s="1" t="s">
        <v>68</v>
      </c>
      <c r="F3" s="12">
        <v>45.0</v>
      </c>
    </row>
    <row r="4">
      <c r="A4" s="1" t="s">
        <v>69</v>
      </c>
      <c r="B4" s="1" t="s">
        <v>70</v>
      </c>
      <c r="C4" s="12">
        <v>90.0</v>
      </c>
      <c r="D4" s="1" t="s">
        <v>71</v>
      </c>
      <c r="E4" s="1" t="s">
        <v>72</v>
      </c>
      <c r="F4" s="12">
        <v>50.0</v>
      </c>
    </row>
    <row r="5">
      <c r="A5" s="1" t="s">
        <v>73</v>
      </c>
      <c r="B5" s="1" t="s">
        <v>74</v>
      </c>
      <c r="C5" s="12" t="s">
        <v>75</v>
      </c>
      <c r="D5" s="1" t="s">
        <v>76</v>
      </c>
      <c r="E5" s="1" t="s">
        <v>77</v>
      </c>
      <c r="F5" s="12" t="s">
        <v>78</v>
      </c>
    </row>
    <row r="6">
      <c r="A6" s="1" t="s">
        <v>79</v>
      </c>
      <c r="B6" s="1" t="s">
        <v>80</v>
      </c>
      <c r="C6" s="12" t="s">
        <v>75</v>
      </c>
      <c r="D6" s="1" t="s">
        <v>81</v>
      </c>
      <c r="E6" s="1" t="s">
        <v>82</v>
      </c>
      <c r="F6" s="10"/>
    </row>
    <row r="7">
      <c r="A7" s="1" t="s">
        <v>83</v>
      </c>
      <c r="B7" s="1" t="s">
        <v>84</v>
      </c>
      <c r="C7" s="12" t="s">
        <v>85</v>
      </c>
      <c r="D7" s="1" t="s">
        <v>86</v>
      </c>
      <c r="E7" s="1" t="s">
        <v>87</v>
      </c>
      <c r="F7" s="10"/>
    </row>
    <row r="8">
      <c r="A8" s="1" t="s">
        <v>88</v>
      </c>
      <c r="B8" s="1" t="s">
        <v>89</v>
      </c>
      <c r="C8" s="12">
        <v>70.0</v>
      </c>
      <c r="D8" s="1" t="s">
        <v>90</v>
      </c>
      <c r="E8" s="1" t="s">
        <v>91</v>
      </c>
      <c r="F8" s="10"/>
    </row>
    <row r="9">
      <c r="A9" s="1" t="s">
        <v>92</v>
      </c>
      <c r="B9" s="1" t="s">
        <v>93</v>
      </c>
      <c r="C9" s="12">
        <v>50.0</v>
      </c>
      <c r="D9" s="1" t="s">
        <v>94</v>
      </c>
      <c r="E9" s="1" t="s">
        <v>95</v>
      </c>
      <c r="F9" s="12" t="s">
        <v>96</v>
      </c>
    </row>
    <row r="10">
      <c r="A10" s="1" t="s">
        <v>97</v>
      </c>
      <c r="B10" s="1" t="s">
        <v>98</v>
      </c>
      <c r="C10" s="12" t="s">
        <v>78</v>
      </c>
      <c r="D10" s="1" t="s">
        <v>99</v>
      </c>
      <c r="E10" s="1" t="s">
        <v>100</v>
      </c>
      <c r="F10" s="12" t="s">
        <v>101</v>
      </c>
    </row>
    <row r="11">
      <c r="A11" s="1" t="s">
        <v>102</v>
      </c>
      <c r="B11" s="1" t="s">
        <v>103</v>
      </c>
      <c r="C11" s="10"/>
      <c r="D11" s="1" t="s">
        <v>104</v>
      </c>
      <c r="E11" s="1" t="s">
        <v>105</v>
      </c>
      <c r="F11" s="12">
        <v>45.0</v>
      </c>
    </row>
    <row r="12">
      <c r="A12" s="1" t="s">
        <v>106</v>
      </c>
      <c r="B12" s="1" t="s">
        <v>107</v>
      </c>
      <c r="C12" s="12">
        <v>75.0</v>
      </c>
      <c r="D12" s="1" t="s">
        <v>108</v>
      </c>
      <c r="E12" s="1" t="s">
        <v>109</v>
      </c>
      <c r="F12" s="12" t="s">
        <v>96</v>
      </c>
    </row>
    <row r="13">
      <c r="A13" s="1" t="s">
        <v>110</v>
      </c>
      <c r="B13" s="1" t="s">
        <v>111</v>
      </c>
      <c r="C13" s="12">
        <v>60.0</v>
      </c>
      <c r="D13" s="1" t="s">
        <v>112</v>
      </c>
      <c r="E13" s="1" t="s">
        <v>113</v>
      </c>
      <c r="F13" s="12">
        <v>45.0</v>
      </c>
    </row>
    <row r="14">
      <c r="A14" s="1" t="s">
        <v>114</v>
      </c>
      <c r="B14" s="1" t="s">
        <v>115</v>
      </c>
      <c r="C14" s="12">
        <v>60.0</v>
      </c>
      <c r="D14" s="1" t="s">
        <v>116</v>
      </c>
      <c r="E14" s="1" t="s">
        <v>117</v>
      </c>
      <c r="F14" s="12" t="s">
        <v>96</v>
      </c>
    </row>
    <row r="15">
      <c r="A15" s="1" t="s">
        <v>118</v>
      </c>
      <c r="B15" s="1" t="s">
        <v>119</v>
      </c>
      <c r="C15" s="12" t="s">
        <v>120</v>
      </c>
      <c r="D15" s="1" t="s">
        <v>121</v>
      </c>
      <c r="E15" s="1" t="s">
        <v>122</v>
      </c>
      <c r="F15" s="10"/>
    </row>
    <row r="16">
      <c r="A16" s="1" t="s">
        <v>123</v>
      </c>
      <c r="B16" s="1" t="s">
        <v>124</v>
      </c>
      <c r="C16" s="12"/>
      <c r="D16" s="1" t="s">
        <v>125</v>
      </c>
      <c r="E16" s="1" t="s">
        <v>126</v>
      </c>
      <c r="F16" s="12" t="s">
        <v>96</v>
      </c>
    </row>
    <row r="17">
      <c r="A17" s="1" t="s">
        <v>127</v>
      </c>
      <c r="B17" s="1" t="s">
        <v>128</v>
      </c>
      <c r="C17" s="12">
        <v>60.0</v>
      </c>
      <c r="D17" s="1" t="s">
        <v>129</v>
      </c>
      <c r="E17" s="1" t="s">
        <v>130</v>
      </c>
      <c r="F17" s="12">
        <v>45.0</v>
      </c>
    </row>
    <row r="18">
      <c r="A18" s="1" t="s">
        <v>131</v>
      </c>
      <c r="B18" s="1" t="s">
        <v>132</v>
      </c>
      <c r="C18" s="12">
        <v>80.0</v>
      </c>
      <c r="D18" s="1" t="s">
        <v>133</v>
      </c>
      <c r="E18" s="1" t="s">
        <v>134</v>
      </c>
      <c r="F18" s="10"/>
    </row>
    <row r="19">
      <c r="A19" s="1" t="s">
        <v>135</v>
      </c>
      <c r="B19" s="1" t="s">
        <v>136</v>
      </c>
      <c r="C19" s="12" t="s">
        <v>85</v>
      </c>
      <c r="D19" s="1" t="s">
        <v>137</v>
      </c>
      <c r="E19" s="1" t="s">
        <v>138</v>
      </c>
      <c r="F19" s="10"/>
    </row>
    <row r="20">
      <c r="A20" s="1" t="s">
        <v>139</v>
      </c>
      <c r="B20" s="1" t="s">
        <v>140</v>
      </c>
      <c r="C20" s="12">
        <v>80.0</v>
      </c>
      <c r="D20" s="1" t="s">
        <v>141</v>
      </c>
      <c r="E20" s="1" t="s">
        <v>142</v>
      </c>
      <c r="F20" s="12">
        <v>40.0</v>
      </c>
    </row>
    <row r="21">
      <c r="A21" s="1" t="s">
        <v>143</v>
      </c>
      <c r="B21" s="1" t="s">
        <v>144</v>
      </c>
      <c r="C21" s="12">
        <v>60.0</v>
      </c>
      <c r="D21" s="1" t="s">
        <v>145</v>
      </c>
      <c r="E21" s="1" t="s">
        <v>146</v>
      </c>
      <c r="F21" s="10"/>
    </row>
    <row r="22">
      <c r="A22" s="1" t="s">
        <v>147</v>
      </c>
      <c r="B22" s="1" t="s">
        <v>148</v>
      </c>
      <c r="C22" s="12" t="s">
        <v>75</v>
      </c>
      <c r="F22" s="10"/>
    </row>
    <row r="23">
      <c r="A23" s="1" t="s">
        <v>149</v>
      </c>
      <c r="B23" s="1" t="s">
        <v>150</v>
      </c>
      <c r="C23" s="12" t="s">
        <v>151</v>
      </c>
      <c r="F23" s="10"/>
    </row>
    <row r="24">
      <c r="A24" s="1" t="s">
        <v>152</v>
      </c>
      <c r="B24" s="1" t="s">
        <v>153</v>
      </c>
      <c r="C24" s="12" t="s">
        <v>154</v>
      </c>
      <c r="F24" s="10"/>
    </row>
    <row r="25">
      <c r="A25" s="1" t="s">
        <v>155</v>
      </c>
      <c r="B25" s="1" t="s">
        <v>156</v>
      </c>
      <c r="C25" s="12">
        <v>60.0</v>
      </c>
      <c r="F25" s="10"/>
    </row>
    <row r="26">
      <c r="A26" s="1" t="s">
        <v>157</v>
      </c>
      <c r="B26" s="1" t="s">
        <v>158</v>
      </c>
      <c r="C26" s="12" t="s">
        <v>85</v>
      </c>
      <c r="F26" s="10"/>
    </row>
    <row r="27">
      <c r="A27" s="1" t="s">
        <v>159</v>
      </c>
      <c r="B27" s="1" t="s">
        <v>160</v>
      </c>
      <c r="C27" s="12" t="s">
        <v>75</v>
      </c>
      <c r="F27" s="10"/>
    </row>
    <row r="28">
      <c r="A28" s="1" t="s">
        <v>161</v>
      </c>
      <c r="B28" s="1" t="s">
        <v>162</v>
      </c>
      <c r="C28" s="12" t="s">
        <v>163</v>
      </c>
      <c r="F28" s="10"/>
    </row>
    <row r="29">
      <c r="C29" s="10"/>
      <c r="F29" s="10"/>
    </row>
    <row r="30">
      <c r="C30" s="10"/>
      <c r="F30" s="10"/>
    </row>
    <row r="31">
      <c r="C31" s="10"/>
      <c r="F31" s="10"/>
    </row>
    <row r="32">
      <c r="C32" s="10"/>
      <c r="F32" s="10"/>
    </row>
    <row r="33">
      <c r="C33" s="10"/>
      <c r="F33" s="10"/>
    </row>
    <row r="34">
      <c r="C34" s="10"/>
      <c r="F34" s="10"/>
    </row>
    <row r="35">
      <c r="C35" s="10"/>
      <c r="F35" s="10"/>
    </row>
    <row r="36">
      <c r="C36" s="10"/>
      <c r="F36" s="10"/>
    </row>
    <row r="37">
      <c r="C37" s="10"/>
      <c r="F37" s="10"/>
    </row>
    <row r="38">
      <c r="C38" s="10"/>
      <c r="F38" s="10"/>
    </row>
    <row r="39">
      <c r="C39" s="10"/>
      <c r="F39" s="10"/>
    </row>
    <row r="40">
      <c r="C40" s="10"/>
      <c r="F40" s="10"/>
    </row>
    <row r="41">
      <c r="C41" s="10"/>
      <c r="F41" s="10"/>
    </row>
    <row r="42">
      <c r="C42" s="10"/>
      <c r="F42" s="10"/>
    </row>
    <row r="43">
      <c r="C43" s="10"/>
      <c r="F43" s="10"/>
    </row>
    <row r="44">
      <c r="C44" s="10"/>
      <c r="F44" s="10"/>
    </row>
    <row r="45">
      <c r="C45" s="10"/>
      <c r="F45" s="10"/>
    </row>
    <row r="46">
      <c r="C46" s="10"/>
      <c r="F46" s="10"/>
    </row>
    <row r="47">
      <c r="C47" s="10"/>
      <c r="F47" s="10"/>
    </row>
    <row r="48">
      <c r="C48" s="10"/>
      <c r="F48" s="10"/>
    </row>
    <row r="49">
      <c r="C49" s="10"/>
      <c r="F49" s="10"/>
    </row>
    <row r="50">
      <c r="C50" s="10"/>
      <c r="F50" s="10"/>
    </row>
    <row r="51">
      <c r="C51" s="10"/>
      <c r="F51" s="10"/>
    </row>
    <row r="52">
      <c r="C52" s="10"/>
      <c r="F52" s="10"/>
    </row>
    <row r="53">
      <c r="C53" s="10"/>
      <c r="F53" s="10"/>
    </row>
    <row r="54">
      <c r="C54" s="10"/>
      <c r="F54" s="10"/>
    </row>
    <row r="55">
      <c r="C55" s="10"/>
      <c r="F55" s="10"/>
    </row>
    <row r="56">
      <c r="C56" s="10"/>
      <c r="F56" s="10"/>
    </row>
    <row r="57">
      <c r="C57" s="10"/>
      <c r="F57" s="10"/>
    </row>
    <row r="58">
      <c r="C58" s="10"/>
      <c r="F58" s="10"/>
    </row>
    <row r="59">
      <c r="C59" s="10"/>
      <c r="F59" s="10"/>
    </row>
    <row r="60">
      <c r="C60" s="10"/>
      <c r="F60" s="10"/>
    </row>
    <row r="61">
      <c r="C61" s="10"/>
      <c r="F61" s="10"/>
    </row>
    <row r="62">
      <c r="C62" s="10"/>
      <c r="F62" s="10"/>
    </row>
    <row r="63">
      <c r="C63" s="10"/>
      <c r="F63" s="10"/>
    </row>
    <row r="64">
      <c r="C64" s="10"/>
      <c r="F64" s="10"/>
    </row>
    <row r="65">
      <c r="C65" s="10"/>
      <c r="F65" s="10"/>
    </row>
    <row r="66">
      <c r="C66" s="10"/>
      <c r="F66" s="10"/>
    </row>
    <row r="67">
      <c r="C67" s="10"/>
      <c r="F67" s="10"/>
    </row>
    <row r="68">
      <c r="C68" s="10"/>
      <c r="F68" s="10"/>
    </row>
    <row r="69">
      <c r="C69" s="10"/>
      <c r="F69" s="10"/>
    </row>
    <row r="70">
      <c r="C70" s="10"/>
      <c r="F70" s="10"/>
    </row>
    <row r="71">
      <c r="C71" s="10"/>
      <c r="F71" s="10"/>
    </row>
    <row r="72">
      <c r="C72" s="10"/>
      <c r="F72" s="10"/>
    </row>
    <row r="73">
      <c r="C73" s="10"/>
      <c r="F73" s="10"/>
    </row>
    <row r="74">
      <c r="C74" s="10"/>
      <c r="F74" s="10"/>
    </row>
    <row r="75">
      <c r="C75" s="10"/>
      <c r="F75" s="10"/>
    </row>
    <row r="76">
      <c r="C76" s="10"/>
      <c r="F76" s="10"/>
    </row>
    <row r="77">
      <c r="C77" s="10"/>
      <c r="F77" s="10"/>
    </row>
    <row r="78">
      <c r="C78" s="10"/>
      <c r="F78" s="10"/>
    </row>
    <row r="79">
      <c r="C79" s="10"/>
      <c r="F79" s="10"/>
    </row>
    <row r="80">
      <c r="C80" s="10"/>
      <c r="F80" s="10"/>
    </row>
    <row r="81">
      <c r="C81" s="10"/>
      <c r="F81" s="10"/>
    </row>
    <row r="82">
      <c r="C82" s="10"/>
      <c r="F82" s="10"/>
    </row>
    <row r="83">
      <c r="C83" s="10"/>
      <c r="F83" s="10"/>
    </row>
    <row r="84">
      <c r="C84" s="10"/>
      <c r="F84" s="10"/>
    </row>
    <row r="85">
      <c r="C85" s="10"/>
      <c r="F85" s="10"/>
    </row>
    <row r="86">
      <c r="C86" s="10"/>
      <c r="F86" s="10"/>
    </row>
    <row r="87">
      <c r="C87" s="10"/>
      <c r="F87" s="10"/>
    </row>
    <row r="88">
      <c r="C88" s="10"/>
      <c r="F88" s="10"/>
    </row>
    <row r="89">
      <c r="C89" s="10"/>
      <c r="F89" s="10"/>
    </row>
    <row r="90">
      <c r="C90" s="10"/>
      <c r="F90" s="10"/>
    </row>
    <row r="91">
      <c r="C91" s="10"/>
      <c r="F91" s="10"/>
    </row>
    <row r="92">
      <c r="C92" s="10"/>
      <c r="F92" s="10"/>
    </row>
    <row r="93">
      <c r="C93" s="10"/>
      <c r="F93" s="10"/>
    </row>
    <row r="94">
      <c r="C94" s="10"/>
      <c r="F94" s="10"/>
    </row>
    <row r="95">
      <c r="C95" s="10"/>
      <c r="F95" s="10"/>
    </row>
    <row r="96">
      <c r="C96" s="10"/>
      <c r="F96" s="10"/>
    </row>
    <row r="97">
      <c r="C97" s="10"/>
      <c r="F97" s="10"/>
    </row>
    <row r="98">
      <c r="C98" s="10"/>
      <c r="F98" s="10"/>
    </row>
    <row r="99">
      <c r="C99" s="10"/>
      <c r="F99" s="10"/>
    </row>
    <row r="100">
      <c r="C100" s="10"/>
      <c r="F100" s="10"/>
    </row>
    <row r="101">
      <c r="C101" s="10"/>
      <c r="F101" s="10"/>
    </row>
    <row r="102">
      <c r="C102" s="10"/>
      <c r="F102" s="10"/>
    </row>
    <row r="103">
      <c r="C103" s="10"/>
      <c r="F103" s="10"/>
    </row>
    <row r="104">
      <c r="C104" s="10"/>
      <c r="F104" s="10"/>
    </row>
    <row r="105">
      <c r="C105" s="10"/>
      <c r="F105" s="10"/>
    </row>
    <row r="106">
      <c r="C106" s="10"/>
      <c r="F106" s="10"/>
    </row>
    <row r="107">
      <c r="C107" s="10"/>
      <c r="F107" s="10"/>
    </row>
    <row r="108">
      <c r="C108" s="10"/>
      <c r="F108" s="10"/>
    </row>
    <row r="109">
      <c r="C109" s="10"/>
      <c r="F109" s="10"/>
    </row>
    <row r="110">
      <c r="C110" s="10"/>
      <c r="F110" s="10"/>
    </row>
    <row r="111">
      <c r="C111" s="10"/>
      <c r="F111" s="10"/>
    </row>
    <row r="112">
      <c r="C112" s="10"/>
      <c r="F112" s="10"/>
    </row>
    <row r="113">
      <c r="C113" s="10"/>
      <c r="F113" s="10"/>
    </row>
    <row r="114">
      <c r="C114" s="10"/>
      <c r="F114" s="10"/>
    </row>
    <row r="115">
      <c r="C115" s="10"/>
      <c r="F115" s="10"/>
    </row>
    <row r="116">
      <c r="C116" s="10"/>
      <c r="F116" s="10"/>
    </row>
    <row r="117">
      <c r="C117" s="10"/>
      <c r="F117" s="10"/>
    </row>
    <row r="118">
      <c r="C118" s="10"/>
      <c r="F118" s="10"/>
    </row>
    <row r="119">
      <c r="C119" s="10"/>
      <c r="F119" s="10"/>
    </row>
    <row r="120">
      <c r="C120" s="10"/>
      <c r="F120" s="10"/>
    </row>
    <row r="121">
      <c r="C121" s="10"/>
      <c r="F121" s="10"/>
    </row>
    <row r="122">
      <c r="C122" s="10"/>
      <c r="F122" s="10"/>
    </row>
    <row r="123">
      <c r="C123" s="10"/>
      <c r="F123" s="10"/>
    </row>
    <row r="124">
      <c r="C124" s="10"/>
      <c r="F124" s="10"/>
    </row>
    <row r="125">
      <c r="C125" s="10"/>
      <c r="F125" s="10"/>
    </row>
    <row r="126">
      <c r="C126" s="10"/>
      <c r="F126" s="10"/>
    </row>
    <row r="127">
      <c r="C127" s="10"/>
      <c r="F127" s="10"/>
    </row>
    <row r="128">
      <c r="C128" s="10"/>
      <c r="F128" s="10"/>
    </row>
    <row r="129">
      <c r="C129" s="10"/>
      <c r="F129" s="10"/>
    </row>
    <row r="130">
      <c r="C130" s="10"/>
      <c r="F130" s="10"/>
    </row>
    <row r="131">
      <c r="C131" s="10"/>
      <c r="F131" s="10"/>
    </row>
    <row r="132">
      <c r="C132" s="10"/>
      <c r="F132" s="10"/>
    </row>
    <row r="133">
      <c r="C133" s="10"/>
      <c r="F133" s="10"/>
    </row>
    <row r="134">
      <c r="C134" s="10"/>
      <c r="F134" s="10"/>
    </row>
    <row r="135">
      <c r="C135" s="10"/>
      <c r="F135" s="10"/>
    </row>
    <row r="136">
      <c r="C136" s="10"/>
      <c r="F136" s="10"/>
    </row>
    <row r="137">
      <c r="C137" s="10"/>
      <c r="F137" s="10"/>
    </row>
    <row r="138">
      <c r="C138" s="10"/>
      <c r="F138" s="10"/>
    </row>
    <row r="139">
      <c r="C139" s="10"/>
      <c r="F139" s="10"/>
    </row>
    <row r="140">
      <c r="C140" s="10"/>
      <c r="F140" s="10"/>
    </row>
    <row r="141">
      <c r="C141" s="10"/>
      <c r="F141" s="10"/>
    </row>
    <row r="142">
      <c r="C142" s="10"/>
      <c r="F142" s="10"/>
    </row>
    <row r="143">
      <c r="C143" s="10"/>
      <c r="F143" s="10"/>
    </row>
    <row r="144">
      <c r="C144" s="10"/>
      <c r="F144" s="10"/>
    </row>
    <row r="145">
      <c r="C145" s="10"/>
      <c r="F145" s="10"/>
    </row>
    <row r="146">
      <c r="C146" s="10"/>
      <c r="F146" s="10"/>
    </row>
    <row r="147">
      <c r="C147" s="10"/>
      <c r="F147" s="10"/>
    </row>
    <row r="148">
      <c r="C148" s="10"/>
      <c r="F148" s="10"/>
    </row>
    <row r="149">
      <c r="C149" s="10"/>
      <c r="F149" s="10"/>
    </row>
    <row r="150">
      <c r="C150" s="10"/>
      <c r="F150" s="10"/>
    </row>
    <row r="151">
      <c r="C151" s="10"/>
      <c r="F151" s="10"/>
    </row>
    <row r="152">
      <c r="C152" s="10"/>
      <c r="F152" s="10"/>
    </row>
    <row r="153">
      <c r="C153" s="10"/>
      <c r="F153" s="10"/>
    </row>
    <row r="154">
      <c r="C154" s="10"/>
      <c r="F154" s="10"/>
    </row>
    <row r="155">
      <c r="C155" s="10"/>
      <c r="F155" s="10"/>
    </row>
    <row r="156">
      <c r="C156" s="10"/>
      <c r="F156" s="10"/>
    </row>
    <row r="157">
      <c r="C157" s="10"/>
      <c r="F157" s="10"/>
    </row>
    <row r="158">
      <c r="C158" s="10"/>
      <c r="F158" s="10"/>
    </row>
    <row r="159">
      <c r="C159" s="10"/>
      <c r="F159" s="10"/>
    </row>
    <row r="160">
      <c r="C160" s="10"/>
      <c r="F160" s="10"/>
    </row>
    <row r="161">
      <c r="C161" s="10"/>
      <c r="F161" s="10"/>
    </row>
    <row r="162">
      <c r="C162" s="10"/>
      <c r="F162" s="10"/>
    </row>
    <row r="163">
      <c r="C163" s="10"/>
      <c r="F163" s="10"/>
    </row>
    <row r="164">
      <c r="C164" s="10"/>
      <c r="F164" s="10"/>
    </row>
    <row r="165">
      <c r="C165" s="10"/>
      <c r="F165" s="10"/>
    </row>
    <row r="166">
      <c r="C166" s="10"/>
      <c r="F166" s="10"/>
    </row>
    <row r="167">
      <c r="C167" s="10"/>
      <c r="F167" s="10"/>
    </row>
    <row r="168">
      <c r="C168" s="10"/>
      <c r="F168" s="10"/>
    </row>
    <row r="169">
      <c r="C169" s="10"/>
      <c r="F169" s="10"/>
    </row>
    <row r="170">
      <c r="C170" s="10"/>
      <c r="F170" s="10"/>
    </row>
    <row r="171">
      <c r="C171" s="10"/>
      <c r="F171" s="10"/>
    </row>
    <row r="172">
      <c r="C172" s="10"/>
      <c r="F172" s="10"/>
    </row>
    <row r="173">
      <c r="C173" s="10"/>
      <c r="F173" s="10"/>
    </row>
    <row r="174">
      <c r="C174" s="10"/>
      <c r="F174" s="10"/>
    </row>
    <row r="175">
      <c r="C175" s="10"/>
      <c r="F175" s="10"/>
    </row>
    <row r="176">
      <c r="C176" s="10"/>
      <c r="F176" s="10"/>
    </row>
    <row r="177">
      <c r="C177" s="10"/>
      <c r="F177" s="10"/>
    </row>
    <row r="178">
      <c r="C178" s="10"/>
      <c r="F178" s="10"/>
    </row>
    <row r="179">
      <c r="C179" s="10"/>
      <c r="F179" s="10"/>
    </row>
    <row r="180">
      <c r="C180" s="10"/>
      <c r="F180" s="10"/>
    </row>
    <row r="181">
      <c r="C181" s="10"/>
      <c r="F181" s="10"/>
    </row>
    <row r="182">
      <c r="C182" s="10"/>
      <c r="F182" s="10"/>
    </row>
    <row r="183">
      <c r="C183" s="10"/>
      <c r="F183" s="10"/>
    </row>
    <row r="184">
      <c r="C184" s="10"/>
      <c r="F184" s="10"/>
    </row>
    <row r="185">
      <c r="C185" s="10"/>
      <c r="F185" s="10"/>
    </row>
    <row r="186">
      <c r="C186" s="10"/>
      <c r="F186" s="10"/>
    </row>
    <row r="187">
      <c r="C187" s="10"/>
      <c r="F187" s="10"/>
    </row>
    <row r="188">
      <c r="C188" s="10"/>
      <c r="F188" s="10"/>
    </row>
    <row r="189">
      <c r="C189" s="10"/>
      <c r="F189" s="10"/>
    </row>
    <row r="190">
      <c r="C190" s="10"/>
      <c r="F190" s="10"/>
    </row>
    <row r="191">
      <c r="C191" s="10"/>
      <c r="F191" s="10"/>
    </row>
    <row r="192">
      <c r="C192" s="10"/>
      <c r="F192" s="10"/>
    </row>
    <row r="193">
      <c r="C193" s="10"/>
      <c r="F193" s="10"/>
    </row>
    <row r="194">
      <c r="C194" s="10"/>
      <c r="F194" s="10"/>
    </row>
    <row r="195">
      <c r="C195" s="10"/>
      <c r="F195" s="10"/>
    </row>
    <row r="196">
      <c r="C196" s="10"/>
      <c r="F196" s="10"/>
    </row>
    <row r="197">
      <c r="C197" s="10"/>
      <c r="F197" s="10"/>
    </row>
    <row r="198">
      <c r="C198" s="10"/>
      <c r="F198" s="10"/>
    </row>
    <row r="199">
      <c r="C199" s="10"/>
      <c r="F199" s="10"/>
    </row>
    <row r="200">
      <c r="C200" s="10"/>
      <c r="F200" s="10"/>
    </row>
    <row r="201">
      <c r="C201" s="10"/>
      <c r="F201" s="10"/>
    </row>
    <row r="202">
      <c r="C202" s="10"/>
      <c r="F202" s="10"/>
    </row>
    <row r="203">
      <c r="C203" s="10"/>
      <c r="F203" s="10"/>
    </row>
    <row r="204">
      <c r="C204" s="10"/>
      <c r="F204" s="10"/>
    </row>
    <row r="205">
      <c r="C205" s="10"/>
      <c r="F205" s="10"/>
    </row>
    <row r="206">
      <c r="C206" s="10"/>
      <c r="F206" s="10"/>
    </row>
    <row r="207">
      <c r="C207" s="10"/>
      <c r="F207" s="10"/>
    </row>
    <row r="208">
      <c r="C208" s="10"/>
      <c r="F208" s="10"/>
    </row>
    <row r="209">
      <c r="C209" s="10"/>
      <c r="F209" s="10"/>
    </row>
    <row r="210">
      <c r="C210" s="10"/>
      <c r="F210" s="10"/>
    </row>
    <row r="211">
      <c r="C211" s="10"/>
      <c r="F211" s="10"/>
    </row>
    <row r="212">
      <c r="C212" s="10"/>
      <c r="F212" s="10"/>
    </row>
    <row r="213">
      <c r="C213" s="10"/>
      <c r="F213" s="10"/>
    </row>
    <row r="214">
      <c r="C214" s="10"/>
      <c r="F214" s="10"/>
    </row>
    <row r="215">
      <c r="C215" s="10"/>
      <c r="F215" s="10"/>
    </row>
    <row r="216">
      <c r="C216" s="10"/>
      <c r="F216" s="10"/>
    </row>
    <row r="217">
      <c r="C217" s="10"/>
      <c r="F217" s="10"/>
    </row>
    <row r="218">
      <c r="C218" s="10"/>
      <c r="F218" s="10"/>
    </row>
    <row r="219">
      <c r="C219" s="10"/>
      <c r="F219" s="10"/>
    </row>
    <row r="220">
      <c r="C220" s="10"/>
      <c r="F220" s="10"/>
    </row>
    <row r="221">
      <c r="C221" s="10"/>
      <c r="F221" s="10"/>
    </row>
    <row r="222">
      <c r="C222" s="10"/>
      <c r="F222" s="10"/>
    </row>
    <row r="223">
      <c r="C223" s="10"/>
      <c r="F223" s="10"/>
    </row>
    <row r="224">
      <c r="C224" s="10"/>
      <c r="F224" s="10"/>
    </row>
    <row r="225">
      <c r="C225" s="10"/>
      <c r="F225" s="10"/>
    </row>
    <row r="226">
      <c r="C226" s="10"/>
      <c r="F226" s="10"/>
    </row>
    <row r="227">
      <c r="C227" s="10"/>
      <c r="F227" s="10"/>
    </row>
    <row r="228">
      <c r="C228" s="10"/>
      <c r="F228" s="10"/>
    </row>
    <row r="229">
      <c r="C229" s="10"/>
      <c r="F229" s="10"/>
    </row>
    <row r="230">
      <c r="C230" s="10"/>
      <c r="F230" s="10"/>
    </row>
    <row r="231">
      <c r="C231" s="10"/>
      <c r="F231" s="10"/>
    </row>
    <row r="232">
      <c r="C232" s="10"/>
      <c r="F232" s="10"/>
    </row>
    <row r="233">
      <c r="C233" s="10"/>
      <c r="F233" s="10"/>
    </row>
    <row r="234">
      <c r="C234" s="10"/>
      <c r="F234" s="10"/>
    </row>
    <row r="235">
      <c r="C235" s="10"/>
      <c r="F235" s="10"/>
    </row>
    <row r="236">
      <c r="C236" s="10"/>
      <c r="F236" s="10"/>
    </row>
    <row r="237">
      <c r="C237" s="10"/>
      <c r="F237" s="10"/>
    </row>
    <row r="238">
      <c r="C238" s="10"/>
      <c r="F238" s="10"/>
    </row>
    <row r="239">
      <c r="C239" s="10"/>
      <c r="F239" s="10"/>
    </row>
    <row r="240">
      <c r="C240" s="10"/>
      <c r="F240" s="10"/>
    </row>
    <row r="241">
      <c r="C241" s="10"/>
      <c r="F241" s="10"/>
    </row>
    <row r="242">
      <c r="C242" s="10"/>
      <c r="F242" s="10"/>
    </row>
    <row r="243">
      <c r="C243" s="10"/>
      <c r="F243" s="10"/>
    </row>
    <row r="244">
      <c r="C244" s="10"/>
      <c r="F244" s="10"/>
    </row>
    <row r="245">
      <c r="C245" s="10"/>
      <c r="F245" s="10"/>
    </row>
    <row r="246">
      <c r="C246" s="10"/>
      <c r="F246" s="10"/>
    </row>
    <row r="247">
      <c r="C247" s="10"/>
      <c r="F247" s="10"/>
    </row>
    <row r="248">
      <c r="C248" s="10"/>
      <c r="F248" s="10"/>
    </row>
    <row r="249">
      <c r="C249" s="10"/>
      <c r="F249" s="10"/>
    </row>
    <row r="250">
      <c r="C250" s="10"/>
      <c r="F250" s="10"/>
    </row>
    <row r="251">
      <c r="C251" s="10"/>
      <c r="F251" s="10"/>
    </row>
    <row r="252">
      <c r="C252" s="10"/>
      <c r="F252" s="10"/>
    </row>
    <row r="253">
      <c r="C253" s="10"/>
      <c r="F253" s="10"/>
    </row>
    <row r="254">
      <c r="C254" s="10"/>
      <c r="F254" s="10"/>
    </row>
    <row r="255">
      <c r="C255" s="10"/>
      <c r="F255" s="10"/>
    </row>
    <row r="256">
      <c r="C256" s="10"/>
      <c r="F256" s="10"/>
    </row>
    <row r="257">
      <c r="C257" s="10"/>
      <c r="F257" s="10"/>
    </row>
    <row r="258">
      <c r="C258" s="10"/>
      <c r="F258" s="10"/>
    </row>
    <row r="259">
      <c r="C259" s="10"/>
      <c r="F259" s="10"/>
    </row>
    <row r="260">
      <c r="C260" s="10"/>
      <c r="F260" s="10"/>
    </row>
    <row r="261">
      <c r="C261" s="10"/>
      <c r="F261" s="10"/>
    </row>
    <row r="262">
      <c r="C262" s="10"/>
      <c r="F262" s="10"/>
    </row>
    <row r="263">
      <c r="C263" s="10"/>
      <c r="F263" s="10"/>
    </row>
    <row r="264">
      <c r="C264" s="10"/>
      <c r="F264" s="10"/>
    </row>
    <row r="265">
      <c r="C265" s="10"/>
      <c r="F265" s="10"/>
    </row>
    <row r="266">
      <c r="C266" s="10"/>
      <c r="F266" s="10"/>
    </row>
    <row r="267">
      <c r="C267" s="10"/>
      <c r="F267" s="10"/>
    </row>
    <row r="268">
      <c r="C268" s="10"/>
      <c r="F268" s="10"/>
    </row>
    <row r="269">
      <c r="C269" s="10"/>
      <c r="F269" s="10"/>
    </row>
    <row r="270">
      <c r="C270" s="10"/>
      <c r="F270" s="10"/>
    </row>
    <row r="271">
      <c r="C271" s="10"/>
      <c r="F271" s="10"/>
    </row>
    <row r="272">
      <c r="C272" s="10"/>
      <c r="F272" s="10"/>
    </row>
    <row r="273">
      <c r="C273" s="10"/>
      <c r="F273" s="10"/>
    </row>
    <row r="274">
      <c r="C274" s="10"/>
      <c r="F274" s="10"/>
    </row>
    <row r="275">
      <c r="C275" s="10"/>
      <c r="F275" s="10"/>
    </row>
    <row r="276">
      <c r="C276" s="10"/>
      <c r="F276" s="10"/>
    </row>
    <row r="277">
      <c r="C277" s="10"/>
      <c r="F277" s="10"/>
    </row>
    <row r="278">
      <c r="C278" s="10"/>
      <c r="F278" s="10"/>
    </row>
    <row r="279">
      <c r="C279" s="10"/>
      <c r="F279" s="10"/>
    </row>
    <row r="280">
      <c r="C280" s="10"/>
      <c r="F280" s="10"/>
    </row>
    <row r="281">
      <c r="C281" s="10"/>
      <c r="F281" s="10"/>
    </row>
    <row r="282">
      <c r="C282" s="10"/>
      <c r="F282" s="10"/>
    </row>
    <row r="283">
      <c r="C283" s="10"/>
      <c r="F283" s="10"/>
    </row>
    <row r="284">
      <c r="C284" s="10"/>
      <c r="F284" s="10"/>
    </row>
    <row r="285">
      <c r="C285" s="10"/>
      <c r="F285" s="10"/>
    </row>
    <row r="286">
      <c r="C286" s="10"/>
      <c r="F286" s="10"/>
    </row>
    <row r="287">
      <c r="C287" s="10"/>
      <c r="F287" s="10"/>
    </row>
    <row r="288">
      <c r="C288" s="10"/>
      <c r="F288" s="10"/>
    </row>
    <row r="289">
      <c r="C289" s="10"/>
      <c r="F289" s="10"/>
    </row>
    <row r="290">
      <c r="C290" s="10"/>
      <c r="F290" s="10"/>
    </row>
    <row r="291">
      <c r="C291" s="10"/>
      <c r="F291" s="10"/>
    </row>
    <row r="292">
      <c r="C292" s="10"/>
      <c r="F292" s="10"/>
    </row>
    <row r="293">
      <c r="C293" s="10"/>
      <c r="F293" s="10"/>
    </row>
    <row r="294">
      <c r="C294" s="10"/>
      <c r="F294" s="10"/>
    </row>
    <row r="295">
      <c r="C295" s="10"/>
      <c r="F295" s="10"/>
    </row>
    <row r="296">
      <c r="C296" s="10"/>
      <c r="F296" s="10"/>
    </row>
    <row r="297">
      <c r="C297" s="10"/>
      <c r="F297" s="10"/>
    </row>
    <row r="298">
      <c r="C298" s="10"/>
      <c r="F298" s="10"/>
    </row>
    <row r="299">
      <c r="C299" s="10"/>
      <c r="F299" s="10"/>
    </row>
    <row r="300">
      <c r="C300" s="10"/>
      <c r="F300" s="10"/>
    </row>
    <row r="301">
      <c r="C301" s="10"/>
      <c r="F301" s="10"/>
    </row>
    <row r="302">
      <c r="C302" s="10"/>
      <c r="F302" s="10"/>
    </row>
    <row r="303">
      <c r="C303" s="10"/>
      <c r="F303" s="10"/>
    </row>
    <row r="304">
      <c r="C304" s="10"/>
      <c r="F304" s="10"/>
    </row>
    <row r="305">
      <c r="C305" s="10"/>
      <c r="F305" s="10"/>
    </row>
    <row r="306">
      <c r="C306" s="10"/>
      <c r="F306" s="10"/>
    </row>
    <row r="307">
      <c r="C307" s="10"/>
      <c r="F307" s="10"/>
    </row>
    <row r="308">
      <c r="C308" s="10"/>
      <c r="F308" s="10"/>
    </row>
    <row r="309">
      <c r="C309" s="10"/>
      <c r="F309" s="10"/>
    </row>
    <row r="310">
      <c r="C310" s="10"/>
      <c r="F310" s="10"/>
    </row>
    <row r="311">
      <c r="C311" s="10"/>
      <c r="F311" s="10"/>
    </row>
    <row r="312">
      <c r="C312" s="10"/>
      <c r="F312" s="10"/>
    </row>
    <row r="313">
      <c r="C313" s="10"/>
      <c r="F313" s="10"/>
    </row>
    <row r="314">
      <c r="C314" s="10"/>
      <c r="F314" s="10"/>
    </row>
    <row r="315">
      <c r="C315" s="10"/>
      <c r="F315" s="10"/>
    </row>
    <row r="316">
      <c r="C316" s="10"/>
      <c r="F316" s="10"/>
    </row>
    <row r="317">
      <c r="C317" s="10"/>
      <c r="F317" s="10"/>
    </row>
    <row r="318">
      <c r="C318" s="10"/>
      <c r="F318" s="10"/>
    </row>
    <row r="319">
      <c r="C319" s="10"/>
      <c r="F319" s="10"/>
    </row>
    <row r="320">
      <c r="C320" s="10"/>
      <c r="F320" s="10"/>
    </row>
    <row r="321">
      <c r="C321" s="10"/>
      <c r="F321" s="10"/>
    </row>
    <row r="322">
      <c r="C322" s="10"/>
      <c r="F322" s="10"/>
    </row>
    <row r="323">
      <c r="C323" s="10"/>
      <c r="F323" s="10"/>
    </row>
    <row r="324">
      <c r="C324" s="10"/>
      <c r="F324" s="10"/>
    </row>
    <row r="325">
      <c r="C325" s="10"/>
      <c r="F325" s="10"/>
    </row>
    <row r="326">
      <c r="C326" s="10"/>
      <c r="F326" s="10"/>
    </row>
    <row r="327">
      <c r="C327" s="10"/>
      <c r="F327" s="10"/>
    </row>
    <row r="328">
      <c r="C328" s="10"/>
      <c r="F328" s="10"/>
    </row>
    <row r="329">
      <c r="C329" s="10"/>
      <c r="F329" s="10"/>
    </row>
    <row r="330">
      <c r="C330" s="10"/>
      <c r="F330" s="10"/>
    </row>
    <row r="331">
      <c r="C331" s="10"/>
      <c r="F331" s="10"/>
    </row>
    <row r="332">
      <c r="C332" s="10"/>
      <c r="F332" s="10"/>
    </row>
    <row r="333">
      <c r="C333" s="10"/>
      <c r="F333" s="10"/>
    </row>
    <row r="334">
      <c r="C334" s="10"/>
      <c r="F334" s="10"/>
    </row>
    <row r="335">
      <c r="C335" s="10"/>
      <c r="F335" s="10"/>
    </row>
    <row r="336">
      <c r="C336" s="10"/>
      <c r="F336" s="10"/>
    </row>
    <row r="337">
      <c r="C337" s="10"/>
      <c r="F337" s="10"/>
    </row>
    <row r="338">
      <c r="C338" s="10"/>
      <c r="F338" s="10"/>
    </row>
    <row r="339">
      <c r="C339" s="10"/>
      <c r="F339" s="10"/>
    </row>
    <row r="340">
      <c r="C340" s="10"/>
      <c r="F340" s="10"/>
    </row>
    <row r="341">
      <c r="C341" s="10"/>
      <c r="F341" s="10"/>
    </row>
    <row r="342">
      <c r="C342" s="10"/>
      <c r="F342" s="10"/>
    </row>
    <row r="343">
      <c r="C343" s="10"/>
      <c r="F343" s="10"/>
    </row>
    <row r="344">
      <c r="C344" s="10"/>
      <c r="F344" s="10"/>
    </row>
    <row r="345">
      <c r="C345" s="10"/>
      <c r="F345" s="10"/>
    </row>
    <row r="346">
      <c r="C346" s="10"/>
      <c r="F346" s="10"/>
    </row>
    <row r="347">
      <c r="C347" s="10"/>
      <c r="F347" s="10"/>
    </row>
    <row r="348">
      <c r="C348" s="10"/>
      <c r="F348" s="10"/>
    </row>
    <row r="349">
      <c r="C349" s="10"/>
      <c r="F349" s="10"/>
    </row>
    <row r="350">
      <c r="C350" s="10"/>
      <c r="F350" s="10"/>
    </row>
    <row r="351">
      <c r="C351" s="10"/>
      <c r="F351" s="10"/>
    </row>
    <row r="352">
      <c r="C352" s="10"/>
      <c r="F352" s="10"/>
    </row>
    <row r="353">
      <c r="C353" s="10"/>
      <c r="F353" s="10"/>
    </row>
    <row r="354">
      <c r="C354" s="10"/>
      <c r="F354" s="10"/>
    </row>
    <row r="355">
      <c r="C355" s="10"/>
      <c r="F355" s="10"/>
    </row>
    <row r="356">
      <c r="C356" s="10"/>
      <c r="F356" s="10"/>
    </row>
    <row r="357">
      <c r="C357" s="10"/>
      <c r="F357" s="10"/>
    </row>
    <row r="358">
      <c r="C358" s="10"/>
      <c r="F358" s="10"/>
    </row>
    <row r="359">
      <c r="C359" s="10"/>
      <c r="F359" s="10"/>
    </row>
    <row r="360">
      <c r="C360" s="10"/>
      <c r="F360" s="10"/>
    </row>
    <row r="361">
      <c r="C361" s="10"/>
      <c r="F361" s="10"/>
    </row>
    <row r="362">
      <c r="C362" s="10"/>
      <c r="F362" s="10"/>
    </row>
    <row r="363">
      <c r="C363" s="10"/>
      <c r="F363" s="10"/>
    </row>
    <row r="364">
      <c r="C364" s="10"/>
      <c r="F364" s="10"/>
    </row>
    <row r="365">
      <c r="C365" s="10"/>
      <c r="F365" s="10"/>
    </row>
    <row r="366">
      <c r="C366" s="10"/>
      <c r="F366" s="10"/>
    </row>
    <row r="367">
      <c r="C367" s="10"/>
      <c r="F367" s="10"/>
    </row>
    <row r="368">
      <c r="C368" s="10"/>
      <c r="F368" s="10"/>
    </row>
    <row r="369">
      <c r="C369" s="10"/>
      <c r="F369" s="10"/>
    </row>
    <row r="370">
      <c r="C370" s="10"/>
      <c r="F370" s="10"/>
    </row>
    <row r="371">
      <c r="C371" s="10"/>
      <c r="F371" s="10"/>
    </row>
    <row r="372">
      <c r="C372" s="10"/>
      <c r="F372" s="10"/>
    </row>
    <row r="373">
      <c r="C373" s="10"/>
      <c r="F373" s="10"/>
    </row>
    <row r="374">
      <c r="C374" s="10"/>
      <c r="F374" s="10"/>
    </row>
    <row r="375">
      <c r="C375" s="10"/>
      <c r="F375" s="10"/>
    </row>
    <row r="376">
      <c r="C376" s="10"/>
      <c r="F376" s="10"/>
    </row>
    <row r="377">
      <c r="C377" s="10"/>
      <c r="F377" s="10"/>
    </row>
    <row r="378">
      <c r="C378" s="10"/>
      <c r="F378" s="10"/>
    </row>
    <row r="379">
      <c r="C379" s="10"/>
      <c r="F379" s="10"/>
    </row>
    <row r="380">
      <c r="C380" s="10"/>
      <c r="F380" s="10"/>
    </row>
    <row r="381">
      <c r="C381" s="10"/>
      <c r="F381" s="10"/>
    </row>
    <row r="382">
      <c r="C382" s="10"/>
      <c r="F382" s="10"/>
    </row>
    <row r="383">
      <c r="C383" s="10"/>
      <c r="F383" s="10"/>
    </row>
    <row r="384">
      <c r="C384" s="10"/>
      <c r="F384" s="10"/>
    </row>
    <row r="385">
      <c r="C385" s="10"/>
      <c r="F385" s="10"/>
    </row>
    <row r="386">
      <c r="C386" s="10"/>
      <c r="F386" s="10"/>
    </row>
    <row r="387">
      <c r="C387" s="10"/>
      <c r="F387" s="10"/>
    </row>
    <row r="388">
      <c r="C388" s="10"/>
      <c r="F388" s="10"/>
    </row>
    <row r="389">
      <c r="C389" s="10"/>
      <c r="F389" s="10"/>
    </row>
    <row r="390">
      <c r="C390" s="10"/>
      <c r="F390" s="10"/>
    </row>
    <row r="391">
      <c r="C391" s="10"/>
      <c r="F391" s="10"/>
    </row>
    <row r="392">
      <c r="C392" s="10"/>
      <c r="F392" s="10"/>
    </row>
    <row r="393">
      <c r="C393" s="10"/>
      <c r="F393" s="10"/>
    </row>
    <row r="394">
      <c r="C394" s="10"/>
      <c r="F394" s="10"/>
    </row>
    <row r="395">
      <c r="C395" s="10"/>
      <c r="F395" s="10"/>
    </row>
    <row r="396">
      <c r="C396" s="10"/>
      <c r="F396" s="10"/>
    </row>
    <row r="397">
      <c r="C397" s="10"/>
      <c r="F397" s="10"/>
    </row>
    <row r="398">
      <c r="C398" s="10"/>
      <c r="F398" s="10"/>
    </row>
    <row r="399">
      <c r="C399" s="10"/>
      <c r="F399" s="10"/>
    </row>
    <row r="400">
      <c r="C400" s="10"/>
      <c r="F400" s="10"/>
    </row>
    <row r="401">
      <c r="C401" s="10"/>
      <c r="F401" s="10"/>
    </row>
    <row r="402">
      <c r="C402" s="10"/>
      <c r="F402" s="10"/>
    </row>
    <row r="403">
      <c r="C403" s="10"/>
      <c r="F403" s="10"/>
    </row>
    <row r="404">
      <c r="C404" s="10"/>
      <c r="F404" s="10"/>
    </row>
    <row r="405">
      <c r="C405" s="10"/>
      <c r="F405" s="10"/>
    </row>
    <row r="406">
      <c r="C406" s="10"/>
      <c r="F406" s="10"/>
    </row>
    <row r="407">
      <c r="C407" s="10"/>
      <c r="F407" s="10"/>
    </row>
    <row r="408">
      <c r="C408" s="10"/>
      <c r="F408" s="10"/>
    </row>
    <row r="409">
      <c r="C409" s="10"/>
      <c r="F409" s="10"/>
    </row>
    <row r="410">
      <c r="C410" s="10"/>
      <c r="F410" s="10"/>
    </row>
    <row r="411">
      <c r="C411" s="10"/>
      <c r="F411" s="10"/>
    </row>
    <row r="412">
      <c r="C412" s="10"/>
      <c r="F412" s="10"/>
    </row>
    <row r="413">
      <c r="C413" s="10"/>
      <c r="F413" s="10"/>
    </row>
    <row r="414">
      <c r="C414" s="10"/>
      <c r="F414" s="10"/>
    </row>
    <row r="415">
      <c r="C415" s="10"/>
      <c r="F415" s="10"/>
    </row>
    <row r="416">
      <c r="C416" s="10"/>
      <c r="F416" s="10"/>
    </row>
    <row r="417">
      <c r="C417" s="10"/>
      <c r="F417" s="10"/>
    </row>
    <row r="418">
      <c r="C418" s="10"/>
      <c r="F418" s="10"/>
    </row>
    <row r="419">
      <c r="C419" s="10"/>
      <c r="F419" s="10"/>
    </row>
    <row r="420">
      <c r="C420" s="10"/>
      <c r="F420" s="10"/>
    </row>
    <row r="421">
      <c r="C421" s="10"/>
      <c r="F421" s="10"/>
    </row>
    <row r="422">
      <c r="C422" s="10"/>
      <c r="F422" s="10"/>
    </row>
    <row r="423">
      <c r="C423" s="10"/>
      <c r="F423" s="10"/>
    </row>
    <row r="424">
      <c r="C424" s="10"/>
      <c r="F424" s="10"/>
    </row>
    <row r="425">
      <c r="C425" s="10"/>
      <c r="F425" s="10"/>
    </row>
    <row r="426">
      <c r="C426" s="10"/>
      <c r="F426" s="10"/>
    </row>
    <row r="427">
      <c r="C427" s="10"/>
      <c r="F427" s="10"/>
    </row>
    <row r="428">
      <c r="C428" s="10"/>
      <c r="F428" s="10"/>
    </row>
    <row r="429">
      <c r="C429" s="10"/>
      <c r="F429" s="10"/>
    </row>
    <row r="430">
      <c r="C430" s="10"/>
      <c r="F430" s="10"/>
    </row>
    <row r="431">
      <c r="C431" s="10"/>
      <c r="F431" s="10"/>
    </row>
    <row r="432">
      <c r="C432" s="10"/>
      <c r="F432" s="10"/>
    </row>
    <row r="433">
      <c r="C433" s="10"/>
      <c r="F433" s="10"/>
    </row>
    <row r="434">
      <c r="C434" s="10"/>
      <c r="F434" s="10"/>
    </row>
    <row r="435">
      <c r="C435" s="10"/>
      <c r="F435" s="10"/>
    </row>
    <row r="436">
      <c r="C436" s="10"/>
      <c r="F436" s="10"/>
    </row>
    <row r="437">
      <c r="C437" s="10"/>
      <c r="F437" s="10"/>
    </row>
    <row r="438">
      <c r="C438" s="10"/>
      <c r="F438" s="10"/>
    </row>
    <row r="439">
      <c r="C439" s="10"/>
      <c r="F439" s="10"/>
    </row>
    <row r="440">
      <c r="C440" s="10"/>
      <c r="F440" s="10"/>
    </row>
    <row r="441">
      <c r="C441" s="10"/>
      <c r="F441" s="10"/>
    </row>
    <row r="442">
      <c r="C442" s="10"/>
      <c r="F442" s="10"/>
    </row>
    <row r="443">
      <c r="C443" s="10"/>
      <c r="F443" s="10"/>
    </row>
    <row r="444">
      <c r="C444" s="10"/>
      <c r="F444" s="10"/>
    </row>
    <row r="445">
      <c r="C445" s="10"/>
      <c r="F445" s="10"/>
    </row>
    <row r="446">
      <c r="C446" s="10"/>
      <c r="F446" s="10"/>
    </row>
    <row r="447">
      <c r="C447" s="10"/>
      <c r="F447" s="10"/>
    </row>
    <row r="448">
      <c r="C448" s="10"/>
      <c r="F448" s="10"/>
    </row>
    <row r="449">
      <c r="C449" s="10"/>
      <c r="F449" s="10"/>
    </row>
    <row r="450">
      <c r="C450" s="10"/>
      <c r="F450" s="10"/>
    </row>
    <row r="451">
      <c r="C451" s="10"/>
      <c r="F451" s="10"/>
    </row>
    <row r="452">
      <c r="C452" s="10"/>
      <c r="F452" s="10"/>
    </row>
    <row r="453">
      <c r="C453" s="10"/>
      <c r="F453" s="10"/>
    </row>
    <row r="454">
      <c r="C454" s="10"/>
      <c r="F454" s="10"/>
    </row>
    <row r="455">
      <c r="C455" s="10"/>
      <c r="F455" s="10"/>
    </row>
    <row r="456">
      <c r="C456" s="10"/>
      <c r="F456" s="10"/>
    </row>
    <row r="457">
      <c r="C457" s="10"/>
      <c r="F457" s="10"/>
    </row>
    <row r="458">
      <c r="C458" s="10"/>
      <c r="F458" s="10"/>
    </row>
    <row r="459">
      <c r="C459" s="10"/>
      <c r="F459" s="10"/>
    </row>
    <row r="460">
      <c r="C460" s="10"/>
      <c r="F460" s="10"/>
    </row>
    <row r="461">
      <c r="C461" s="10"/>
      <c r="F461" s="10"/>
    </row>
    <row r="462">
      <c r="C462" s="10"/>
      <c r="F462" s="10"/>
    </row>
    <row r="463">
      <c r="C463" s="10"/>
      <c r="F463" s="10"/>
    </row>
    <row r="464">
      <c r="C464" s="10"/>
      <c r="F464" s="10"/>
    </row>
    <row r="465">
      <c r="C465" s="10"/>
      <c r="F465" s="10"/>
    </row>
    <row r="466">
      <c r="C466" s="10"/>
      <c r="F466" s="10"/>
    </row>
    <row r="467">
      <c r="C467" s="10"/>
      <c r="F467" s="10"/>
    </row>
    <row r="468">
      <c r="C468" s="10"/>
      <c r="F468" s="10"/>
    </row>
    <row r="469">
      <c r="C469" s="10"/>
      <c r="F469" s="10"/>
    </row>
    <row r="470">
      <c r="C470" s="10"/>
      <c r="F470" s="10"/>
    </row>
    <row r="471">
      <c r="C471" s="10"/>
      <c r="F471" s="10"/>
    </row>
    <row r="472">
      <c r="C472" s="10"/>
      <c r="F472" s="10"/>
    </row>
    <row r="473">
      <c r="C473" s="10"/>
      <c r="F473" s="10"/>
    </row>
    <row r="474">
      <c r="C474" s="10"/>
      <c r="F474" s="10"/>
    </row>
    <row r="475">
      <c r="C475" s="10"/>
      <c r="F475" s="10"/>
    </row>
    <row r="476">
      <c r="C476" s="10"/>
      <c r="F476" s="10"/>
    </row>
    <row r="477">
      <c r="C477" s="10"/>
      <c r="F477" s="10"/>
    </row>
    <row r="478">
      <c r="C478" s="10"/>
      <c r="F478" s="10"/>
    </row>
    <row r="479">
      <c r="C479" s="10"/>
      <c r="F479" s="10"/>
    </row>
    <row r="480">
      <c r="C480" s="10"/>
      <c r="F480" s="10"/>
    </row>
    <row r="481">
      <c r="C481" s="10"/>
      <c r="F481" s="10"/>
    </row>
    <row r="482">
      <c r="C482" s="10"/>
      <c r="F482" s="10"/>
    </row>
    <row r="483">
      <c r="C483" s="10"/>
      <c r="F483" s="10"/>
    </row>
    <row r="484">
      <c r="C484" s="10"/>
      <c r="F484" s="10"/>
    </row>
    <row r="485">
      <c r="C485" s="10"/>
      <c r="F485" s="10"/>
    </row>
    <row r="486">
      <c r="C486" s="10"/>
      <c r="F486" s="10"/>
    </row>
    <row r="487">
      <c r="C487" s="10"/>
      <c r="F487" s="10"/>
    </row>
    <row r="488">
      <c r="C488" s="10"/>
      <c r="F488" s="10"/>
    </row>
    <row r="489">
      <c r="C489" s="10"/>
      <c r="F489" s="10"/>
    </row>
    <row r="490">
      <c r="C490" s="10"/>
      <c r="F490" s="10"/>
    </row>
    <row r="491">
      <c r="C491" s="10"/>
      <c r="F491" s="10"/>
    </row>
    <row r="492">
      <c r="C492" s="10"/>
      <c r="F492" s="10"/>
    </row>
    <row r="493">
      <c r="C493" s="10"/>
      <c r="F493" s="10"/>
    </row>
    <row r="494">
      <c r="C494" s="10"/>
      <c r="F494" s="10"/>
    </row>
    <row r="495">
      <c r="C495" s="10"/>
      <c r="F495" s="10"/>
    </row>
    <row r="496">
      <c r="C496" s="10"/>
      <c r="F496" s="10"/>
    </row>
    <row r="497">
      <c r="C497" s="10"/>
      <c r="F497" s="10"/>
    </row>
    <row r="498">
      <c r="C498" s="10"/>
      <c r="F498" s="10"/>
    </row>
    <row r="499">
      <c r="C499" s="10"/>
      <c r="F499" s="10"/>
    </row>
    <row r="500">
      <c r="C500" s="10"/>
      <c r="F500" s="10"/>
    </row>
    <row r="501">
      <c r="C501" s="10"/>
      <c r="F501" s="10"/>
    </row>
    <row r="502">
      <c r="C502" s="10"/>
      <c r="F502" s="10"/>
    </row>
    <row r="503">
      <c r="C503" s="10"/>
      <c r="F503" s="10"/>
    </row>
    <row r="504">
      <c r="C504" s="10"/>
      <c r="F504" s="10"/>
    </row>
    <row r="505">
      <c r="C505" s="10"/>
      <c r="F505" s="10"/>
    </row>
    <row r="506">
      <c r="C506" s="10"/>
      <c r="F506" s="10"/>
    </row>
    <row r="507">
      <c r="C507" s="10"/>
      <c r="F507" s="10"/>
    </row>
    <row r="508">
      <c r="C508" s="10"/>
      <c r="F508" s="10"/>
    </row>
    <row r="509">
      <c r="C509" s="10"/>
      <c r="F509" s="10"/>
    </row>
    <row r="510">
      <c r="C510" s="10"/>
      <c r="F510" s="10"/>
    </row>
    <row r="511">
      <c r="C511" s="10"/>
      <c r="F511" s="10"/>
    </row>
    <row r="512">
      <c r="C512" s="10"/>
      <c r="F512" s="10"/>
    </row>
    <row r="513">
      <c r="C513" s="10"/>
      <c r="F513" s="10"/>
    </row>
    <row r="514">
      <c r="C514" s="10"/>
      <c r="F514" s="10"/>
    </row>
    <row r="515">
      <c r="C515" s="10"/>
      <c r="F515" s="10"/>
    </row>
    <row r="516">
      <c r="C516" s="10"/>
      <c r="F516" s="10"/>
    </row>
    <row r="517">
      <c r="C517" s="10"/>
      <c r="F517" s="10"/>
    </row>
    <row r="518">
      <c r="C518" s="10"/>
      <c r="F518" s="10"/>
    </row>
    <row r="519">
      <c r="C519" s="10"/>
      <c r="F519" s="10"/>
    </row>
    <row r="520">
      <c r="C520" s="10"/>
      <c r="F520" s="10"/>
    </row>
    <row r="521">
      <c r="C521" s="10"/>
      <c r="F521" s="10"/>
    </row>
    <row r="522">
      <c r="C522" s="10"/>
      <c r="F522" s="10"/>
    </row>
    <row r="523">
      <c r="C523" s="10"/>
      <c r="F523" s="10"/>
    </row>
    <row r="524">
      <c r="C524" s="10"/>
      <c r="F524" s="10"/>
    </row>
    <row r="525">
      <c r="C525" s="10"/>
      <c r="F525" s="10"/>
    </row>
    <row r="526">
      <c r="C526" s="10"/>
      <c r="F526" s="10"/>
    </row>
    <row r="527">
      <c r="C527" s="10"/>
      <c r="F527" s="10"/>
    </row>
    <row r="528">
      <c r="C528" s="10"/>
      <c r="F528" s="10"/>
    </row>
    <row r="529">
      <c r="C529" s="10"/>
      <c r="F529" s="10"/>
    </row>
    <row r="530">
      <c r="C530" s="10"/>
      <c r="F530" s="10"/>
    </row>
    <row r="531">
      <c r="C531" s="10"/>
      <c r="F531" s="10"/>
    </row>
    <row r="532">
      <c r="C532" s="10"/>
      <c r="F532" s="10"/>
    </row>
    <row r="533">
      <c r="C533" s="10"/>
      <c r="F533" s="10"/>
    </row>
    <row r="534">
      <c r="C534" s="10"/>
      <c r="F534" s="10"/>
    </row>
    <row r="535">
      <c r="C535" s="10"/>
      <c r="F535" s="10"/>
    </row>
    <row r="536">
      <c r="C536" s="10"/>
      <c r="F536" s="10"/>
    </row>
    <row r="537">
      <c r="C537" s="10"/>
      <c r="F537" s="10"/>
    </row>
    <row r="538">
      <c r="C538" s="10"/>
      <c r="F538" s="10"/>
    </row>
    <row r="539">
      <c r="C539" s="10"/>
      <c r="F539" s="10"/>
    </row>
    <row r="540">
      <c r="C540" s="10"/>
      <c r="F540" s="10"/>
    </row>
    <row r="541">
      <c r="C541" s="10"/>
      <c r="F541" s="10"/>
    </row>
    <row r="542">
      <c r="C542" s="10"/>
      <c r="F542" s="10"/>
    </row>
    <row r="543">
      <c r="C543" s="10"/>
      <c r="F543" s="10"/>
    </row>
    <row r="544">
      <c r="C544" s="10"/>
      <c r="F544" s="10"/>
    </row>
    <row r="545">
      <c r="C545" s="10"/>
      <c r="F545" s="10"/>
    </row>
    <row r="546">
      <c r="C546" s="10"/>
      <c r="F546" s="10"/>
    </row>
    <row r="547">
      <c r="C547" s="10"/>
      <c r="F547" s="10"/>
    </row>
    <row r="548">
      <c r="C548" s="10"/>
      <c r="F548" s="10"/>
    </row>
    <row r="549">
      <c r="C549" s="10"/>
      <c r="F549" s="10"/>
    </row>
    <row r="550">
      <c r="C550" s="10"/>
      <c r="F550" s="10"/>
    </row>
    <row r="551">
      <c r="C551" s="10"/>
      <c r="F551" s="10"/>
    </row>
    <row r="552">
      <c r="C552" s="10"/>
      <c r="F552" s="10"/>
    </row>
    <row r="553">
      <c r="C553" s="10"/>
      <c r="F553" s="10"/>
    </row>
    <row r="554">
      <c r="C554" s="10"/>
      <c r="F554" s="10"/>
    </row>
    <row r="555">
      <c r="C555" s="10"/>
      <c r="F555" s="10"/>
    </row>
    <row r="556">
      <c r="C556" s="10"/>
      <c r="F556" s="10"/>
    </row>
    <row r="557">
      <c r="C557" s="10"/>
      <c r="F557" s="10"/>
    </row>
    <row r="558">
      <c r="C558" s="10"/>
      <c r="F558" s="10"/>
    </row>
    <row r="559">
      <c r="C559" s="10"/>
      <c r="F559" s="10"/>
    </row>
    <row r="560">
      <c r="C560" s="10"/>
      <c r="F560" s="10"/>
    </row>
    <row r="561">
      <c r="C561" s="10"/>
      <c r="F561" s="10"/>
    </row>
    <row r="562">
      <c r="C562" s="10"/>
      <c r="F562" s="10"/>
    </row>
    <row r="563">
      <c r="C563" s="10"/>
      <c r="F563" s="10"/>
    </row>
    <row r="564">
      <c r="C564" s="10"/>
      <c r="F564" s="10"/>
    </row>
    <row r="565">
      <c r="C565" s="10"/>
      <c r="F565" s="10"/>
    </row>
    <row r="566">
      <c r="C566" s="10"/>
      <c r="F566" s="10"/>
    </row>
    <row r="567">
      <c r="C567" s="10"/>
      <c r="F567" s="10"/>
    </row>
    <row r="568">
      <c r="C568" s="10"/>
      <c r="F568" s="10"/>
    </row>
    <row r="569">
      <c r="C569" s="10"/>
      <c r="F569" s="10"/>
    </row>
    <row r="570">
      <c r="C570" s="10"/>
      <c r="F570" s="10"/>
    </row>
    <row r="571">
      <c r="C571" s="10"/>
      <c r="F571" s="10"/>
    </row>
    <row r="572">
      <c r="C572" s="10"/>
      <c r="F572" s="10"/>
    </row>
    <row r="573">
      <c r="C573" s="10"/>
      <c r="F573" s="10"/>
    </row>
    <row r="574">
      <c r="C574" s="10"/>
      <c r="F574" s="10"/>
    </row>
    <row r="575">
      <c r="C575" s="10"/>
      <c r="F575" s="10"/>
    </row>
    <row r="576">
      <c r="C576" s="10"/>
      <c r="F576" s="10"/>
    </row>
    <row r="577">
      <c r="C577" s="10"/>
      <c r="F577" s="10"/>
    </row>
    <row r="578">
      <c r="C578" s="10"/>
      <c r="F578" s="10"/>
    </row>
    <row r="579">
      <c r="C579" s="10"/>
      <c r="F579" s="10"/>
    </row>
    <row r="580">
      <c r="C580" s="10"/>
      <c r="F580" s="10"/>
    </row>
    <row r="581">
      <c r="C581" s="10"/>
      <c r="F581" s="10"/>
    </row>
    <row r="582">
      <c r="C582" s="10"/>
      <c r="F582" s="10"/>
    </row>
    <row r="583">
      <c r="C583" s="10"/>
      <c r="F583" s="10"/>
    </row>
    <row r="584">
      <c r="C584" s="10"/>
      <c r="F584" s="10"/>
    </row>
    <row r="585">
      <c r="C585" s="10"/>
      <c r="F585" s="10"/>
    </row>
    <row r="586">
      <c r="C586" s="10"/>
      <c r="F586" s="10"/>
    </row>
    <row r="587">
      <c r="C587" s="10"/>
      <c r="F587" s="10"/>
    </row>
    <row r="588">
      <c r="C588" s="10"/>
      <c r="F588" s="10"/>
    </row>
    <row r="589">
      <c r="C589" s="10"/>
      <c r="F589" s="10"/>
    </row>
    <row r="590">
      <c r="C590" s="10"/>
      <c r="F590" s="10"/>
    </row>
    <row r="591">
      <c r="C591" s="10"/>
      <c r="F591" s="10"/>
    </row>
    <row r="592">
      <c r="C592" s="10"/>
      <c r="F592" s="10"/>
    </row>
    <row r="593">
      <c r="C593" s="10"/>
      <c r="F593" s="10"/>
    </row>
    <row r="594">
      <c r="C594" s="10"/>
      <c r="F594" s="10"/>
    </row>
    <row r="595">
      <c r="C595" s="10"/>
      <c r="F595" s="10"/>
    </row>
    <row r="596">
      <c r="C596" s="10"/>
      <c r="F596" s="10"/>
    </row>
    <row r="597">
      <c r="C597" s="10"/>
      <c r="F597" s="10"/>
    </row>
    <row r="598">
      <c r="C598" s="10"/>
      <c r="F598" s="10"/>
    </row>
    <row r="599">
      <c r="C599" s="10"/>
      <c r="F599" s="10"/>
    </row>
    <row r="600">
      <c r="C600" s="10"/>
      <c r="F600" s="10"/>
    </row>
    <row r="601">
      <c r="C601" s="10"/>
      <c r="F601" s="10"/>
    </row>
    <row r="602">
      <c r="C602" s="10"/>
      <c r="F602" s="10"/>
    </row>
    <row r="603">
      <c r="C603" s="10"/>
      <c r="F603" s="10"/>
    </row>
    <row r="604">
      <c r="C604" s="10"/>
      <c r="F604" s="10"/>
    </row>
    <row r="605">
      <c r="C605" s="10"/>
      <c r="F605" s="10"/>
    </row>
    <row r="606">
      <c r="C606" s="10"/>
      <c r="F606" s="10"/>
    </row>
    <row r="607">
      <c r="C607" s="10"/>
      <c r="F607" s="10"/>
    </row>
    <row r="608">
      <c r="C608" s="10"/>
      <c r="F608" s="10"/>
    </row>
    <row r="609">
      <c r="C609" s="10"/>
      <c r="F609" s="10"/>
    </row>
    <row r="610">
      <c r="C610" s="10"/>
      <c r="F610" s="10"/>
    </row>
    <row r="611">
      <c r="C611" s="10"/>
      <c r="F611" s="10"/>
    </row>
    <row r="612">
      <c r="C612" s="10"/>
      <c r="F612" s="10"/>
    </row>
    <row r="613">
      <c r="C613" s="10"/>
      <c r="F613" s="10"/>
    </row>
    <row r="614">
      <c r="C614" s="10"/>
      <c r="F614" s="10"/>
    </row>
    <row r="615">
      <c r="C615" s="10"/>
      <c r="F615" s="10"/>
    </row>
    <row r="616">
      <c r="C616" s="10"/>
      <c r="F616" s="10"/>
    </row>
    <row r="617">
      <c r="C617" s="10"/>
      <c r="F617" s="10"/>
    </row>
    <row r="618">
      <c r="C618" s="10"/>
      <c r="F618" s="10"/>
    </row>
    <row r="619">
      <c r="C619" s="10"/>
      <c r="F619" s="10"/>
    </row>
    <row r="620">
      <c r="C620" s="10"/>
      <c r="F620" s="10"/>
    </row>
    <row r="621">
      <c r="C621" s="10"/>
      <c r="F621" s="10"/>
    </row>
    <row r="622">
      <c r="C622" s="10"/>
      <c r="F622" s="10"/>
    </row>
    <row r="623">
      <c r="C623" s="10"/>
      <c r="F623" s="10"/>
    </row>
    <row r="624">
      <c r="C624" s="10"/>
      <c r="F624" s="10"/>
    </row>
    <row r="625">
      <c r="C625" s="10"/>
      <c r="F625" s="10"/>
    </row>
    <row r="626">
      <c r="C626" s="10"/>
      <c r="F626" s="10"/>
    </row>
    <row r="627">
      <c r="C627" s="10"/>
      <c r="F627" s="10"/>
    </row>
    <row r="628">
      <c r="C628" s="10"/>
      <c r="F628" s="10"/>
    </row>
    <row r="629">
      <c r="C629" s="10"/>
      <c r="F629" s="10"/>
    </row>
    <row r="630">
      <c r="C630" s="10"/>
      <c r="F630" s="10"/>
    </row>
    <row r="631">
      <c r="C631" s="10"/>
      <c r="F631" s="10"/>
    </row>
    <row r="632">
      <c r="C632" s="10"/>
      <c r="F632" s="10"/>
    </row>
    <row r="633">
      <c r="C633" s="10"/>
      <c r="F633" s="10"/>
    </row>
    <row r="634">
      <c r="C634" s="10"/>
      <c r="F634" s="10"/>
    </row>
    <row r="635">
      <c r="C635" s="10"/>
      <c r="F635" s="10"/>
    </row>
    <row r="636">
      <c r="C636" s="10"/>
      <c r="F636" s="10"/>
    </row>
    <row r="637">
      <c r="C637" s="10"/>
      <c r="F637" s="10"/>
    </row>
    <row r="638">
      <c r="C638" s="10"/>
      <c r="F638" s="10"/>
    </row>
    <row r="639">
      <c r="C639" s="10"/>
      <c r="F639" s="10"/>
    </row>
    <row r="640">
      <c r="C640" s="10"/>
      <c r="F640" s="10"/>
    </row>
    <row r="641">
      <c r="C641" s="10"/>
      <c r="F641" s="10"/>
    </row>
    <row r="642">
      <c r="C642" s="10"/>
      <c r="F642" s="10"/>
    </row>
    <row r="643">
      <c r="C643" s="10"/>
      <c r="F643" s="10"/>
    </row>
    <row r="644">
      <c r="C644" s="10"/>
      <c r="F644" s="10"/>
    </row>
    <row r="645">
      <c r="C645" s="10"/>
      <c r="F645" s="10"/>
    </row>
    <row r="646">
      <c r="C646" s="10"/>
      <c r="F646" s="10"/>
    </row>
    <row r="647">
      <c r="C647" s="10"/>
      <c r="F647" s="10"/>
    </row>
    <row r="648">
      <c r="C648" s="10"/>
      <c r="F648" s="10"/>
    </row>
    <row r="649">
      <c r="C649" s="10"/>
      <c r="F649" s="10"/>
    </row>
    <row r="650">
      <c r="C650" s="10"/>
      <c r="F650" s="10"/>
    </row>
    <row r="651">
      <c r="C651" s="10"/>
      <c r="F651" s="10"/>
    </row>
    <row r="652">
      <c r="C652" s="10"/>
      <c r="F652" s="10"/>
    </row>
    <row r="653">
      <c r="C653" s="10"/>
      <c r="F653" s="10"/>
    </row>
    <row r="654">
      <c r="C654" s="10"/>
      <c r="F654" s="10"/>
    </row>
    <row r="655">
      <c r="C655" s="10"/>
      <c r="F655" s="10"/>
    </row>
    <row r="656">
      <c r="C656" s="10"/>
      <c r="F656" s="10"/>
    </row>
    <row r="657">
      <c r="C657" s="10"/>
      <c r="F657" s="10"/>
    </row>
    <row r="658">
      <c r="C658" s="10"/>
      <c r="F658" s="10"/>
    </row>
    <row r="659">
      <c r="C659" s="10"/>
      <c r="F659" s="10"/>
    </row>
    <row r="660">
      <c r="C660" s="10"/>
      <c r="F660" s="10"/>
    </row>
    <row r="661">
      <c r="C661" s="10"/>
      <c r="F661" s="10"/>
    </row>
    <row r="662">
      <c r="C662" s="10"/>
      <c r="F662" s="10"/>
    </row>
    <row r="663">
      <c r="C663" s="10"/>
      <c r="F663" s="10"/>
    </row>
    <row r="664">
      <c r="C664" s="10"/>
      <c r="F664" s="10"/>
    </row>
    <row r="665">
      <c r="C665" s="10"/>
      <c r="F665" s="10"/>
    </row>
    <row r="666">
      <c r="C666" s="10"/>
      <c r="F666" s="10"/>
    </row>
    <row r="667">
      <c r="C667" s="10"/>
      <c r="F667" s="10"/>
    </row>
    <row r="668">
      <c r="C668" s="10"/>
      <c r="F668" s="10"/>
    </row>
    <row r="669">
      <c r="C669" s="10"/>
      <c r="F669" s="10"/>
    </row>
    <row r="670">
      <c r="C670" s="10"/>
      <c r="F670" s="10"/>
    </row>
    <row r="671">
      <c r="C671" s="10"/>
      <c r="F671" s="10"/>
    </row>
    <row r="672">
      <c r="C672" s="10"/>
      <c r="F672" s="10"/>
    </row>
    <row r="673">
      <c r="C673" s="10"/>
      <c r="F673" s="10"/>
    </row>
    <row r="674">
      <c r="C674" s="10"/>
      <c r="F674" s="10"/>
    </row>
    <row r="675">
      <c r="C675" s="10"/>
      <c r="F675" s="10"/>
    </row>
    <row r="676">
      <c r="C676" s="10"/>
      <c r="F676" s="10"/>
    </row>
    <row r="677">
      <c r="C677" s="10"/>
      <c r="F677" s="10"/>
    </row>
    <row r="678">
      <c r="C678" s="10"/>
      <c r="F678" s="10"/>
    </row>
    <row r="679">
      <c r="C679" s="10"/>
      <c r="F679" s="10"/>
    </row>
    <row r="680">
      <c r="C680" s="10"/>
      <c r="F680" s="10"/>
    </row>
    <row r="681">
      <c r="C681" s="10"/>
      <c r="F681" s="10"/>
    </row>
    <row r="682">
      <c r="C682" s="10"/>
      <c r="F682" s="10"/>
    </row>
    <row r="683">
      <c r="C683" s="10"/>
      <c r="F683" s="10"/>
    </row>
    <row r="684">
      <c r="C684" s="10"/>
      <c r="F684" s="10"/>
    </row>
    <row r="685">
      <c r="C685" s="10"/>
      <c r="F685" s="10"/>
    </row>
    <row r="686">
      <c r="C686" s="10"/>
      <c r="F686" s="10"/>
    </row>
    <row r="687">
      <c r="C687" s="10"/>
      <c r="F687" s="10"/>
    </row>
    <row r="688">
      <c r="C688" s="10"/>
      <c r="F688" s="10"/>
    </row>
    <row r="689">
      <c r="C689" s="10"/>
      <c r="F689" s="10"/>
    </row>
    <row r="690">
      <c r="C690" s="10"/>
      <c r="F690" s="10"/>
    </row>
    <row r="691">
      <c r="C691" s="10"/>
      <c r="F691" s="10"/>
    </row>
    <row r="692">
      <c r="C692" s="10"/>
      <c r="F692" s="10"/>
    </row>
    <row r="693">
      <c r="C693" s="10"/>
      <c r="F693" s="10"/>
    </row>
    <row r="694">
      <c r="C694" s="10"/>
      <c r="F694" s="10"/>
    </row>
    <row r="695">
      <c r="C695" s="10"/>
      <c r="F695" s="10"/>
    </row>
    <row r="696">
      <c r="C696" s="10"/>
      <c r="F696" s="10"/>
    </row>
    <row r="697">
      <c r="C697" s="10"/>
      <c r="F697" s="10"/>
    </row>
    <row r="698">
      <c r="C698" s="10"/>
      <c r="F698" s="10"/>
    </row>
    <row r="699">
      <c r="C699" s="10"/>
      <c r="F699" s="10"/>
    </row>
    <row r="700">
      <c r="C700" s="10"/>
      <c r="F700" s="10"/>
    </row>
    <row r="701">
      <c r="C701" s="10"/>
      <c r="F701" s="10"/>
    </row>
    <row r="702">
      <c r="C702" s="10"/>
      <c r="F702" s="10"/>
    </row>
    <row r="703">
      <c r="C703" s="10"/>
      <c r="F703" s="10"/>
    </row>
    <row r="704">
      <c r="C704" s="10"/>
      <c r="F704" s="10"/>
    </row>
    <row r="705">
      <c r="C705" s="10"/>
      <c r="F705" s="10"/>
    </row>
    <row r="706">
      <c r="C706" s="10"/>
      <c r="F706" s="10"/>
    </row>
    <row r="707">
      <c r="C707" s="10"/>
      <c r="F707" s="10"/>
    </row>
    <row r="708">
      <c r="C708" s="10"/>
      <c r="F708" s="10"/>
    </row>
    <row r="709">
      <c r="C709" s="10"/>
      <c r="F709" s="10"/>
    </row>
    <row r="710">
      <c r="C710" s="10"/>
      <c r="F710" s="10"/>
    </row>
    <row r="711">
      <c r="C711" s="10"/>
      <c r="F711" s="10"/>
    </row>
    <row r="712">
      <c r="C712" s="10"/>
      <c r="F712" s="10"/>
    </row>
    <row r="713">
      <c r="C713" s="10"/>
      <c r="F713" s="10"/>
    </row>
    <row r="714">
      <c r="C714" s="10"/>
      <c r="F714" s="10"/>
    </row>
    <row r="715">
      <c r="C715" s="10"/>
      <c r="F715" s="10"/>
    </row>
    <row r="716">
      <c r="C716" s="10"/>
      <c r="F716" s="10"/>
    </row>
    <row r="717">
      <c r="C717" s="10"/>
      <c r="F717" s="10"/>
    </row>
    <row r="718">
      <c r="C718" s="10"/>
      <c r="F718" s="10"/>
    </row>
    <row r="719">
      <c r="C719" s="10"/>
      <c r="F719" s="10"/>
    </row>
    <row r="720">
      <c r="C720" s="10"/>
      <c r="F720" s="10"/>
    </row>
    <row r="721">
      <c r="C721" s="10"/>
      <c r="F721" s="10"/>
    </row>
    <row r="722">
      <c r="C722" s="10"/>
      <c r="F722" s="10"/>
    </row>
    <row r="723">
      <c r="C723" s="10"/>
      <c r="F723" s="10"/>
    </row>
    <row r="724">
      <c r="C724" s="10"/>
      <c r="F724" s="10"/>
    </row>
    <row r="725">
      <c r="C725" s="10"/>
      <c r="F725" s="10"/>
    </row>
    <row r="726">
      <c r="C726" s="10"/>
      <c r="F726" s="10"/>
    </row>
    <row r="727">
      <c r="C727" s="10"/>
      <c r="F727" s="10"/>
    </row>
    <row r="728">
      <c r="C728" s="10"/>
      <c r="F728" s="10"/>
    </row>
    <row r="729">
      <c r="C729" s="10"/>
      <c r="F729" s="10"/>
    </row>
    <row r="730">
      <c r="C730" s="10"/>
      <c r="F730" s="10"/>
    </row>
    <row r="731">
      <c r="C731" s="10"/>
      <c r="F731" s="10"/>
    </row>
    <row r="732">
      <c r="C732" s="10"/>
      <c r="F732" s="10"/>
    </row>
    <row r="733">
      <c r="C733" s="10"/>
      <c r="F733" s="10"/>
    </row>
    <row r="734">
      <c r="C734" s="10"/>
      <c r="F734" s="10"/>
    </row>
    <row r="735">
      <c r="C735" s="10"/>
      <c r="F735" s="10"/>
    </row>
    <row r="736">
      <c r="C736" s="10"/>
      <c r="F736" s="10"/>
    </row>
    <row r="737">
      <c r="C737" s="10"/>
      <c r="F737" s="10"/>
    </row>
    <row r="738">
      <c r="C738" s="10"/>
      <c r="F738" s="10"/>
    </row>
    <row r="739">
      <c r="C739" s="10"/>
      <c r="F739" s="10"/>
    </row>
    <row r="740">
      <c r="C740" s="10"/>
      <c r="F740" s="10"/>
    </row>
    <row r="741">
      <c r="C741" s="10"/>
      <c r="F741" s="10"/>
    </row>
    <row r="742">
      <c r="C742" s="10"/>
      <c r="F742" s="10"/>
    </row>
    <row r="743">
      <c r="C743" s="10"/>
      <c r="F743" s="10"/>
    </row>
    <row r="744">
      <c r="C744" s="10"/>
      <c r="F744" s="10"/>
    </row>
    <row r="745">
      <c r="C745" s="10"/>
      <c r="F745" s="10"/>
    </row>
    <row r="746">
      <c r="C746" s="10"/>
      <c r="F746" s="10"/>
    </row>
    <row r="747">
      <c r="C747" s="10"/>
      <c r="F747" s="10"/>
    </row>
    <row r="748">
      <c r="C748" s="10"/>
      <c r="F748" s="10"/>
    </row>
    <row r="749">
      <c r="C749" s="10"/>
      <c r="F749" s="10"/>
    </row>
    <row r="750">
      <c r="C750" s="10"/>
      <c r="F750" s="10"/>
    </row>
    <row r="751">
      <c r="C751" s="10"/>
      <c r="F751" s="10"/>
    </row>
    <row r="752">
      <c r="C752" s="10"/>
      <c r="F752" s="10"/>
    </row>
    <row r="753">
      <c r="C753" s="10"/>
      <c r="F753" s="10"/>
    </row>
    <row r="754">
      <c r="C754" s="10"/>
      <c r="F754" s="10"/>
    </row>
    <row r="755">
      <c r="C755" s="10"/>
      <c r="F755" s="10"/>
    </row>
    <row r="756">
      <c r="C756" s="10"/>
      <c r="F756" s="10"/>
    </row>
    <row r="757">
      <c r="C757" s="10"/>
      <c r="F757" s="10"/>
    </row>
    <row r="758">
      <c r="C758" s="10"/>
      <c r="F758" s="10"/>
    </row>
    <row r="759">
      <c r="C759" s="10"/>
      <c r="F759" s="10"/>
    </row>
    <row r="760">
      <c r="C760" s="10"/>
      <c r="F760" s="10"/>
    </row>
    <row r="761">
      <c r="C761" s="10"/>
      <c r="F761" s="10"/>
    </row>
    <row r="762">
      <c r="C762" s="10"/>
      <c r="F762" s="10"/>
    </row>
    <row r="763">
      <c r="C763" s="10"/>
      <c r="F763" s="10"/>
    </row>
    <row r="764">
      <c r="C764" s="10"/>
      <c r="F764" s="10"/>
    </row>
    <row r="765">
      <c r="C765" s="10"/>
      <c r="F765" s="10"/>
    </row>
    <row r="766">
      <c r="C766" s="10"/>
      <c r="F766" s="10"/>
    </row>
    <row r="767">
      <c r="C767" s="10"/>
      <c r="F767" s="10"/>
    </row>
    <row r="768">
      <c r="C768" s="10"/>
      <c r="F768" s="10"/>
    </row>
    <row r="769">
      <c r="C769" s="10"/>
      <c r="F769" s="10"/>
    </row>
    <row r="770">
      <c r="C770" s="10"/>
      <c r="F770" s="10"/>
    </row>
    <row r="771">
      <c r="C771" s="10"/>
      <c r="F771" s="10"/>
    </row>
    <row r="772">
      <c r="C772" s="10"/>
      <c r="F772" s="10"/>
    </row>
    <row r="773">
      <c r="C773" s="10"/>
      <c r="F773" s="10"/>
    </row>
    <row r="774">
      <c r="C774" s="10"/>
      <c r="F774" s="10"/>
    </row>
    <row r="775">
      <c r="C775" s="10"/>
      <c r="F775" s="10"/>
    </row>
    <row r="776">
      <c r="C776" s="10"/>
      <c r="F776" s="10"/>
    </row>
    <row r="777">
      <c r="C777" s="10"/>
      <c r="F777" s="10"/>
    </row>
    <row r="778">
      <c r="C778" s="10"/>
      <c r="F778" s="10"/>
    </row>
    <row r="779">
      <c r="C779" s="10"/>
      <c r="F779" s="10"/>
    </row>
    <row r="780">
      <c r="C780" s="10"/>
      <c r="F780" s="10"/>
    </row>
    <row r="781">
      <c r="C781" s="10"/>
      <c r="F781" s="10"/>
    </row>
    <row r="782">
      <c r="C782" s="10"/>
      <c r="F782" s="10"/>
    </row>
    <row r="783">
      <c r="C783" s="10"/>
      <c r="F783" s="10"/>
    </row>
    <row r="784">
      <c r="C784" s="10"/>
      <c r="F784" s="10"/>
    </row>
    <row r="785">
      <c r="C785" s="10"/>
      <c r="F785" s="10"/>
    </row>
    <row r="786">
      <c r="C786" s="10"/>
      <c r="F786" s="10"/>
    </row>
    <row r="787">
      <c r="C787" s="10"/>
      <c r="F787" s="10"/>
    </row>
    <row r="788">
      <c r="C788" s="10"/>
      <c r="F788" s="10"/>
    </row>
    <row r="789">
      <c r="C789" s="10"/>
      <c r="F789" s="10"/>
    </row>
    <row r="790">
      <c r="C790" s="10"/>
      <c r="F790" s="10"/>
    </row>
    <row r="791">
      <c r="C791" s="10"/>
      <c r="F791" s="10"/>
    </row>
    <row r="792">
      <c r="C792" s="10"/>
      <c r="F792" s="10"/>
    </row>
    <row r="793">
      <c r="C793" s="10"/>
      <c r="F793" s="10"/>
    </row>
    <row r="794">
      <c r="C794" s="10"/>
      <c r="F794" s="10"/>
    </row>
    <row r="795">
      <c r="C795" s="10"/>
      <c r="F795" s="10"/>
    </row>
    <row r="796">
      <c r="C796" s="10"/>
      <c r="F796" s="10"/>
    </row>
    <row r="797">
      <c r="C797" s="10"/>
      <c r="F797" s="10"/>
    </row>
    <row r="798">
      <c r="C798" s="10"/>
      <c r="F798" s="10"/>
    </row>
    <row r="799">
      <c r="C799" s="10"/>
      <c r="F799" s="10"/>
    </row>
    <row r="800">
      <c r="C800" s="10"/>
      <c r="F800" s="10"/>
    </row>
    <row r="801">
      <c r="C801" s="10"/>
      <c r="F801" s="10"/>
    </row>
    <row r="802">
      <c r="C802" s="10"/>
      <c r="F802" s="10"/>
    </row>
    <row r="803">
      <c r="C803" s="10"/>
      <c r="F803" s="10"/>
    </row>
    <row r="804">
      <c r="C804" s="10"/>
      <c r="F804" s="10"/>
    </row>
    <row r="805">
      <c r="C805" s="10"/>
      <c r="F805" s="10"/>
    </row>
    <row r="806">
      <c r="C806" s="10"/>
      <c r="F806" s="10"/>
    </row>
    <row r="807">
      <c r="C807" s="10"/>
      <c r="F807" s="10"/>
    </row>
    <row r="808">
      <c r="C808" s="10"/>
      <c r="F808" s="10"/>
    </row>
    <row r="809">
      <c r="C809" s="10"/>
      <c r="F809" s="10"/>
    </row>
    <row r="810">
      <c r="C810" s="10"/>
      <c r="F810" s="10"/>
    </row>
    <row r="811">
      <c r="C811" s="10"/>
      <c r="F811" s="10"/>
    </row>
    <row r="812">
      <c r="C812" s="10"/>
      <c r="F812" s="10"/>
    </row>
    <row r="813">
      <c r="C813" s="10"/>
      <c r="F813" s="10"/>
    </row>
    <row r="814">
      <c r="C814" s="10"/>
      <c r="F814" s="10"/>
    </row>
    <row r="815">
      <c r="C815" s="10"/>
      <c r="F815" s="10"/>
    </row>
    <row r="816">
      <c r="C816" s="10"/>
      <c r="F816" s="10"/>
    </row>
    <row r="817">
      <c r="C817" s="10"/>
      <c r="F817" s="10"/>
    </row>
    <row r="818">
      <c r="C818" s="10"/>
      <c r="F818" s="10"/>
    </row>
    <row r="819">
      <c r="C819" s="10"/>
      <c r="F819" s="10"/>
    </row>
    <row r="820">
      <c r="C820" s="10"/>
      <c r="F820" s="10"/>
    </row>
    <row r="821">
      <c r="C821" s="10"/>
      <c r="F821" s="10"/>
    </row>
    <row r="822">
      <c r="C822" s="10"/>
      <c r="F822" s="10"/>
    </row>
    <row r="823">
      <c r="C823" s="10"/>
      <c r="F823" s="10"/>
    </row>
    <row r="824">
      <c r="C824" s="10"/>
      <c r="F824" s="10"/>
    </row>
    <row r="825">
      <c r="C825" s="10"/>
      <c r="F825" s="10"/>
    </row>
    <row r="826">
      <c r="C826" s="10"/>
      <c r="F826" s="10"/>
    </row>
    <row r="827">
      <c r="C827" s="10"/>
      <c r="F827" s="10"/>
    </row>
    <row r="828">
      <c r="C828" s="10"/>
      <c r="F828" s="10"/>
    </row>
    <row r="829">
      <c r="C829" s="10"/>
      <c r="F829" s="10"/>
    </row>
    <row r="830">
      <c r="C830" s="10"/>
      <c r="F830" s="10"/>
    </row>
    <row r="831">
      <c r="C831" s="10"/>
      <c r="F831" s="10"/>
    </row>
    <row r="832">
      <c r="C832" s="10"/>
      <c r="F832" s="10"/>
    </row>
    <row r="833">
      <c r="C833" s="10"/>
      <c r="F833" s="10"/>
    </row>
    <row r="834">
      <c r="C834" s="10"/>
      <c r="F834" s="10"/>
    </row>
    <row r="835">
      <c r="C835" s="10"/>
      <c r="F835" s="10"/>
    </row>
    <row r="836">
      <c r="C836" s="10"/>
      <c r="F836" s="10"/>
    </row>
    <row r="837">
      <c r="C837" s="10"/>
      <c r="F837" s="10"/>
    </row>
    <row r="838">
      <c r="C838" s="10"/>
      <c r="F838" s="10"/>
    </row>
    <row r="839">
      <c r="C839" s="10"/>
      <c r="F839" s="10"/>
    </row>
    <row r="840">
      <c r="C840" s="10"/>
      <c r="F840" s="10"/>
    </row>
    <row r="841">
      <c r="C841" s="10"/>
      <c r="F841" s="10"/>
    </row>
    <row r="842">
      <c r="C842" s="10"/>
      <c r="F842" s="10"/>
    </row>
    <row r="843">
      <c r="C843" s="10"/>
      <c r="F843" s="10"/>
    </row>
    <row r="844">
      <c r="C844" s="10"/>
      <c r="F844" s="10"/>
    </row>
    <row r="845">
      <c r="C845" s="10"/>
      <c r="F845" s="10"/>
    </row>
    <row r="846">
      <c r="C846" s="10"/>
      <c r="F846" s="10"/>
    </row>
    <row r="847">
      <c r="C847" s="10"/>
      <c r="F847" s="10"/>
    </row>
    <row r="848">
      <c r="C848" s="10"/>
      <c r="F848" s="10"/>
    </row>
    <row r="849">
      <c r="C849" s="10"/>
      <c r="F849" s="10"/>
    </row>
    <row r="850">
      <c r="C850" s="10"/>
      <c r="F850" s="10"/>
    </row>
    <row r="851">
      <c r="C851" s="10"/>
      <c r="F851" s="10"/>
    </row>
    <row r="852">
      <c r="C852" s="10"/>
      <c r="F852" s="10"/>
    </row>
    <row r="853">
      <c r="C853" s="10"/>
      <c r="F853" s="10"/>
    </row>
    <row r="854">
      <c r="C854" s="10"/>
      <c r="F854" s="10"/>
    </row>
    <row r="855">
      <c r="C855" s="10"/>
      <c r="F855" s="10"/>
    </row>
    <row r="856">
      <c r="C856" s="10"/>
      <c r="F856" s="10"/>
    </row>
    <row r="857">
      <c r="C857" s="10"/>
      <c r="F857" s="10"/>
    </row>
    <row r="858">
      <c r="C858" s="10"/>
      <c r="F858" s="10"/>
    </row>
    <row r="859">
      <c r="C859" s="10"/>
      <c r="F859" s="10"/>
    </row>
    <row r="860">
      <c r="C860" s="10"/>
      <c r="F860" s="10"/>
    </row>
    <row r="861">
      <c r="C861" s="10"/>
      <c r="F861" s="10"/>
    </row>
    <row r="862">
      <c r="C862" s="10"/>
      <c r="F862" s="10"/>
    </row>
    <row r="863">
      <c r="C863" s="10"/>
      <c r="F863" s="10"/>
    </row>
    <row r="864">
      <c r="C864" s="10"/>
      <c r="F864" s="10"/>
    </row>
    <row r="865">
      <c r="C865" s="10"/>
      <c r="F865" s="10"/>
    </row>
    <row r="866">
      <c r="C866" s="10"/>
      <c r="F866" s="10"/>
    </row>
    <row r="867">
      <c r="C867" s="10"/>
      <c r="F867" s="10"/>
    </row>
    <row r="868">
      <c r="C868" s="10"/>
      <c r="F868" s="10"/>
    </row>
    <row r="869">
      <c r="C869" s="10"/>
      <c r="F869" s="10"/>
    </row>
    <row r="870">
      <c r="C870" s="10"/>
      <c r="F870" s="10"/>
    </row>
    <row r="871">
      <c r="C871" s="10"/>
      <c r="F871" s="10"/>
    </row>
    <row r="872">
      <c r="C872" s="10"/>
      <c r="F872" s="10"/>
    </row>
    <row r="873">
      <c r="C873" s="10"/>
      <c r="F873" s="10"/>
    </row>
    <row r="874">
      <c r="C874" s="10"/>
      <c r="F874" s="10"/>
    </row>
    <row r="875">
      <c r="C875" s="10"/>
      <c r="F875" s="10"/>
    </row>
    <row r="876">
      <c r="C876" s="10"/>
      <c r="F876" s="10"/>
    </row>
    <row r="877">
      <c r="C877" s="10"/>
      <c r="F877" s="10"/>
    </row>
    <row r="878">
      <c r="C878" s="10"/>
      <c r="F878" s="10"/>
    </row>
    <row r="879">
      <c r="C879" s="10"/>
      <c r="F879" s="10"/>
    </row>
    <row r="880">
      <c r="C880" s="10"/>
      <c r="F880" s="10"/>
    </row>
    <row r="881">
      <c r="C881" s="10"/>
      <c r="F881" s="10"/>
    </row>
    <row r="882">
      <c r="C882" s="10"/>
      <c r="F882" s="10"/>
    </row>
    <row r="883">
      <c r="C883" s="10"/>
      <c r="F883" s="10"/>
    </row>
    <row r="884">
      <c r="C884" s="10"/>
      <c r="F884" s="10"/>
    </row>
    <row r="885">
      <c r="C885" s="10"/>
      <c r="F885" s="10"/>
    </row>
    <row r="886">
      <c r="C886" s="10"/>
      <c r="F886" s="10"/>
    </row>
    <row r="887">
      <c r="C887" s="10"/>
      <c r="F887" s="10"/>
    </row>
    <row r="888">
      <c r="C888" s="10"/>
      <c r="F888" s="10"/>
    </row>
    <row r="889">
      <c r="C889" s="10"/>
      <c r="F889" s="10"/>
    </row>
    <row r="890">
      <c r="C890" s="10"/>
      <c r="F890" s="10"/>
    </row>
    <row r="891">
      <c r="C891" s="10"/>
      <c r="F891" s="10"/>
    </row>
    <row r="892">
      <c r="C892" s="10"/>
      <c r="F892" s="10"/>
    </row>
    <row r="893">
      <c r="C893" s="10"/>
      <c r="F893" s="10"/>
    </row>
    <row r="894">
      <c r="C894" s="10"/>
      <c r="F894" s="10"/>
    </row>
    <row r="895">
      <c r="C895" s="10"/>
      <c r="F895" s="10"/>
    </row>
    <row r="896">
      <c r="C896" s="10"/>
      <c r="F896" s="10"/>
    </row>
    <row r="897">
      <c r="C897" s="10"/>
      <c r="F897" s="10"/>
    </row>
    <row r="898">
      <c r="C898" s="10"/>
      <c r="F898" s="10"/>
    </row>
    <row r="899">
      <c r="C899" s="10"/>
      <c r="F899" s="10"/>
    </row>
    <row r="900">
      <c r="C900" s="10"/>
      <c r="F900" s="10"/>
    </row>
    <row r="901">
      <c r="C901" s="10"/>
      <c r="F901" s="10"/>
    </row>
    <row r="902">
      <c r="C902" s="10"/>
      <c r="F902" s="10"/>
    </row>
    <row r="903">
      <c r="C903" s="10"/>
      <c r="F903" s="10"/>
    </row>
    <row r="904">
      <c r="C904" s="10"/>
      <c r="F904" s="10"/>
    </row>
    <row r="905">
      <c r="C905" s="10"/>
      <c r="F905" s="10"/>
    </row>
    <row r="906">
      <c r="C906" s="10"/>
      <c r="F906" s="10"/>
    </row>
    <row r="907">
      <c r="C907" s="10"/>
      <c r="F907" s="10"/>
    </row>
    <row r="908">
      <c r="C908" s="10"/>
      <c r="F908" s="10"/>
    </row>
    <row r="909">
      <c r="C909" s="10"/>
      <c r="F909" s="10"/>
    </row>
    <row r="910">
      <c r="C910" s="10"/>
      <c r="F910" s="10"/>
    </row>
    <row r="911">
      <c r="C911" s="10"/>
      <c r="F911" s="10"/>
    </row>
    <row r="912">
      <c r="C912" s="10"/>
      <c r="F912" s="10"/>
    </row>
    <row r="913">
      <c r="C913" s="10"/>
      <c r="F913" s="10"/>
    </row>
    <row r="914">
      <c r="C914" s="10"/>
      <c r="F914" s="10"/>
    </row>
    <row r="915">
      <c r="C915" s="10"/>
      <c r="F915" s="10"/>
    </row>
    <row r="916">
      <c r="C916" s="10"/>
      <c r="F916" s="10"/>
    </row>
    <row r="917">
      <c r="C917" s="10"/>
      <c r="F917" s="10"/>
    </row>
    <row r="918">
      <c r="C918" s="10"/>
      <c r="F918" s="10"/>
    </row>
    <row r="919">
      <c r="C919" s="10"/>
      <c r="F919" s="10"/>
    </row>
    <row r="920">
      <c r="C920" s="10"/>
      <c r="F920" s="10"/>
    </row>
    <row r="921">
      <c r="C921" s="10"/>
      <c r="F921" s="10"/>
    </row>
    <row r="922">
      <c r="C922" s="10"/>
      <c r="F922" s="10"/>
    </row>
    <row r="923">
      <c r="C923" s="10"/>
      <c r="F923" s="10"/>
    </row>
    <row r="924">
      <c r="C924" s="10"/>
      <c r="F924" s="10"/>
    </row>
    <row r="925">
      <c r="C925" s="10"/>
      <c r="F925" s="10"/>
    </row>
    <row r="926">
      <c r="C926" s="10"/>
      <c r="F926" s="10"/>
    </row>
    <row r="927">
      <c r="C927" s="10"/>
      <c r="F927" s="10"/>
    </row>
    <row r="928">
      <c r="C928" s="10"/>
      <c r="F928" s="10"/>
    </row>
    <row r="929">
      <c r="C929" s="10"/>
      <c r="F929" s="10"/>
    </row>
    <row r="930">
      <c r="C930" s="10"/>
      <c r="F930" s="10"/>
    </row>
    <row r="931">
      <c r="C931" s="10"/>
      <c r="F931" s="10"/>
    </row>
    <row r="932">
      <c r="C932" s="10"/>
      <c r="F932" s="10"/>
    </row>
    <row r="933">
      <c r="C933" s="10"/>
      <c r="F933" s="10"/>
    </row>
    <row r="934">
      <c r="C934" s="10"/>
      <c r="F934" s="10"/>
    </row>
    <row r="935">
      <c r="C935" s="10"/>
      <c r="F935" s="10"/>
    </row>
    <row r="936">
      <c r="C936" s="10"/>
      <c r="F936" s="10"/>
    </row>
    <row r="937">
      <c r="C937" s="10"/>
      <c r="F937" s="10"/>
    </row>
    <row r="938">
      <c r="C938" s="10"/>
      <c r="F938" s="10"/>
    </row>
    <row r="939">
      <c r="C939" s="10"/>
      <c r="F939" s="10"/>
    </row>
    <row r="940">
      <c r="C940" s="10"/>
      <c r="F940" s="10"/>
    </row>
    <row r="941">
      <c r="C941" s="10"/>
      <c r="F941" s="10"/>
    </row>
    <row r="942">
      <c r="C942" s="10"/>
      <c r="F942" s="10"/>
    </row>
    <row r="943">
      <c r="C943" s="10"/>
      <c r="F943" s="10"/>
    </row>
    <row r="944">
      <c r="C944" s="10"/>
      <c r="F944" s="10"/>
    </row>
    <row r="945">
      <c r="C945" s="10"/>
      <c r="F945" s="10"/>
    </row>
    <row r="946">
      <c r="C946" s="10"/>
      <c r="F946" s="10"/>
    </row>
    <row r="947">
      <c r="C947" s="10"/>
      <c r="F947" s="10"/>
    </row>
    <row r="948">
      <c r="C948" s="10"/>
      <c r="F948" s="10"/>
    </row>
    <row r="949">
      <c r="C949" s="10"/>
      <c r="F949" s="10"/>
    </row>
    <row r="950">
      <c r="C950" s="10"/>
      <c r="F950" s="10"/>
    </row>
    <row r="951">
      <c r="C951" s="10"/>
      <c r="F951" s="10"/>
    </row>
    <row r="952">
      <c r="C952" s="10"/>
      <c r="F952" s="10"/>
    </row>
    <row r="953">
      <c r="C953" s="10"/>
      <c r="F953" s="10"/>
    </row>
    <row r="954">
      <c r="C954" s="10"/>
      <c r="F954" s="10"/>
    </row>
    <row r="955">
      <c r="C955" s="10"/>
      <c r="F955" s="10"/>
    </row>
    <row r="956">
      <c r="C956" s="10"/>
      <c r="F956" s="10"/>
    </row>
    <row r="957">
      <c r="C957" s="10"/>
      <c r="F957" s="10"/>
    </row>
    <row r="958">
      <c r="C958" s="10"/>
      <c r="F958" s="10"/>
    </row>
    <row r="959">
      <c r="C959" s="10"/>
      <c r="F959" s="10"/>
    </row>
    <row r="960">
      <c r="C960" s="10"/>
      <c r="F960" s="10"/>
    </row>
    <row r="961">
      <c r="C961" s="10"/>
      <c r="F961" s="10"/>
    </row>
    <row r="962">
      <c r="C962" s="10"/>
      <c r="F962" s="10"/>
    </row>
    <row r="963">
      <c r="C963" s="10"/>
      <c r="F963" s="10"/>
    </row>
    <row r="964">
      <c r="C964" s="10"/>
      <c r="F964" s="10"/>
    </row>
    <row r="965">
      <c r="C965" s="10"/>
      <c r="F965" s="10"/>
    </row>
    <row r="966">
      <c r="C966" s="10"/>
      <c r="F966" s="10"/>
    </row>
    <row r="967">
      <c r="C967" s="10"/>
      <c r="F967" s="10"/>
    </row>
    <row r="968">
      <c r="C968" s="10"/>
      <c r="F968" s="10"/>
    </row>
    <row r="969">
      <c r="C969" s="10"/>
      <c r="F969" s="10"/>
    </row>
    <row r="970">
      <c r="C970" s="10"/>
      <c r="F970" s="10"/>
    </row>
    <row r="971">
      <c r="C971" s="10"/>
      <c r="F971" s="10"/>
    </row>
    <row r="972">
      <c r="C972" s="10"/>
      <c r="F972" s="10"/>
    </row>
    <row r="973">
      <c r="C973" s="10"/>
      <c r="F973" s="10"/>
    </row>
    <row r="974">
      <c r="C974" s="10"/>
      <c r="F974" s="10"/>
    </row>
    <row r="975">
      <c r="C975" s="10"/>
      <c r="F975" s="10"/>
    </row>
    <row r="976">
      <c r="C976" s="10"/>
      <c r="F976" s="10"/>
    </row>
    <row r="977">
      <c r="C977" s="10"/>
      <c r="F977" s="10"/>
    </row>
    <row r="978">
      <c r="C978" s="10"/>
      <c r="F978" s="10"/>
    </row>
    <row r="979">
      <c r="C979" s="10"/>
      <c r="F979" s="10"/>
    </row>
    <row r="980">
      <c r="C980" s="10"/>
      <c r="F980" s="10"/>
    </row>
    <row r="981">
      <c r="C981" s="10"/>
      <c r="F981" s="10"/>
    </row>
    <row r="982">
      <c r="C982" s="10"/>
      <c r="F982" s="10"/>
    </row>
    <row r="983">
      <c r="C983" s="10"/>
      <c r="F983" s="10"/>
    </row>
    <row r="984">
      <c r="C984" s="10"/>
      <c r="F984" s="10"/>
    </row>
    <row r="985">
      <c r="C985" s="10"/>
      <c r="F985" s="10"/>
    </row>
    <row r="986">
      <c r="C986" s="10"/>
      <c r="F986" s="10"/>
    </row>
    <row r="987">
      <c r="C987" s="10"/>
      <c r="F987" s="10"/>
    </row>
    <row r="988">
      <c r="C988" s="10"/>
      <c r="F988" s="10"/>
    </row>
    <row r="989">
      <c r="C989" s="10"/>
      <c r="F989" s="10"/>
    </row>
    <row r="990">
      <c r="C990" s="10"/>
      <c r="F990" s="10"/>
    </row>
    <row r="991">
      <c r="C991" s="10"/>
      <c r="F991" s="10"/>
    </row>
    <row r="992">
      <c r="C992" s="10"/>
      <c r="F992" s="10"/>
    </row>
    <row r="993">
      <c r="C993" s="10"/>
      <c r="F993" s="10"/>
    </row>
    <row r="994">
      <c r="C994" s="10"/>
      <c r="F994" s="10"/>
    </row>
    <row r="995">
      <c r="C995" s="10"/>
      <c r="F995" s="10"/>
    </row>
    <row r="996">
      <c r="C996" s="10"/>
      <c r="F996" s="10"/>
    </row>
    <row r="997">
      <c r="C997" s="10"/>
      <c r="F997" s="10"/>
    </row>
    <row r="998">
      <c r="C998" s="10"/>
      <c r="F998" s="10"/>
    </row>
    <row r="999">
      <c r="C999" s="10"/>
      <c r="F999" s="10"/>
    </row>
    <row r="1000">
      <c r="C1000" s="10"/>
      <c r="F1000" s="10"/>
    </row>
    <row r="1001">
      <c r="C1001" s="10"/>
      <c r="F1001" s="10"/>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6" t="s">
        <v>61</v>
      </c>
      <c r="B1" s="15" t="s">
        <v>164</v>
      </c>
      <c r="C1" s="16" t="s">
        <v>165</v>
      </c>
      <c r="D1" s="17" t="s">
        <v>166</v>
      </c>
      <c r="E1" s="18" t="s">
        <v>167</v>
      </c>
      <c r="F1" s="19" t="s">
        <v>168</v>
      </c>
      <c r="G1" s="20" t="s">
        <v>169</v>
      </c>
      <c r="H1" s="21" t="s">
        <v>170</v>
      </c>
      <c r="I1" s="22" t="s">
        <v>171</v>
      </c>
      <c r="J1" s="23" t="s">
        <v>172</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6" t="s">
        <v>61</v>
      </c>
      <c r="B1" s="15" t="s">
        <v>164</v>
      </c>
      <c r="C1" s="16" t="s">
        <v>165</v>
      </c>
      <c r="D1" s="17" t="s">
        <v>166</v>
      </c>
      <c r="E1" s="18" t="s">
        <v>167</v>
      </c>
      <c r="F1" s="19" t="s">
        <v>168</v>
      </c>
      <c r="G1" s="20" t="s">
        <v>169</v>
      </c>
      <c r="H1" s="21" t="s">
        <v>170</v>
      </c>
      <c r="I1" s="22" t="s">
        <v>171</v>
      </c>
      <c r="J1" s="23" t="s">
        <v>172</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6" t="s">
        <v>61</v>
      </c>
      <c r="B1" s="15" t="s">
        <v>164</v>
      </c>
      <c r="C1" s="16" t="s">
        <v>165</v>
      </c>
      <c r="D1" s="17" t="s">
        <v>166</v>
      </c>
      <c r="E1" s="18" t="s">
        <v>167</v>
      </c>
      <c r="F1" s="19" t="s">
        <v>168</v>
      </c>
      <c r="G1" s="20" t="s">
        <v>169</v>
      </c>
      <c r="H1" s="21" t="s">
        <v>170</v>
      </c>
      <c r="I1" s="22" t="s">
        <v>171</v>
      </c>
      <c r="J1" s="23" t="s">
        <v>172</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6" t="s">
        <v>61</v>
      </c>
      <c r="B1" s="15" t="s">
        <v>164</v>
      </c>
      <c r="C1" s="16" t="s">
        <v>165</v>
      </c>
      <c r="D1" s="17" t="s">
        <v>166</v>
      </c>
      <c r="E1" s="18" t="s">
        <v>167</v>
      </c>
      <c r="F1" s="19" t="s">
        <v>168</v>
      </c>
      <c r="G1" s="20" t="s">
        <v>169</v>
      </c>
      <c r="H1" s="21" t="s">
        <v>170</v>
      </c>
      <c r="I1" s="22" t="s">
        <v>171</v>
      </c>
      <c r="J1" s="23" t="s">
        <v>172</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6" t="s">
        <v>61</v>
      </c>
      <c r="B1" s="15" t="s">
        <v>164</v>
      </c>
      <c r="C1" s="16" t="s">
        <v>165</v>
      </c>
      <c r="D1" s="17" t="s">
        <v>166</v>
      </c>
      <c r="E1" s="18" t="s">
        <v>167</v>
      </c>
      <c r="F1" s="19" t="s">
        <v>168</v>
      </c>
      <c r="G1" s="20" t="s">
        <v>169</v>
      </c>
      <c r="H1" s="21" t="s">
        <v>170</v>
      </c>
      <c r="I1" s="22" t="s">
        <v>171</v>
      </c>
      <c r="J1" s="23" t="s">
        <v>172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3.86"/>
    <col customWidth="1" min="10" max="10" width="102.14"/>
  </cols>
  <sheetData>
    <row r="1">
      <c r="A1" s="14" t="s">
        <v>61</v>
      </c>
      <c r="B1" s="15" t="s">
        <v>164</v>
      </c>
      <c r="C1" s="16" t="s">
        <v>165</v>
      </c>
      <c r="D1" s="17" t="s">
        <v>166</v>
      </c>
      <c r="E1" s="18" t="s">
        <v>167</v>
      </c>
      <c r="F1" s="19" t="s">
        <v>168</v>
      </c>
      <c r="G1" s="20" t="s">
        <v>169</v>
      </c>
      <c r="H1" s="21" t="s">
        <v>170</v>
      </c>
      <c r="I1" s="22" t="s">
        <v>171</v>
      </c>
      <c r="J1" s="23" t="s">
        <v>172</v>
      </c>
    </row>
    <row r="2">
      <c r="A2" s="1" t="s">
        <v>65</v>
      </c>
      <c r="B2" s="1" t="s">
        <v>173</v>
      </c>
      <c r="C2" s="1" t="s">
        <v>174</v>
      </c>
      <c r="D2" s="1" t="s">
        <v>175</v>
      </c>
      <c r="E2" s="1" t="s">
        <v>176</v>
      </c>
      <c r="F2" s="1" t="s">
        <v>177</v>
      </c>
      <c r="G2" s="1" t="s">
        <v>175</v>
      </c>
      <c r="H2" s="1">
        <v>0.0</v>
      </c>
      <c r="I2" s="1">
        <v>35.0</v>
      </c>
      <c r="J2" s="1" t="s">
        <v>178</v>
      </c>
    </row>
    <row r="3">
      <c r="A3" s="1" t="s">
        <v>69</v>
      </c>
      <c r="B3" s="1">
        <v>6.0</v>
      </c>
      <c r="C3" s="1">
        <v>5.0</v>
      </c>
      <c r="D3" s="1">
        <v>13.0</v>
      </c>
      <c r="E3" s="1">
        <v>5.0</v>
      </c>
      <c r="F3" s="1">
        <v>6.5</v>
      </c>
      <c r="G3" s="1">
        <v>0.0</v>
      </c>
      <c r="H3" s="1">
        <v>20.0</v>
      </c>
      <c r="I3" s="1">
        <v>55.5</v>
      </c>
      <c r="J3" s="1"/>
    </row>
    <row r="4">
      <c r="A4" s="1" t="s">
        <v>73</v>
      </c>
      <c r="C4" s="1" t="s">
        <v>179</v>
      </c>
      <c r="I4" s="1">
        <v>4.0</v>
      </c>
      <c r="J4" s="1" t="s">
        <v>180</v>
      </c>
    </row>
    <row r="5">
      <c r="A5" s="1" t="s">
        <v>79</v>
      </c>
      <c r="G5" s="1" t="s">
        <v>181</v>
      </c>
      <c r="I5" s="1">
        <v>4.0</v>
      </c>
    </row>
    <row r="6">
      <c r="A6" s="1" t="s">
        <v>83</v>
      </c>
      <c r="B6" s="1" t="s">
        <v>182</v>
      </c>
      <c r="C6" s="1" t="s">
        <v>183</v>
      </c>
      <c r="D6" s="1" t="s">
        <v>184</v>
      </c>
      <c r="E6" s="1" t="s">
        <v>185</v>
      </c>
      <c r="F6" s="1" t="s">
        <v>186</v>
      </c>
      <c r="G6" s="1" t="s">
        <v>187</v>
      </c>
      <c r="H6" s="1" t="s">
        <v>188</v>
      </c>
      <c r="I6" s="1">
        <v>61.9</v>
      </c>
      <c r="J6" s="1" t="s">
        <v>189</v>
      </c>
    </row>
    <row r="7">
      <c r="A7" s="1" t="s">
        <v>88</v>
      </c>
      <c r="B7" s="1">
        <v>0.0</v>
      </c>
      <c r="C7" s="1" t="s">
        <v>190</v>
      </c>
      <c r="D7" s="1" t="s">
        <v>191</v>
      </c>
      <c r="E7" s="1" t="s">
        <v>192</v>
      </c>
      <c r="F7" s="1" t="s">
        <v>193</v>
      </c>
      <c r="G7" s="1" t="s">
        <v>194</v>
      </c>
      <c r="H7" s="1" t="s">
        <v>195</v>
      </c>
      <c r="I7" s="1">
        <v>24.5</v>
      </c>
      <c r="J7" s="1" t="s">
        <v>196</v>
      </c>
    </row>
    <row r="8">
      <c r="A8" s="1" t="s">
        <v>92</v>
      </c>
      <c r="B8" s="4">
        <v>0.0</v>
      </c>
      <c r="C8" s="4">
        <v>0.0</v>
      </c>
      <c r="D8" s="12" t="s">
        <v>197</v>
      </c>
      <c r="E8" s="12" t="s">
        <v>198</v>
      </c>
      <c r="F8" s="12" t="s">
        <v>199</v>
      </c>
      <c r="G8" s="12" t="s">
        <v>200</v>
      </c>
      <c r="H8" s="1" t="s">
        <v>201</v>
      </c>
      <c r="I8" s="1">
        <v>17.5</v>
      </c>
      <c r="J8" s="1" t="s">
        <v>202</v>
      </c>
    </row>
    <row r="9">
      <c r="A9" s="1" t="s">
        <v>97</v>
      </c>
    </row>
    <row r="10">
      <c r="A10" s="1" t="s">
        <v>102</v>
      </c>
    </row>
    <row r="11">
      <c r="A11" s="1" t="s">
        <v>106</v>
      </c>
      <c r="B11" s="1">
        <v>4.15</v>
      </c>
      <c r="C11" s="1">
        <v>7.4</v>
      </c>
      <c r="D11" s="1">
        <v>9.0</v>
      </c>
      <c r="E11" s="1">
        <v>7.0</v>
      </c>
      <c r="F11" s="1">
        <v>6.0</v>
      </c>
      <c r="G11" s="1">
        <v>7.7</v>
      </c>
      <c r="H11" s="1">
        <v>4.25</v>
      </c>
      <c r="I11" s="1">
        <v>45.5</v>
      </c>
      <c r="J11" s="1" t="s">
        <v>203</v>
      </c>
    </row>
    <row r="12">
      <c r="A12" s="1" t="s">
        <v>110</v>
      </c>
      <c r="B12" s="1">
        <v>0.0</v>
      </c>
      <c r="C12" s="1">
        <v>5.0</v>
      </c>
      <c r="D12" s="1">
        <v>3.0</v>
      </c>
      <c r="E12" s="1">
        <v>4.0</v>
      </c>
      <c r="F12" s="1">
        <v>3.0</v>
      </c>
      <c r="G12" s="1">
        <v>5.0</v>
      </c>
      <c r="H12" s="1">
        <v>4.0</v>
      </c>
      <c r="I12" s="1">
        <v>24.0</v>
      </c>
    </row>
    <row r="13">
      <c r="A13" s="1" t="s">
        <v>114</v>
      </c>
    </row>
    <row r="14">
      <c r="A14" s="1" t="s">
        <v>118</v>
      </c>
      <c r="D14" s="1" t="s">
        <v>204</v>
      </c>
      <c r="E14" s="1" t="s">
        <v>205</v>
      </c>
      <c r="F14" s="1" t="s">
        <v>204</v>
      </c>
      <c r="I14" s="1">
        <v>12.0</v>
      </c>
      <c r="J14" s="1" t="s">
        <v>206</v>
      </c>
    </row>
    <row r="15">
      <c r="A15" s="1" t="s">
        <v>123</v>
      </c>
    </row>
    <row r="16">
      <c r="A16" s="1" t="s">
        <v>127</v>
      </c>
      <c r="B16" s="1" t="s">
        <v>207</v>
      </c>
      <c r="C16" s="1" t="s">
        <v>208</v>
      </c>
      <c r="D16" s="1" t="s">
        <v>209</v>
      </c>
      <c r="E16" s="1" t="s">
        <v>210</v>
      </c>
      <c r="F16" s="1" t="s">
        <v>211</v>
      </c>
      <c r="G16" s="1" t="s">
        <v>212</v>
      </c>
      <c r="H16" s="1">
        <v>0.0</v>
      </c>
      <c r="I16" s="1">
        <v>25.0</v>
      </c>
      <c r="J16" s="1" t="s">
        <v>213</v>
      </c>
    </row>
    <row r="17">
      <c r="A17" s="1" t="s">
        <v>131</v>
      </c>
    </row>
    <row r="18">
      <c r="A18" s="1" t="s">
        <v>135</v>
      </c>
      <c r="C18" s="1">
        <v>4.0</v>
      </c>
      <c r="D18" s="1">
        <v>4.0</v>
      </c>
      <c r="E18" s="1">
        <v>4.0</v>
      </c>
      <c r="F18" s="1">
        <v>6.2</v>
      </c>
      <c r="G18" s="1">
        <v>4.0</v>
      </c>
      <c r="H18" s="1">
        <v>4.0</v>
      </c>
      <c r="I18" t="str">
        <f>B18+C18+D18+E18+F18+G18+H18</f>
        <v>26.2</v>
      </c>
      <c r="J18" s="1" t="s">
        <v>214</v>
      </c>
    </row>
    <row r="19">
      <c r="A19" s="1" t="s">
        <v>139</v>
      </c>
      <c r="B19" s="1">
        <v>8.0</v>
      </c>
      <c r="C19" s="1">
        <v>4.5</v>
      </c>
      <c r="D19" s="1">
        <v>12.0</v>
      </c>
      <c r="E19" s="1">
        <v>6.0</v>
      </c>
      <c r="F19" s="1">
        <v>10.5</v>
      </c>
      <c r="G19" s="1">
        <v>10.2</v>
      </c>
      <c r="H19" s="1">
        <v>9.0</v>
      </c>
      <c r="I19" s="1" t="str">
        <f>SUM(B19+C19+D19+E19+F19+G19+H19)</f>
        <v>60.2</v>
      </c>
      <c r="J19" s="1" t="s">
        <v>215</v>
      </c>
    </row>
    <row r="20">
      <c r="A20" s="1" t="s">
        <v>143</v>
      </c>
      <c r="B20" s="4">
        <v>0.0</v>
      </c>
      <c r="C20" s="4">
        <v>0.0</v>
      </c>
      <c r="D20" s="4" t="s">
        <v>211</v>
      </c>
      <c r="E20" s="4" t="s">
        <v>216</v>
      </c>
      <c r="F20" s="4" t="s">
        <v>217</v>
      </c>
      <c r="G20" s="4" t="s">
        <v>218</v>
      </c>
      <c r="H20" s="4" t="s">
        <v>219</v>
      </c>
      <c r="I20" s="4">
        <v>21.0</v>
      </c>
      <c r="J20" s="1" t="s">
        <v>220</v>
      </c>
    </row>
    <row r="21">
      <c r="A21" s="1"/>
    </row>
    <row r="22">
      <c r="A22" s="1" t="s">
        <v>149</v>
      </c>
      <c r="D22" s="1">
        <v>4.0</v>
      </c>
      <c r="E22" s="1">
        <v>2.0</v>
      </c>
      <c r="F22" s="1">
        <v>3.5</v>
      </c>
      <c r="G22" s="1">
        <v>2.5</v>
      </c>
      <c r="H22" s="1">
        <v>0.0</v>
      </c>
      <c r="I22" s="1">
        <v>12.0</v>
      </c>
      <c r="J22" s="1" t="s">
        <v>221</v>
      </c>
    </row>
    <row r="23" ht="35.25" customHeight="1">
      <c r="A23" s="1" t="s">
        <v>152</v>
      </c>
      <c r="D23" s="1">
        <v>4.0</v>
      </c>
      <c r="E23" s="1" t="s">
        <v>222</v>
      </c>
      <c r="F23" s="1">
        <v>1.0</v>
      </c>
      <c r="G23" s="1" t="s">
        <v>223</v>
      </c>
      <c r="J23" s="24" t="s">
        <v>224</v>
      </c>
    </row>
    <row r="24">
      <c r="A24" s="1" t="s">
        <v>155</v>
      </c>
      <c r="B24" s="1">
        <v>3.0</v>
      </c>
      <c r="C24" s="1">
        <v>0.0</v>
      </c>
      <c r="D24" s="1">
        <v>4.0</v>
      </c>
      <c r="E24" s="1">
        <v>0.0</v>
      </c>
      <c r="F24" s="1">
        <v>0.0</v>
      </c>
      <c r="G24" s="1">
        <v>5.0</v>
      </c>
      <c r="H24" s="1">
        <v>5.0</v>
      </c>
      <c r="I24" s="1">
        <v>17.0</v>
      </c>
    </row>
    <row r="27">
      <c r="A27" s="13" t="s">
        <v>67</v>
      </c>
      <c r="B27" s="1">
        <v>4.0</v>
      </c>
      <c r="C27" s="1">
        <v>0.0</v>
      </c>
      <c r="D27" s="1">
        <v>4.0</v>
      </c>
      <c r="E27" s="1" t="s">
        <v>225</v>
      </c>
      <c r="F27" s="1" t="s">
        <v>226</v>
      </c>
      <c r="G27" s="1" t="s">
        <v>181</v>
      </c>
      <c r="H27" s="1" t="s">
        <v>227</v>
      </c>
      <c r="I27" s="1">
        <v>25.5</v>
      </c>
      <c r="J27" s="1" t="s">
        <v>228</v>
      </c>
    </row>
    <row r="28">
      <c r="A28" s="1" t="s">
        <v>71</v>
      </c>
    </row>
    <row r="29">
      <c r="A29" s="1" t="s">
        <v>76</v>
      </c>
      <c r="B29" s="12">
        <v>0.0</v>
      </c>
      <c r="C29" s="12">
        <v>4.0</v>
      </c>
      <c r="D29" s="12">
        <v>3.0</v>
      </c>
      <c r="E29" s="12">
        <v>4.0</v>
      </c>
      <c r="F29" s="12">
        <v>3.0</v>
      </c>
      <c r="G29" s="12">
        <v>0.0</v>
      </c>
      <c r="H29" s="12">
        <v>6.2</v>
      </c>
      <c r="I29" s="12">
        <v>20.2</v>
      </c>
      <c r="J29" s="1" t="s">
        <v>229</v>
      </c>
    </row>
    <row r="30">
      <c r="A30" s="1" t="s">
        <v>81</v>
      </c>
    </row>
    <row r="31">
      <c r="A31" s="1" t="s">
        <v>86</v>
      </c>
      <c r="B31" s="1">
        <v>0.0</v>
      </c>
      <c r="C31" s="1">
        <v>0.0</v>
      </c>
      <c r="D31" s="1">
        <v>0.0</v>
      </c>
      <c r="E31" s="1">
        <v>0.0</v>
      </c>
      <c r="F31" s="1">
        <v>0.0</v>
      </c>
      <c r="G31" s="1">
        <v>0.0</v>
      </c>
      <c r="H31" s="1">
        <v>0.0</v>
      </c>
      <c r="I31" s="1">
        <v>0.0</v>
      </c>
      <c r="J31" s="1" t="s">
        <v>230</v>
      </c>
    </row>
    <row r="32">
      <c r="A32" s="1" t="s">
        <v>116</v>
      </c>
      <c r="B32" s="1">
        <v>4.0</v>
      </c>
      <c r="C32" s="1">
        <v>2.0</v>
      </c>
      <c r="D32" s="1">
        <v>3.0</v>
      </c>
      <c r="E32" s="1">
        <v>0.0</v>
      </c>
      <c r="F32" s="1">
        <v>2.0</v>
      </c>
      <c r="G32" s="1">
        <v>4.5</v>
      </c>
      <c r="H32" s="1">
        <v>0.0</v>
      </c>
      <c r="I32" s="1">
        <v>15.5</v>
      </c>
      <c r="J32" s="1" t="s">
        <v>231</v>
      </c>
    </row>
    <row r="33">
      <c r="A33" s="1" t="s">
        <v>157</v>
      </c>
      <c r="B33" s="1"/>
      <c r="C33" s="1"/>
    </row>
    <row r="34">
      <c r="A34" s="1" t="s">
        <v>94</v>
      </c>
      <c r="B34" s="1">
        <v>4.0</v>
      </c>
      <c r="C34" s="1">
        <v>0.0</v>
      </c>
      <c r="D34" s="1">
        <v>0.0</v>
      </c>
      <c r="E34" s="1">
        <v>0.0</v>
      </c>
      <c r="F34" s="1">
        <v>5.0</v>
      </c>
      <c r="G34" s="1">
        <v>0.0</v>
      </c>
      <c r="H34" s="1">
        <v>4.0</v>
      </c>
      <c r="I34" s="1">
        <v>13.0</v>
      </c>
    </row>
    <row r="35">
      <c r="A35" s="1" t="s">
        <v>141</v>
      </c>
      <c r="B35" s="1" t="s">
        <v>232</v>
      </c>
      <c r="C35" s="1" t="s">
        <v>233</v>
      </c>
      <c r="D35" s="1" t="s">
        <v>219</v>
      </c>
      <c r="E35" s="1">
        <v>0.0</v>
      </c>
      <c r="F35" s="1" t="s">
        <v>234</v>
      </c>
      <c r="G35" s="1" t="s">
        <v>235</v>
      </c>
      <c r="H35" s="1">
        <v>0.0</v>
      </c>
      <c r="I35" s="1">
        <v>24.0</v>
      </c>
      <c r="J35" s="1" t="s">
        <v>236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3.71"/>
    <col customWidth="1" min="10" max="10" width="115.71"/>
  </cols>
  <sheetData>
    <row r="1">
      <c r="A1" s="14" t="s">
        <v>237</v>
      </c>
      <c r="B1" s="15" t="s">
        <v>164</v>
      </c>
      <c r="C1" s="16" t="s">
        <v>165</v>
      </c>
      <c r="D1" s="17" t="s">
        <v>166</v>
      </c>
      <c r="E1" s="18" t="s">
        <v>167</v>
      </c>
      <c r="F1" s="19" t="s">
        <v>168</v>
      </c>
      <c r="G1" s="20" t="s">
        <v>169</v>
      </c>
      <c r="H1" s="21" t="s">
        <v>170</v>
      </c>
      <c r="I1" s="22" t="s">
        <v>171</v>
      </c>
      <c r="J1" s="23" t="s">
        <v>172</v>
      </c>
    </row>
    <row r="2">
      <c r="A2" s="1" t="s">
        <v>65</v>
      </c>
      <c r="B2" s="1" t="s">
        <v>238</v>
      </c>
      <c r="C2" s="1" t="s">
        <v>239</v>
      </c>
      <c r="D2" s="1" t="s">
        <v>240</v>
      </c>
      <c r="E2" s="1" t="s">
        <v>241</v>
      </c>
      <c r="F2" s="1" t="s">
        <v>242</v>
      </c>
      <c r="G2" s="1" t="s">
        <v>243</v>
      </c>
      <c r="H2" s="1" t="s">
        <v>244</v>
      </c>
      <c r="I2" s="1">
        <v>42.0</v>
      </c>
      <c r="J2" s="1" t="s">
        <v>245</v>
      </c>
    </row>
    <row r="3">
      <c r="A3" s="1" t="s">
        <v>69</v>
      </c>
      <c r="B3" s="1">
        <v>11.1</v>
      </c>
      <c r="C3" s="1">
        <v>7.1</v>
      </c>
      <c r="D3" s="1">
        <v>9.0</v>
      </c>
      <c r="E3" s="1">
        <v>9.0</v>
      </c>
      <c r="F3" s="1">
        <v>11.1</v>
      </c>
      <c r="G3" s="1">
        <v>12.3</v>
      </c>
      <c r="H3" s="1">
        <v>14.2</v>
      </c>
      <c r="I3" s="1">
        <v>73.8</v>
      </c>
      <c r="J3" s="1"/>
    </row>
    <row r="4">
      <c r="A4" s="1" t="s">
        <v>73</v>
      </c>
      <c r="C4" s="1" t="s">
        <v>246</v>
      </c>
      <c r="D4" s="1" t="s">
        <v>247</v>
      </c>
      <c r="E4" s="1" t="s">
        <v>248</v>
      </c>
      <c r="I4" s="1">
        <v>13.0</v>
      </c>
      <c r="J4" s="1" t="s">
        <v>249</v>
      </c>
    </row>
    <row r="5">
      <c r="A5" s="1" t="s">
        <v>79</v>
      </c>
      <c r="C5" s="1" t="s">
        <v>250</v>
      </c>
      <c r="D5" s="1" t="s">
        <v>181</v>
      </c>
      <c r="G5" s="1" t="s">
        <v>251</v>
      </c>
      <c r="H5" s="1" t="s">
        <v>252</v>
      </c>
      <c r="I5" s="1">
        <v>19.5</v>
      </c>
      <c r="J5" s="1" t="s">
        <v>253</v>
      </c>
    </row>
    <row r="6">
      <c r="A6" s="1" t="s">
        <v>83</v>
      </c>
      <c r="B6" s="1" t="s">
        <v>254</v>
      </c>
      <c r="C6" s="1" t="s">
        <v>255</v>
      </c>
      <c r="D6" s="1" t="s">
        <v>256</v>
      </c>
      <c r="E6" s="1">
        <v>0.0</v>
      </c>
      <c r="F6" s="1" t="s">
        <v>257</v>
      </c>
      <c r="G6" s="1" t="s">
        <v>258</v>
      </c>
      <c r="H6" s="1" t="s">
        <v>244</v>
      </c>
      <c r="I6" s="1">
        <v>42.7</v>
      </c>
      <c r="J6" s="1" t="s">
        <v>259</v>
      </c>
    </row>
    <row r="7">
      <c r="A7" s="1" t="s">
        <v>88</v>
      </c>
      <c r="B7" s="1">
        <v>0.0</v>
      </c>
      <c r="C7" s="1" t="s">
        <v>260</v>
      </c>
      <c r="D7" s="1" t="s">
        <v>261</v>
      </c>
      <c r="E7" s="1" t="s">
        <v>262</v>
      </c>
      <c r="F7" s="1">
        <v>0.0</v>
      </c>
      <c r="G7" s="1" t="s">
        <v>263</v>
      </c>
      <c r="H7" s="1" t="s">
        <v>264</v>
      </c>
      <c r="I7" s="1">
        <v>25.4</v>
      </c>
      <c r="J7" s="1" t="s">
        <v>265</v>
      </c>
    </row>
    <row r="8">
      <c r="A8" s="1" t="s">
        <v>92</v>
      </c>
      <c r="B8" s="4">
        <v>0.0</v>
      </c>
      <c r="C8" s="1" t="s">
        <v>266</v>
      </c>
      <c r="D8" s="1" t="s">
        <v>267</v>
      </c>
      <c r="E8" s="1" t="s">
        <v>268</v>
      </c>
      <c r="F8" s="1" t="s">
        <v>269</v>
      </c>
      <c r="G8" s="1" t="s">
        <v>270</v>
      </c>
      <c r="H8" s="1">
        <v>0.0</v>
      </c>
      <c r="I8" s="1">
        <v>21.0</v>
      </c>
      <c r="J8" s="1" t="s">
        <v>271</v>
      </c>
    </row>
    <row r="9">
      <c r="A9" s="1" t="s">
        <v>97</v>
      </c>
      <c r="B9" s="4"/>
    </row>
    <row r="10">
      <c r="A10" s="1" t="s">
        <v>102</v>
      </c>
    </row>
    <row r="11">
      <c r="A11" s="1" t="s">
        <v>106</v>
      </c>
      <c r="B11" s="1">
        <v>0.0</v>
      </c>
      <c r="C11" s="1">
        <v>10.4</v>
      </c>
      <c r="D11" s="1">
        <v>6.0</v>
      </c>
      <c r="E11" s="1">
        <v>0.0</v>
      </c>
      <c r="F11" s="1">
        <v>7.35</v>
      </c>
      <c r="G11" s="1">
        <v>8.6</v>
      </c>
      <c r="H11" s="1">
        <v>9.1</v>
      </c>
      <c r="I11" s="1">
        <v>41.45</v>
      </c>
      <c r="J11" s="1" t="s">
        <v>272</v>
      </c>
    </row>
    <row r="12">
      <c r="A12" s="1" t="s">
        <v>110</v>
      </c>
      <c r="B12" s="1">
        <v>0.0</v>
      </c>
      <c r="C12" s="1">
        <v>0.0</v>
      </c>
      <c r="D12" s="1">
        <v>0.0</v>
      </c>
      <c r="E12" s="1">
        <v>0.0</v>
      </c>
      <c r="F12" s="1">
        <v>4.0</v>
      </c>
      <c r="G12" s="1">
        <v>4.5</v>
      </c>
      <c r="H12" s="1">
        <v>4.0</v>
      </c>
      <c r="I12" s="1">
        <v>12.5</v>
      </c>
      <c r="J12" s="1" t="s">
        <v>273</v>
      </c>
    </row>
    <row r="13">
      <c r="A13" s="1" t="s">
        <v>114</v>
      </c>
      <c r="H13" s="1">
        <v>5.0</v>
      </c>
      <c r="I13" s="1">
        <v>5.0</v>
      </c>
    </row>
    <row r="14">
      <c r="A14" s="1" t="s">
        <v>118</v>
      </c>
      <c r="B14" s="1" t="s">
        <v>274</v>
      </c>
      <c r="C14" s="1" t="s">
        <v>275</v>
      </c>
      <c r="D14" s="1" t="s">
        <v>276</v>
      </c>
      <c r="E14" s="1" t="s">
        <v>277</v>
      </c>
      <c r="F14" s="1" t="s">
        <v>278</v>
      </c>
      <c r="G14" s="1">
        <v>0.0</v>
      </c>
      <c r="H14" s="1">
        <v>5.0</v>
      </c>
      <c r="I14" s="1">
        <v>30.0</v>
      </c>
      <c r="J14" s="1" t="s">
        <v>279</v>
      </c>
    </row>
    <row r="15">
      <c r="A15" s="1" t="s">
        <v>123</v>
      </c>
    </row>
    <row r="16">
      <c r="A16" s="1" t="s">
        <v>127</v>
      </c>
      <c r="B16" s="1" t="s">
        <v>280</v>
      </c>
      <c r="C16" s="1" t="s">
        <v>281</v>
      </c>
      <c r="D16" s="1" t="s">
        <v>282</v>
      </c>
      <c r="E16" s="1" t="s">
        <v>283</v>
      </c>
      <c r="F16" s="1" t="s">
        <v>284</v>
      </c>
      <c r="G16" s="1" t="s">
        <v>285</v>
      </c>
      <c r="H16" s="1">
        <v>0.0</v>
      </c>
      <c r="I16" s="1">
        <v>27.0</v>
      </c>
      <c r="J16" s="1" t="s">
        <v>286</v>
      </c>
    </row>
    <row r="17">
      <c r="A17" s="1" t="s">
        <v>131</v>
      </c>
    </row>
    <row r="18">
      <c r="A18" s="1" t="s">
        <v>135</v>
      </c>
      <c r="B18" s="1"/>
      <c r="C18" s="1">
        <v>5.5</v>
      </c>
      <c r="D18" s="1">
        <v>5.4</v>
      </c>
      <c r="E18" s="1">
        <v>6.1</v>
      </c>
      <c r="F18" s="1">
        <v>7.0</v>
      </c>
      <c r="G18" s="1">
        <v>5.9</v>
      </c>
      <c r="I18" s="25" t="str">
        <f>B18+C18+D18+E18+F18+G18+H18</f>
        <v>29.9</v>
      </c>
      <c r="J18" s="1" t="s">
        <v>287</v>
      </c>
    </row>
    <row r="19">
      <c r="A19" s="1" t="s">
        <v>139</v>
      </c>
      <c r="B19" s="1">
        <v>4.0</v>
      </c>
      <c r="C19" s="1">
        <v>11.3</v>
      </c>
      <c r="D19" s="1">
        <v>9.0</v>
      </c>
      <c r="E19" s="1">
        <v>0.0</v>
      </c>
      <c r="F19" s="1">
        <v>12.3</v>
      </c>
      <c r="G19" s="1">
        <v>9.4</v>
      </c>
      <c r="H19" s="1">
        <v>14.3</v>
      </c>
      <c r="I19" t="str">
        <f>SUM(B19+C19+D19+E19+F19+G19+H19)</f>
        <v>60.3</v>
      </c>
      <c r="J19" s="1" t="s">
        <v>288</v>
      </c>
    </row>
    <row r="20">
      <c r="A20" s="1" t="s">
        <v>143</v>
      </c>
      <c r="B20" s="4" t="s">
        <v>289</v>
      </c>
      <c r="C20" s="4" t="s">
        <v>290</v>
      </c>
      <c r="D20" s="4" t="s">
        <v>291</v>
      </c>
      <c r="E20" s="4" t="s">
        <v>292</v>
      </c>
      <c r="F20" s="4" t="s">
        <v>293</v>
      </c>
      <c r="G20" s="4">
        <v>0.0</v>
      </c>
      <c r="H20" s="4" t="s">
        <v>292</v>
      </c>
      <c r="I20" s="1">
        <v>29.0</v>
      </c>
      <c r="J20" s="1" t="s">
        <v>294</v>
      </c>
    </row>
    <row r="21">
      <c r="A21" s="1"/>
      <c r="C21" s="1"/>
    </row>
    <row r="22">
      <c r="A22" s="1" t="s">
        <v>149</v>
      </c>
      <c r="B22" s="1">
        <v>0.0</v>
      </c>
      <c r="C22" s="1">
        <v>5.8</v>
      </c>
      <c r="D22" s="1">
        <v>1.2</v>
      </c>
      <c r="E22" s="1">
        <v>4.2</v>
      </c>
      <c r="F22" s="1">
        <v>2.0</v>
      </c>
      <c r="G22" s="1">
        <v>5.8</v>
      </c>
      <c r="H22" s="1">
        <v>7.2</v>
      </c>
      <c r="I22" s="1">
        <v>26.2</v>
      </c>
      <c r="J22" s="1" t="s">
        <v>295</v>
      </c>
    </row>
    <row r="23">
      <c r="A23" s="1" t="s">
        <v>152</v>
      </c>
      <c r="B23" s="1" t="s">
        <v>296</v>
      </c>
    </row>
    <row r="24">
      <c r="A24" s="1" t="s">
        <v>155</v>
      </c>
      <c r="B24" s="1">
        <v>0.0</v>
      </c>
      <c r="C24" s="1">
        <v>4.0</v>
      </c>
      <c r="D24" s="1">
        <v>7.0</v>
      </c>
      <c r="E24" s="1">
        <v>3.5</v>
      </c>
      <c r="F24" s="1">
        <v>4.0</v>
      </c>
      <c r="G24" s="1">
        <v>3.1</v>
      </c>
      <c r="H24" s="1">
        <v>3.5</v>
      </c>
      <c r="I24" s="1">
        <v>25.1</v>
      </c>
      <c r="J24" s="1" t="s">
        <v>297</v>
      </c>
    </row>
    <row r="25">
      <c r="A25" s="1" t="s">
        <v>157</v>
      </c>
      <c r="B25" s="1" t="s">
        <v>298</v>
      </c>
      <c r="C25" s="1">
        <v>0.0</v>
      </c>
      <c r="D25" s="1" t="s">
        <v>299</v>
      </c>
      <c r="E25" s="1" t="s">
        <v>209</v>
      </c>
      <c r="F25" s="1" t="s">
        <v>209</v>
      </c>
      <c r="G25" s="1" t="s">
        <v>300</v>
      </c>
      <c r="H25" s="1" t="s">
        <v>274</v>
      </c>
      <c r="I25" s="1">
        <v>34.0</v>
      </c>
      <c r="J25" s="1"/>
    </row>
    <row r="27">
      <c r="A27" s="13" t="s">
        <v>67</v>
      </c>
      <c r="B27" s="1">
        <v>0.0</v>
      </c>
      <c r="C27" s="1" t="s">
        <v>301</v>
      </c>
      <c r="D27" s="1" t="s">
        <v>181</v>
      </c>
      <c r="E27" s="1" t="s">
        <v>302</v>
      </c>
      <c r="F27" s="1">
        <v>4.0</v>
      </c>
      <c r="G27" s="1" t="s">
        <v>303</v>
      </c>
      <c r="H27" s="1">
        <v>4.0</v>
      </c>
      <c r="I27" s="1">
        <v>24.0</v>
      </c>
      <c r="J27" s="1" t="s">
        <v>304</v>
      </c>
    </row>
    <row r="28">
      <c r="A28" s="1" t="s">
        <v>71</v>
      </c>
    </row>
    <row r="29">
      <c r="A29" s="1" t="s">
        <v>76</v>
      </c>
      <c r="B29" s="12">
        <v>5.5</v>
      </c>
      <c r="C29" s="12" t="s">
        <v>305</v>
      </c>
      <c r="D29" s="12" t="s">
        <v>306</v>
      </c>
      <c r="E29" s="12" t="s">
        <v>307</v>
      </c>
      <c r="F29" s="12" t="s">
        <v>308</v>
      </c>
      <c r="G29" s="12" t="s">
        <v>309</v>
      </c>
      <c r="H29" s="12">
        <v>0.0</v>
      </c>
      <c r="I29" s="12">
        <v>26.5</v>
      </c>
      <c r="J29" s="1" t="s">
        <v>310</v>
      </c>
    </row>
    <row r="30">
      <c r="A30" s="1" t="s">
        <v>81</v>
      </c>
    </row>
    <row r="31">
      <c r="A31" s="1" t="s">
        <v>86</v>
      </c>
      <c r="B31" s="1">
        <v>3.0</v>
      </c>
      <c r="C31" s="1">
        <v>3.0</v>
      </c>
      <c r="D31" s="1">
        <v>3.0</v>
      </c>
      <c r="E31" s="1">
        <v>2.0</v>
      </c>
      <c r="F31" s="1">
        <v>0.0</v>
      </c>
      <c r="G31" s="1">
        <v>0.0</v>
      </c>
      <c r="J31" s="1" t="s">
        <v>311</v>
      </c>
    </row>
    <row r="32">
      <c r="A32" s="1" t="s">
        <v>125</v>
      </c>
      <c r="C32" s="1">
        <v>2.0</v>
      </c>
      <c r="D32" s="1">
        <v>3.0</v>
      </c>
      <c r="E32" s="1">
        <v>3.0</v>
      </c>
      <c r="F32" s="1">
        <v>3.0</v>
      </c>
      <c r="G32" s="1">
        <v>3.0</v>
      </c>
      <c r="I32" s="1">
        <v>14.0</v>
      </c>
      <c r="J32" s="1" t="s">
        <v>312</v>
      </c>
    </row>
    <row r="33">
      <c r="A33" s="1" t="s">
        <v>104</v>
      </c>
      <c r="B33" s="1">
        <v>5.0</v>
      </c>
      <c r="C33" s="1">
        <v>5.0</v>
      </c>
      <c r="D33" s="1">
        <v>0.0</v>
      </c>
      <c r="E33" s="1" t="s">
        <v>307</v>
      </c>
      <c r="F33" s="1">
        <v>0.0</v>
      </c>
      <c r="G33" s="1" t="s">
        <v>309</v>
      </c>
      <c r="H33" s="1">
        <v>0.0</v>
      </c>
      <c r="I33" s="1">
        <v>18.0</v>
      </c>
    </row>
    <row r="34">
      <c r="A34" s="1" t="s">
        <v>116</v>
      </c>
      <c r="B34" s="1">
        <v>2.0</v>
      </c>
      <c r="C34" s="1" t="s">
        <v>313</v>
      </c>
      <c r="D34" s="1">
        <v>1.0</v>
      </c>
      <c r="E34" s="1">
        <v>4.0</v>
      </c>
      <c r="F34" s="1">
        <v>0.0</v>
      </c>
      <c r="G34" s="1">
        <v>4.0</v>
      </c>
      <c r="H34" s="1">
        <v>0.0</v>
      </c>
      <c r="I34" s="1">
        <v>16.0</v>
      </c>
      <c r="J34" s="1" t="s">
        <v>314</v>
      </c>
    </row>
    <row r="35">
      <c r="A35" s="1" t="s">
        <v>94</v>
      </c>
      <c r="B35" s="1">
        <v>4.0</v>
      </c>
      <c r="C35" s="1">
        <v>0.0</v>
      </c>
      <c r="D35" s="1">
        <v>5.0</v>
      </c>
      <c r="E35" s="1">
        <v>0.0</v>
      </c>
      <c r="F35" s="1">
        <v>4.0</v>
      </c>
      <c r="G35" s="1">
        <v>3.0</v>
      </c>
      <c r="H35" s="1">
        <v>2.0</v>
      </c>
      <c r="I35" s="1">
        <v>18.0</v>
      </c>
      <c r="J35" s="1"/>
    </row>
    <row r="36">
      <c r="A36" s="1" t="s">
        <v>141</v>
      </c>
      <c r="B36" s="1">
        <v>4.0</v>
      </c>
      <c r="C36" s="1" t="s">
        <v>315</v>
      </c>
      <c r="D36" s="1" t="s">
        <v>316</v>
      </c>
      <c r="E36" s="1">
        <v>0.0</v>
      </c>
      <c r="F36" s="1" t="s">
        <v>317</v>
      </c>
      <c r="G36" s="1" t="s">
        <v>318</v>
      </c>
      <c r="H36" s="1">
        <v>0.0</v>
      </c>
      <c r="I36" s="1">
        <v>27.0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3.29"/>
    <col customWidth="1" min="4" max="4" width="13.86"/>
    <col customWidth="1" min="10" max="10" width="135.43"/>
  </cols>
  <sheetData>
    <row r="1">
      <c r="A1" s="26" t="s">
        <v>61</v>
      </c>
      <c r="B1" s="15" t="s">
        <v>164</v>
      </c>
      <c r="C1" s="16" t="s">
        <v>165</v>
      </c>
      <c r="D1" s="17" t="s">
        <v>166</v>
      </c>
      <c r="E1" s="18" t="s">
        <v>167</v>
      </c>
      <c r="F1" s="19" t="s">
        <v>168</v>
      </c>
      <c r="G1" s="20" t="s">
        <v>169</v>
      </c>
      <c r="H1" s="21" t="s">
        <v>170</v>
      </c>
      <c r="I1" s="22" t="s">
        <v>171</v>
      </c>
      <c r="J1" s="23" t="s">
        <v>172</v>
      </c>
    </row>
    <row r="2">
      <c r="A2" s="1" t="s">
        <v>65</v>
      </c>
      <c r="B2" s="1" t="s">
        <v>319</v>
      </c>
      <c r="C2" s="1" t="s">
        <v>320</v>
      </c>
      <c r="D2" s="1" t="s">
        <v>321</v>
      </c>
      <c r="E2" s="1" t="s">
        <v>322</v>
      </c>
      <c r="F2" s="1" t="s">
        <v>323</v>
      </c>
      <c r="G2" s="1" t="s">
        <v>324</v>
      </c>
      <c r="H2" s="1" t="s">
        <v>325</v>
      </c>
      <c r="I2" s="1">
        <v>55.0</v>
      </c>
      <c r="J2" s="1" t="s">
        <v>326</v>
      </c>
    </row>
    <row r="3">
      <c r="A3" s="1" t="s">
        <v>69</v>
      </c>
      <c r="B3" s="1">
        <v>12.3</v>
      </c>
      <c r="C3" s="1">
        <v>10.4</v>
      </c>
      <c r="D3" s="1">
        <v>0.0</v>
      </c>
      <c r="E3" s="1">
        <v>5.0</v>
      </c>
      <c r="F3" s="1">
        <v>10.5</v>
      </c>
      <c r="G3" s="1">
        <v>20.0</v>
      </c>
      <c r="H3" s="1">
        <v>6.0</v>
      </c>
      <c r="I3" s="1">
        <v>64.2</v>
      </c>
      <c r="J3" s="1"/>
    </row>
    <row r="4">
      <c r="A4" s="1" t="s">
        <v>73</v>
      </c>
      <c r="B4" s="1" t="s">
        <v>327</v>
      </c>
      <c r="H4" s="1" t="s">
        <v>328</v>
      </c>
      <c r="I4" s="1">
        <v>14.6</v>
      </c>
      <c r="J4" s="1" t="s">
        <v>329</v>
      </c>
    </row>
    <row r="5">
      <c r="A5" s="1" t="s">
        <v>79</v>
      </c>
      <c r="B5" s="1">
        <v>3.5</v>
      </c>
      <c r="C5" s="1" t="s">
        <v>330</v>
      </c>
      <c r="D5" s="1">
        <v>0.0</v>
      </c>
      <c r="E5" s="1" t="s">
        <v>331</v>
      </c>
      <c r="F5" s="1" t="s">
        <v>332</v>
      </c>
      <c r="G5" s="1">
        <v>5.0</v>
      </c>
      <c r="H5" s="1">
        <v>6.0</v>
      </c>
      <c r="I5" s="1">
        <v>28.8</v>
      </c>
      <c r="J5" s="1" t="s">
        <v>333</v>
      </c>
    </row>
    <row r="6">
      <c r="A6" s="1" t="s">
        <v>83</v>
      </c>
      <c r="B6" s="1" t="s">
        <v>334</v>
      </c>
      <c r="C6" s="1" t="s">
        <v>335</v>
      </c>
      <c r="D6" s="1" t="s">
        <v>336</v>
      </c>
      <c r="E6" s="1" t="s">
        <v>337</v>
      </c>
      <c r="F6" s="1" t="s">
        <v>338</v>
      </c>
      <c r="G6" s="1" t="s">
        <v>339</v>
      </c>
      <c r="H6" s="1" t="s">
        <v>340</v>
      </c>
      <c r="I6" s="1">
        <v>71.35</v>
      </c>
      <c r="J6" s="1" t="s">
        <v>341</v>
      </c>
    </row>
    <row r="7">
      <c r="A7" s="1" t="s">
        <v>88</v>
      </c>
      <c r="B7" s="1">
        <v>0.0</v>
      </c>
      <c r="C7" s="1" t="s">
        <v>342</v>
      </c>
      <c r="D7" s="1" t="s">
        <v>343</v>
      </c>
      <c r="E7" s="1" t="s">
        <v>344</v>
      </c>
      <c r="F7" s="1" t="s">
        <v>345</v>
      </c>
      <c r="G7" s="1" t="s">
        <v>346</v>
      </c>
      <c r="H7" s="1" t="s">
        <v>347</v>
      </c>
      <c r="I7" s="1">
        <v>40.3</v>
      </c>
      <c r="J7" s="1" t="s">
        <v>348</v>
      </c>
    </row>
    <row r="8">
      <c r="A8" s="1" t="s">
        <v>92</v>
      </c>
      <c r="B8" s="1">
        <v>0.0</v>
      </c>
      <c r="C8" s="12" t="s">
        <v>349</v>
      </c>
      <c r="D8" s="1" t="s">
        <v>267</v>
      </c>
      <c r="E8" s="1" t="s">
        <v>350</v>
      </c>
      <c r="F8" s="1" t="s">
        <v>351</v>
      </c>
      <c r="G8" s="1" t="s">
        <v>352</v>
      </c>
      <c r="H8" s="1" t="s">
        <v>353</v>
      </c>
      <c r="I8" s="1">
        <v>28.5</v>
      </c>
      <c r="J8" s="1" t="s">
        <v>354</v>
      </c>
    </row>
    <row r="9">
      <c r="A9" s="1" t="s">
        <v>97</v>
      </c>
      <c r="I9" s="1">
        <v>45.0</v>
      </c>
    </row>
    <row r="10">
      <c r="A10" s="1" t="s">
        <v>102</v>
      </c>
    </row>
    <row r="11">
      <c r="A11" s="1" t="s">
        <v>106</v>
      </c>
      <c r="B11" s="1">
        <v>5.0</v>
      </c>
      <c r="C11" s="1">
        <v>5.1</v>
      </c>
      <c r="D11" s="1">
        <v>0.0</v>
      </c>
      <c r="E11" s="1">
        <v>8.1</v>
      </c>
      <c r="F11" s="1">
        <v>8.0</v>
      </c>
      <c r="G11" s="1">
        <v>8.35</v>
      </c>
      <c r="H11" s="1">
        <v>6.0</v>
      </c>
      <c r="I11" s="1">
        <v>40.5</v>
      </c>
      <c r="J11" s="1" t="s">
        <v>355</v>
      </c>
    </row>
    <row r="12">
      <c r="A12" s="1" t="s">
        <v>110</v>
      </c>
      <c r="B12" s="1">
        <v>0.0</v>
      </c>
      <c r="C12" s="1">
        <v>7.0</v>
      </c>
      <c r="D12" s="1">
        <v>0.0</v>
      </c>
      <c r="E12" s="1">
        <v>6.0</v>
      </c>
      <c r="F12" s="1">
        <v>7.0</v>
      </c>
      <c r="J12" s="1" t="s">
        <v>356</v>
      </c>
    </row>
    <row r="13">
      <c r="A13" s="1" t="s">
        <v>114</v>
      </c>
      <c r="B13" s="1">
        <v>3.0</v>
      </c>
      <c r="C13" s="1">
        <v>0.0</v>
      </c>
      <c r="D13" s="1">
        <v>4.0</v>
      </c>
      <c r="E13" s="1">
        <v>0.0</v>
      </c>
      <c r="F13" s="1">
        <v>3.0</v>
      </c>
      <c r="G13" s="1">
        <v>4.0</v>
      </c>
      <c r="H13" s="1">
        <v>5.0</v>
      </c>
      <c r="I13" s="1">
        <v>19.0</v>
      </c>
    </row>
    <row r="14">
      <c r="A14" s="1" t="s">
        <v>118</v>
      </c>
      <c r="B14" s="1" t="s">
        <v>357</v>
      </c>
      <c r="C14" s="1">
        <v>0.0</v>
      </c>
      <c r="D14" s="1" t="s">
        <v>358</v>
      </c>
      <c r="E14" s="1" t="s">
        <v>359</v>
      </c>
      <c r="F14" s="1" t="s">
        <v>360</v>
      </c>
      <c r="G14" s="1" t="s">
        <v>361</v>
      </c>
    </row>
    <row r="15">
      <c r="A15" s="1" t="s">
        <v>123</v>
      </c>
      <c r="J15" s="1"/>
    </row>
    <row r="16">
      <c r="A16" s="1" t="s">
        <v>127</v>
      </c>
      <c r="B16" s="1" t="s">
        <v>362</v>
      </c>
      <c r="C16" s="1" t="s">
        <v>363</v>
      </c>
      <c r="D16" s="1" t="s">
        <v>364</v>
      </c>
      <c r="E16" s="1" t="s">
        <v>365</v>
      </c>
      <c r="F16" s="1" t="s">
        <v>366</v>
      </c>
      <c r="G16" s="1" t="s">
        <v>367</v>
      </c>
      <c r="H16" s="1">
        <v>0.0</v>
      </c>
      <c r="I16" s="1">
        <v>34.0</v>
      </c>
      <c r="J16" s="27" t="s">
        <v>368</v>
      </c>
    </row>
    <row r="17">
      <c r="A17" s="1" t="s">
        <v>131</v>
      </c>
    </row>
    <row r="18">
      <c r="A18" s="1" t="s">
        <v>135</v>
      </c>
      <c r="B18" s="1">
        <v>8.0</v>
      </c>
      <c r="C18" s="1">
        <v>4.0</v>
      </c>
      <c r="D18" s="1">
        <v>6.0</v>
      </c>
      <c r="E18" s="1">
        <v>5.0</v>
      </c>
      <c r="F18" s="1">
        <v>1.0</v>
      </c>
      <c r="G18" s="1">
        <v>6.0</v>
      </c>
      <c r="H18" s="1">
        <v>8.0</v>
      </c>
      <c r="I18" s="25" t="str">
        <f>B18+C18+D18+E18+F18+G18+H18</f>
        <v>38</v>
      </c>
      <c r="J18" s="1" t="s">
        <v>369</v>
      </c>
    </row>
    <row r="19">
      <c r="A19" s="1" t="s">
        <v>139</v>
      </c>
      <c r="B19" s="1">
        <v>0.0</v>
      </c>
      <c r="C19" s="1">
        <v>6.3</v>
      </c>
      <c r="D19" s="1">
        <v>12.7</v>
      </c>
      <c r="E19" s="1">
        <v>0.0</v>
      </c>
      <c r="F19" s="1">
        <v>6.0</v>
      </c>
      <c r="G19" s="1">
        <v>0.0</v>
      </c>
      <c r="H19" s="1">
        <v>0.0</v>
      </c>
      <c r="I19" t="str">
        <f>SUM(B19+C19+D19+E19+F19+G19+H19)</f>
        <v>25</v>
      </c>
      <c r="J19" s="1" t="s">
        <v>370</v>
      </c>
    </row>
    <row r="20">
      <c r="A20" s="1" t="s">
        <v>143</v>
      </c>
      <c r="B20" s="4" t="s">
        <v>371</v>
      </c>
      <c r="C20" s="4" t="s">
        <v>275</v>
      </c>
      <c r="D20" s="4" t="s">
        <v>289</v>
      </c>
      <c r="E20" s="4" t="s">
        <v>281</v>
      </c>
      <c r="F20" s="4" t="s">
        <v>372</v>
      </c>
      <c r="G20" s="4" t="s">
        <v>373</v>
      </c>
      <c r="H20" s="4">
        <v>0.0</v>
      </c>
      <c r="I20" s="4">
        <v>35.0</v>
      </c>
      <c r="J20" s="1" t="s">
        <v>374</v>
      </c>
    </row>
    <row r="21">
      <c r="A21" s="1"/>
    </row>
    <row r="22">
      <c r="A22" s="1" t="s">
        <v>149</v>
      </c>
      <c r="B22" s="1">
        <v>0.0</v>
      </c>
      <c r="C22" s="1">
        <v>0.0</v>
      </c>
      <c r="D22" s="1">
        <v>0.0</v>
      </c>
      <c r="E22" s="1">
        <v>0.0</v>
      </c>
      <c r="F22" s="1">
        <v>0.0</v>
      </c>
      <c r="G22" s="1">
        <v>0.0</v>
      </c>
      <c r="H22" s="1">
        <v>0.0</v>
      </c>
      <c r="I22" s="1">
        <v>0.0</v>
      </c>
      <c r="J22" s="1" t="s">
        <v>375</v>
      </c>
    </row>
    <row r="23">
      <c r="A23" s="1" t="s">
        <v>152</v>
      </c>
      <c r="B23" s="1"/>
      <c r="C23" s="1" t="s">
        <v>376</v>
      </c>
      <c r="D23" s="1" t="s">
        <v>377</v>
      </c>
      <c r="F23" s="1" t="s">
        <v>378</v>
      </c>
      <c r="J23" s="1" t="s">
        <v>379</v>
      </c>
    </row>
    <row r="24">
      <c r="A24" s="1" t="s">
        <v>155</v>
      </c>
    </row>
    <row r="25">
      <c r="A25" s="1" t="s">
        <v>157</v>
      </c>
    </row>
    <row r="27">
      <c r="A27" s="13" t="s">
        <v>67</v>
      </c>
      <c r="B27" s="1">
        <v>0.0</v>
      </c>
      <c r="C27" s="1" t="s">
        <v>380</v>
      </c>
      <c r="D27" s="1" t="s">
        <v>381</v>
      </c>
      <c r="E27" s="1" t="s">
        <v>382</v>
      </c>
      <c r="F27" s="1" t="s">
        <v>252</v>
      </c>
      <c r="G27" s="1" t="s">
        <v>383</v>
      </c>
      <c r="H27" s="1" t="s">
        <v>384</v>
      </c>
      <c r="I27" s="1">
        <v>34.0</v>
      </c>
      <c r="J27" s="1" t="s">
        <v>385</v>
      </c>
    </row>
    <row r="28">
      <c r="A28" s="1" t="s">
        <v>71</v>
      </c>
    </row>
    <row r="29">
      <c r="A29" s="1" t="s">
        <v>76</v>
      </c>
      <c r="B29" s="12">
        <v>0.0</v>
      </c>
      <c r="C29" s="1" t="s">
        <v>386</v>
      </c>
      <c r="D29" s="1" t="s">
        <v>387</v>
      </c>
      <c r="E29" s="1" t="s">
        <v>388</v>
      </c>
      <c r="F29" s="1" t="s">
        <v>389</v>
      </c>
      <c r="G29" s="1" t="s">
        <v>390</v>
      </c>
      <c r="H29" s="1" t="s">
        <v>391</v>
      </c>
      <c r="I29" s="1">
        <v>35.0</v>
      </c>
      <c r="J29" s="1" t="s">
        <v>392</v>
      </c>
    </row>
    <row r="30">
      <c r="A30" s="1" t="s">
        <v>81</v>
      </c>
    </row>
    <row r="31">
      <c r="A31" s="1" t="s">
        <v>86</v>
      </c>
      <c r="B31" s="1">
        <v>0.0</v>
      </c>
      <c r="C31" s="1">
        <v>0.0</v>
      </c>
      <c r="D31" s="1">
        <v>0.0</v>
      </c>
      <c r="E31" s="1">
        <v>0.0</v>
      </c>
      <c r="F31" s="1">
        <v>0.0</v>
      </c>
      <c r="G31" s="1">
        <v>0.0</v>
      </c>
      <c r="H31" s="1">
        <v>0.0</v>
      </c>
      <c r="I31" s="1">
        <v>0.0</v>
      </c>
      <c r="J31" s="1" t="s">
        <v>393</v>
      </c>
    </row>
    <row r="32">
      <c r="A32" s="1" t="s">
        <v>125</v>
      </c>
      <c r="B32" s="1">
        <v>0.0</v>
      </c>
      <c r="C32" s="1">
        <v>0.0</v>
      </c>
      <c r="D32" s="1">
        <v>0.0</v>
      </c>
      <c r="E32" s="1">
        <v>0.0</v>
      </c>
      <c r="F32" s="1">
        <v>0.0</v>
      </c>
      <c r="G32" s="1">
        <v>0.0</v>
      </c>
      <c r="H32" s="1">
        <v>0.0</v>
      </c>
      <c r="I32" s="1">
        <v>0.0</v>
      </c>
      <c r="J32" s="1" t="s">
        <v>394</v>
      </c>
    </row>
    <row r="33">
      <c r="A33" s="1" t="s">
        <v>104</v>
      </c>
    </row>
    <row r="34">
      <c r="A34" s="1" t="s">
        <v>116</v>
      </c>
      <c r="B34" s="1">
        <v>0.0</v>
      </c>
      <c r="C34" s="1">
        <v>4.0</v>
      </c>
      <c r="D34" s="1">
        <v>3.0</v>
      </c>
      <c r="E34" s="1">
        <v>0.0</v>
      </c>
      <c r="F34" s="1">
        <v>0.0</v>
      </c>
      <c r="G34" s="1">
        <v>2.0</v>
      </c>
      <c r="H34" s="1">
        <v>0.0</v>
      </c>
      <c r="I34" s="1">
        <v>9.0</v>
      </c>
      <c r="J34" s="1" t="s">
        <v>395</v>
      </c>
    </row>
    <row r="35">
      <c r="A35" s="1" t="s">
        <v>129</v>
      </c>
      <c r="B35" s="1">
        <v>0.0</v>
      </c>
      <c r="C35" s="1" t="s">
        <v>396</v>
      </c>
      <c r="D35" s="1">
        <v>0.0</v>
      </c>
      <c r="E35" s="1">
        <v>0.0</v>
      </c>
      <c r="F35" s="1">
        <v>0.0</v>
      </c>
      <c r="G35" s="1" t="s">
        <v>397</v>
      </c>
      <c r="H35" s="1" t="s">
        <v>398</v>
      </c>
      <c r="I35" s="1">
        <v>15.9</v>
      </c>
      <c r="J35" s="1" t="s">
        <v>399</v>
      </c>
    </row>
    <row r="36">
      <c r="A36" s="1" t="s">
        <v>94</v>
      </c>
      <c r="B36" s="1">
        <v>0.0</v>
      </c>
      <c r="C36" s="1">
        <v>5.0</v>
      </c>
      <c r="D36" s="1">
        <v>5.0</v>
      </c>
      <c r="E36" s="1">
        <v>0.0</v>
      </c>
      <c r="F36" s="1" t="s">
        <v>400</v>
      </c>
      <c r="G36" s="1">
        <v>5.0</v>
      </c>
      <c r="H36" s="1" t="s">
        <v>250</v>
      </c>
      <c r="I36" s="1">
        <v>26.0</v>
      </c>
      <c r="J36" s="1" t="s">
        <v>401</v>
      </c>
    </row>
    <row r="37">
      <c r="A37" s="1" t="s">
        <v>133</v>
      </c>
    </row>
    <row r="38">
      <c r="A38" s="1" t="s">
        <v>121</v>
      </c>
      <c r="F38" s="1" t="s">
        <v>402</v>
      </c>
      <c r="G38" s="1" t="s">
        <v>403</v>
      </c>
      <c r="H38" s="1">
        <v>5.6</v>
      </c>
      <c r="J38" s="1" t="s">
        <v>404</v>
      </c>
    </row>
    <row r="39">
      <c r="A39" s="1" t="s">
        <v>141</v>
      </c>
      <c r="B39" s="1" t="s">
        <v>405</v>
      </c>
      <c r="C39" s="1" t="s">
        <v>406</v>
      </c>
      <c r="D39" s="1" t="s">
        <v>407</v>
      </c>
      <c r="E39" s="1">
        <v>0.0</v>
      </c>
      <c r="F39" s="1" t="s">
        <v>408</v>
      </c>
      <c r="G39" s="13" t="s">
        <v>409</v>
      </c>
      <c r="H39" s="1">
        <v>0.0</v>
      </c>
      <c r="I39" s="1">
        <v>27.8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3.43"/>
    <col customWidth="1" min="5" max="5" width="17.57"/>
    <col customWidth="1" min="10" max="10" width="125.29"/>
  </cols>
  <sheetData>
    <row r="1">
      <c r="A1" s="26" t="s">
        <v>61</v>
      </c>
      <c r="B1" s="15" t="s">
        <v>164</v>
      </c>
      <c r="C1" s="16" t="s">
        <v>165</v>
      </c>
      <c r="D1" s="17" t="s">
        <v>166</v>
      </c>
      <c r="E1" s="18" t="s">
        <v>167</v>
      </c>
      <c r="F1" s="19" t="s">
        <v>168</v>
      </c>
      <c r="G1" s="20" t="s">
        <v>169</v>
      </c>
      <c r="H1" s="21" t="s">
        <v>170</v>
      </c>
      <c r="I1" s="22" t="s">
        <v>171</v>
      </c>
      <c r="J1" s="23" t="s">
        <v>172</v>
      </c>
    </row>
    <row r="2">
      <c r="A2" s="1" t="s">
        <v>65</v>
      </c>
      <c r="B2" s="1" t="s">
        <v>410</v>
      </c>
      <c r="C2" s="1" t="s">
        <v>411</v>
      </c>
      <c r="D2" s="1" t="s">
        <v>412</v>
      </c>
      <c r="E2" s="1" t="s">
        <v>324</v>
      </c>
      <c r="F2" s="1" t="s">
        <v>413</v>
      </c>
      <c r="G2" s="1" t="s">
        <v>175</v>
      </c>
      <c r="H2" s="1" t="s">
        <v>414</v>
      </c>
      <c r="I2" s="1">
        <v>50.0</v>
      </c>
      <c r="J2" s="1" t="s">
        <v>415</v>
      </c>
    </row>
    <row r="3">
      <c r="A3" s="1" t="s">
        <v>69</v>
      </c>
      <c r="B3" s="1">
        <v>0.0</v>
      </c>
      <c r="C3" s="1">
        <v>12.4</v>
      </c>
      <c r="D3" s="1">
        <v>10.0</v>
      </c>
      <c r="E3" s="1">
        <v>7.0</v>
      </c>
      <c r="F3" s="1">
        <v>11.3</v>
      </c>
      <c r="G3" s="1">
        <v>10.1</v>
      </c>
      <c r="H3" s="1">
        <v>7.0</v>
      </c>
      <c r="I3" s="1">
        <v>50.8</v>
      </c>
    </row>
    <row r="4">
      <c r="A4" s="1" t="s">
        <v>73</v>
      </c>
      <c r="C4" s="1">
        <v>3.0</v>
      </c>
      <c r="D4" s="1">
        <v>3.0</v>
      </c>
      <c r="E4" s="1">
        <v>3.0</v>
      </c>
      <c r="I4" s="1">
        <v>9.0</v>
      </c>
    </row>
    <row r="5">
      <c r="A5" s="1" t="s">
        <v>79</v>
      </c>
      <c r="B5" s="1" t="s">
        <v>416</v>
      </c>
      <c r="C5" s="1">
        <v>0.0</v>
      </c>
      <c r="J5" s="1" t="s">
        <v>417</v>
      </c>
    </row>
    <row r="6">
      <c r="A6" s="1" t="s">
        <v>83</v>
      </c>
      <c r="B6" s="1" t="s">
        <v>410</v>
      </c>
      <c r="C6" s="1" t="s">
        <v>411</v>
      </c>
      <c r="D6" s="1" t="s">
        <v>418</v>
      </c>
      <c r="E6" s="1" t="s">
        <v>419</v>
      </c>
      <c r="F6" s="1" t="s">
        <v>420</v>
      </c>
      <c r="G6" s="1" t="s">
        <v>421</v>
      </c>
      <c r="H6" s="1" t="s">
        <v>422</v>
      </c>
      <c r="I6" s="1">
        <v>65.8</v>
      </c>
      <c r="J6" s="1" t="s">
        <v>423</v>
      </c>
    </row>
    <row r="7">
      <c r="A7" s="1" t="s">
        <v>88</v>
      </c>
      <c r="B7" s="1" t="s">
        <v>424</v>
      </c>
      <c r="C7" s="1" t="s">
        <v>425</v>
      </c>
      <c r="D7" s="1" t="s">
        <v>426</v>
      </c>
      <c r="E7" s="1" t="s">
        <v>427</v>
      </c>
      <c r="F7" s="1" t="s">
        <v>428</v>
      </c>
      <c r="G7" s="1" t="s">
        <v>429</v>
      </c>
      <c r="H7" s="1" t="s">
        <v>430</v>
      </c>
      <c r="I7" s="1">
        <v>38.9</v>
      </c>
      <c r="J7" s="1" t="s">
        <v>431</v>
      </c>
    </row>
    <row r="8">
      <c r="A8" s="1" t="s">
        <v>92</v>
      </c>
      <c r="B8" s="12" t="s">
        <v>350</v>
      </c>
      <c r="C8" s="1" t="s">
        <v>432</v>
      </c>
      <c r="D8" s="1" t="s">
        <v>433</v>
      </c>
      <c r="E8" s="1" t="s">
        <v>267</v>
      </c>
      <c r="F8" s="1" t="s">
        <v>290</v>
      </c>
      <c r="G8" s="1" t="s">
        <v>434</v>
      </c>
      <c r="H8" s="1">
        <v>0.0</v>
      </c>
      <c r="I8" s="1">
        <v>25.0</v>
      </c>
      <c r="J8" s="1" t="s">
        <v>435</v>
      </c>
    </row>
    <row r="9">
      <c r="A9" s="1" t="s">
        <v>97</v>
      </c>
      <c r="I9" s="1">
        <v>40.0</v>
      </c>
      <c r="J9" s="1" t="s">
        <v>436</v>
      </c>
    </row>
    <row r="10">
      <c r="A10" s="1" t="s">
        <v>102</v>
      </c>
    </row>
    <row r="11">
      <c r="A11" s="1" t="s">
        <v>106</v>
      </c>
      <c r="B11" s="1">
        <v>9.5</v>
      </c>
      <c r="C11" s="1">
        <v>0.0</v>
      </c>
      <c r="D11" s="1">
        <v>10.0</v>
      </c>
      <c r="E11" s="1">
        <v>0.0</v>
      </c>
      <c r="F11" s="1">
        <v>7.0</v>
      </c>
      <c r="G11" s="1">
        <v>6.4</v>
      </c>
      <c r="H11" s="1">
        <v>3.0</v>
      </c>
      <c r="I11" s="1">
        <v>35.9</v>
      </c>
      <c r="J11" s="1" t="s">
        <v>437</v>
      </c>
    </row>
    <row r="12">
      <c r="A12" s="1" t="s">
        <v>110</v>
      </c>
      <c r="B12" s="1" t="s">
        <v>410</v>
      </c>
      <c r="C12" s="1">
        <v>5.0</v>
      </c>
      <c r="J12" s="1" t="s">
        <v>438</v>
      </c>
    </row>
    <row r="13">
      <c r="A13" s="1" t="s">
        <v>114</v>
      </c>
      <c r="B13" s="1">
        <v>0.0</v>
      </c>
      <c r="C13" s="1">
        <v>6.0</v>
      </c>
      <c r="D13" s="1">
        <v>0.0</v>
      </c>
      <c r="E13" s="1">
        <v>3.0</v>
      </c>
      <c r="F13" s="1">
        <v>0.0</v>
      </c>
      <c r="G13" s="1">
        <v>0.0</v>
      </c>
      <c r="H13" s="1">
        <v>3.0</v>
      </c>
      <c r="I13" s="1">
        <v>12.0</v>
      </c>
    </row>
    <row r="14">
      <c r="A14" s="1" t="s">
        <v>118</v>
      </c>
      <c r="B14" s="1">
        <v>0.0</v>
      </c>
      <c r="C14" s="1" t="s">
        <v>439</v>
      </c>
      <c r="D14" s="1" t="s">
        <v>440</v>
      </c>
      <c r="E14" s="1" t="s">
        <v>441</v>
      </c>
      <c r="F14" s="1" t="s">
        <v>442</v>
      </c>
      <c r="G14" s="1" t="s">
        <v>443</v>
      </c>
      <c r="H14" s="1" t="s">
        <v>371</v>
      </c>
      <c r="I14" s="1">
        <v>34.5</v>
      </c>
    </row>
    <row r="15">
      <c r="A15" s="1" t="s">
        <v>123</v>
      </c>
    </row>
    <row r="16">
      <c r="A16" s="1" t="s">
        <v>127</v>
      </c>
      <c r="B16" s="1" t="s">
        <v>444</v>
      </c>
      <c r="C16" s="1" t="s">
        <v>445</v>
      </c>
      <c r="D16" s="1" t="s">
        <v>446</v>
      </c>
      <c r="E16" s="1" t="s">
        <v>447</v>
      </c>
      <c r="F16" s="1" t="s">
        <v>448</v>
      </c>
      <c r="G16" s="1" t="s">
        <v>449</v>
      </c>
      <c r="H16" s="1">
        <v>0.0</v>
      </c>
      <c r="I16" s="1">
        <v>30.0</v>
      </c>
      <c r="J16" s="1" t="s">
        <v>450</v>
      </c>
    </row>
    <row r="17">
      <c r="A17" s="1" t="s">
        <v>131</v>
      </c>
    </row>
    <row r="18">
      <c r="A18" s="1" t="s">
        <v>135</v>
      </c>
      <c r="B18" s="1">
        <v>0.0</v>
      </c>
      <c r="C18" s="1">
        <v>6.1</v>
      </c>
      <c r="D18" s="1">
        <v>6.0</v>
      </c>
      <c r="E18" s="1">
        <v>6.0</v>
      </c>
      <c r="F18" s="1">
        <v>4.0</v>
      </c>
      <c r="G18" s="1">
        <v>6.0</v>
      </c>
      <c r="H18" s="1">
        <v>4.0</v>
      </c>
      <c r="I18" s="25" t="str">
        <f>B18+C18+D18+E18+F18+G18+H18</f>
        <v>32.1</v>
      </c>
      <c r="J18" s="1" t="s">
        <v>451</v>
      </c>
    </row>
    <row r="19">
      <c r="A19" s="1" t="s">
        <v>139</v>
      </c>
      <c r="B19" s="1">
        <v>0.0</v>
      </c>
      <c r="C19" s="1">
        <v>10.0</v>
      </c>
      <c r="D19" s="1">
        <v>0.0</v>
      </c>
      <c r="E19" s="1">
        <v>0.0</v>
      </c>
      <c r="F19" s="1">
        <v>0.0</v>
      </c>
      <c r="G19" s="1">
        <v>0.0</v>
      </c>
      <c r="H19" s="1">
        <v>0.0</v>
      </c>
      <c r="I19" s="1">
        <v>10.0</v>
      </c>
      <c r="J19" s="1" t="s">
        <v>452</v>
      </c>
    </row>
    <row r="20">
      <c r="A20" s="1" t="s">
        <v>143</v>
      </c>
      <c r="B20" s="4" t="s">
        <v>453</v>
      </c>
      <c r="C20" s="4" t="s">
        <v>454</v>
      </c>
      <c r="D20" s="4" t="s">
        <v>455</v>
      </c>
      <c r="E20" s="4" t="s">
        <v>456</v>
      </c>
      <c r="F20" s="4" t="s">
        <v>234</v>
      </c>
      <c r="G20" s="4" t="s">
        <v>281</v>
      </c>
      <c r="H20" s="4" t="s">
        <v>303</v>
      </c>
      <c r="I20" s="4">
        <v>31.0</v>
      </c>
      <c r="J20" s="1" t="s">
        <v>457</v>
      </c>
    </row>
    <row r="21">
      <c r="A21" s="1"/>
    </row>
    <row r="22">
      <c r="A22" s="1" t="s">
        <v>149</v>
      </c>
    </row>
    <row r="23">
      <c r="A23" s="1" t="s">
        <v>152</v>
      </c>
      <c r="J23" s="1" t="s">
        <v>458</v>
      </c>
    </row>
    <row r="24">
      <c r="A24" s="1" t="s">
        <v>155</v>
      </c>
      <c r="B24" s="1">
        <v>0.0</v>
      </c>
    </row>
    <row r="25">
      <c r="A25" s="1" t="s">
        <v>157</v>
      </c>
      <c r="B25" s="1" t="s">
        <v>459</v>
      </c>
      <c r="C25" s="1">
        <v>0.0</v>
      </c>
      <c r="D25" s="1">
        <v>0.0</v>
      </c>
      <c r="E25" s="1" t="s">
        <v>460</v>
      </c>
      <c r="F25" s="1" t="s">
        <v>281</v>
      </c>
      <c r="G25" s="1" t="s">
        <v>461</v>
      </c>
      <c r="H25" s="1" t="s">
        <v>462</v>
      </c>
      <c r="I25" s="1">
        <v>29.0</v>
      </c>
      <c r="J25" s="1" t="s">
        <v>463</v>
      </c>
    </row>
    <row r="27">
      <c r="A27" s="13" t="s">
        <v>67</v>
      </c>
      <c r="B27" s="1">
        <v>0.0</v>
      </c>
      <c r="C27" s="1" t="s">
        <v>464</v>
      </c>
      <c r="D27" s="1" t="s">
        <v>465</v>
      </c>
      <c r="E27" s="1" t="s">
        <v>466</v>
      </c>
      <c r="F27" s="1" t="s">
        <v>467</v>
      </c>
      <c r="G27" s="1" t="s">
        <v>446</v>
      </c>
      <c r="H27" s="1" t="s">
        <v>468</v>
      </c>
      <c r="I27" s="1">
        <v>30.0</v>
      </c>
      <c r="J27" s="1" t="s">
        <v>469</v>
      </c>
    </row>
    <row r="28">
      <c r="A28" s="1" t="s">
        <v>71</v>
      </c>
    </row>
    <row r="29">
      <c r="A29" s="1" t="s">
        <v>76</v>
      </c>
      <c r="B29" s="1" t="s">
        <v>470</v>
      </c>
      <c r="C29" s="1" t="s">
        <v>471</v>
      </c>
      <c r="D29" s="1" t="s">
        <v>472</v>
      </c>
      <c r="E29" s="1" t="s">
        <v>466</v>
      </c>
      <c r="F29" s="1" t="s">
        <v>473</v>
      </c>
      <c r="G29" s="1" t="s">
        <v>474</v>
      </c>
      <c r="H29" s="1" t="s">
        <v>252</v>
      </c>
      <c r="I29" s="12">
        <v>32.0</v>
      </c>
      <c r="J29" s="1" t="s">
        <v>475</v>
      </c>
    </row>
    <row r="30">
      <c r="A30" s="1" t="s">
        <v>81</v>
      </c>
    </row>
    <row r="31">
      <c r="A31" s="1" t="s">
        <v>86</v>
      </c>
      <c r="B31" s="1">
        <v>0.0</v>
      </c>
      <c r="C31" s="1">
        <v>0.0</v>
      </c>
      <c r="D31" s="1">
        <v>0.0</v>
      </c>
      <c r="E31" s="1">
        <v>0.0</v>
      </c>
      <c r="F31" s="1">
        <v>0.0</v>
      </c>
      <c r="G31" s="1">
        <v>0.0</v>
      </c>
      <c r="H31" s="1">
        <v>0.0</v>
      </c>
      <c r="I31" s="1">
        <v>0.0</v>
      </c>
      <c r="J31" s="1" t="s">
        <v>476</v>
      </c>
    </row>
    <row r="32">
      <c r="A32" s="1" t="s">
        <v>125</v>
      </c>
      <c r="D32" s="1">
        <v>4.0</v>
      </c>
      <c r="E32" s="1">
        <v>2.0</v>
      </c>
      <c r="F32" s="1">
        <v>3.0</v>
      </c>
      <c r="J32" s="1" t="s">
        <v>477</v>
      </c>
    </row>
    <row r="33">
      <c r="A33" s="1" t="s">
        <v>104</v>
      </c>
      <c r="B33" s="1">
        <v>0.0</v>
      </c>
      <c r="C33" s="1">
        <v>6.0</v>
      </c>
      <c r="D33" s="1">
        <v>0.0</v>
      </c>
      <c r="E33" s="1" t="s">
        <v>478</v>
      </c>
      <c r="F33" s="1" t="s">
        <v>479</v>
      </c>
      <c r="G33" s="1">
        <v>0.0</v>
      </c>
      <c r="H33" s="1" t="s">
        <v>480</v>
      </c>
      <c r="I33" s="1">
        <v>22.0</v>
      </c>
    </row>
    <row r="34">
      <c r="A34" s="1" t="s">
        <v>116</v>
      </c>
      <c r="B34" s="1" t="s">
        <v>481</v>
      </c>
      <c r="C34" s="1" t="s">
        <v>482</v>
      </c>
      <c r="D34" s="1">
        <v>0.0</v>
      </c>
      <c r="E34" s="1">
        <v>1.0</v>
      </c>
      <c r="F34" s="1" t="s">
        <v>483</v>
      </c>
      <c r="G34" s="1" t="s">
        <v>484</v>
      </c>
      <c r="H34" s="1">
        <v>4.0</v>
      </c>
      <c r="I34" s="1">
        <v>22.5</v>
      </c>
    </row>
    <row r="35">
      <c r="A35" s="1" t="s">
        <v>129</v>
      </c>
      <c r="B35" s="12">
        <v>0.0</v>
      </c>
      <c r="C35" s="12" t="s">
        <v>485</v>
      </c>
      <c r="D35" s="12">
        <v>0.0</v>
      </c>
      <c r="E35" s="1" t="s">
        <v>486</v>
      </c>
      <c r="F35" s="1">
        <v>0.0</v>
      </c>
      <c r="G35" s="1">
        <v>0.0</v>
      </c>
      <c r="H35" s="1">
        <v>0.0</v>
      </c>
      <c r="I35" s="1">
        <v>7.4</v>
      </c>
      <c r="J35" s="1" t="s">
        <v>487</v>
      </c>
    </row>
    <row r="36">
      <c r="A36" s="1" t="s">
        <v>94</v>
      </c>
      <c r="B36" s="1">
        <v>2.0</v>
      </c>
      <c r="C36" s="1">
        <v>3.0</v>
      </c>
      <c r="D36" s="1">
        <v>0.0</v>
      </c>
      <c r="E36" s="1" t="s">
        <v>488</v>
      </c>
      <c r="F36" s="1" t="s">
        <v>489</v>
      </c>
      <c r="G36" s="1" t="s">
        <v>490</v>
      </c>
      <c r="H36" s="1" t="s">
        <v>491</v>
      </c>
      <c r="I36" s="1">
        <v>24.5</v>
      </c>
      <c r="J36" s="1" t="s">
        <v>492</v>
      </c>
    </row>
    <row r="37">
      <c r="A37" s="1" t="s">
        <v>133</v>
      </c>
    </row>
    <row r="38">
      <c r="A38" s="1" t="s">
        <v>121</v>
      </c>
      <c r="B38" s="1">
        <v>4.0</v>
      </c>
      <c r="C38" s="1">
        <v>0.0</v>
      </c>
      <c r="D38" s="1">
        <v>4.0</v>
      </c>
      <c r="E38" s="1">
        <v>5.0</v>
      </c>
      <c r="F38" s="1">
        <v>0.0</v>
      </c>
      <c r="G38" s="1">
        <v>4.0</v>
      </c>
      <c r="H38" s="1">
        <v>0.0</v>
      </c>
      <c r="I38" s="1">
        <v>17.0</v>
      </c>
      <c r="J38" s="1" t="s">
        <v>493</v>
      </c>
    </row>
    <row r="39">
      <c r="A39" s="1" t="s">
        <v>141</v>
      </c>
      <c r="B39" s="1" t="s">
        <v>494</v>
      </c>
      <c r="C39" s="1" t="s">
        <v>495</v>
      </c>
      <c r="D39" s="1" t="s">
        <v>433</v>
      </c>
      <c r="E39" s="1">
        <v>0.0</v>
      </c>
      <c r="F39" s="1" t="s">
        <v>496</v>
      </c>
      <c r="G39" s="1" t="s">
        <v>497</v>
      </c>
      <c r="H39" s="1">
        <v>0.0</v>
      </c>
      <c r="I39" s="1">
        <v>30.0</v>
      </c>
      <c r="J39" s="1" t="s">
        <v>498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3.71"/>
    <col customWidth="1" min="10" max="10" width="132.43"/>
  </cols>
  <sheetData>
    <row r="1">
      <c r="A1" s="26" t="s">
        <v>61</v>
      </c>
      <c r="B1" s="15" t="s">
        <v>164</v>
      </c>
      <c r="C1" s="16" t="s">
        <v>165</v>
      </c>
      <c r="D1" s="17" t="s">
        <v>166</v>
      </c>
      <c r="E1" s="18" t="s">
        <v>167</v>
      </c>
      <c r="F1" s="19" t="s">
        <v>168</v>
      </c>
      <c r="G1" s="20" t="s">
        <v>169</v>
      </c>
      <c r="H1" s="21" t="s">
        <v>170</v>
      </c>
      <c r="I1" s="22" t="s">
        <v>171</v>
      </c>
      <c r="J1" s="23" t="s">
        <v>172</v>
      </c>
    </row>
    <row r="2">
      <c r="A2" s="1" t="s">
        <v>65</v>
      </c>
      <c r="B2" s="1" t="s">
        <v>499</v>
      </c>
      <c r="C2" s="1" t="s">
        <v>500</v>
      </c>
      <c r="D2" s="1" t="s">
        <v>501</v>
      </c>
      <c r="E2" s="1" t="s">
        <v>320</v>
      </c>
      <c r="F2" s="1" t="s">
        <v>364</v>
      </c>
      <c r="G2" s="1" t="s">
        <v>502</v>
      </c>
      <c r="H2" s="1" t="s">
        <v>500</v>
      </c>
      <c r="I2" s="1">
        <v>58.0</v>
      </c>
      <c r="J2" s="1" t="s">
        <v>503</v>
      </c>
    </row>
    <row r="3">
      <c r="A3" s="1" t="s">
        <v>69</v>
      </c>
      <c r="B3" s="1">
        <v>0.0</v>
      </c>
      <c r="C3" s="1">
        <v>11.3</v>
      </c>
      <c r="D3" s="1">
        <v>12.0</v>
      </c>
      <c r="E3" s="1">
        <v>11.3</v>
      </c>
      <c r="F3" s="1">
        <v>13.4</v>
      </c>
      <c r="G3" s="1">
        <v>8.4</v>
      </c>
      <c r="H3" s="1">
        <v>4.0</v>
      </c>
      <c r="I3" s="1">
        <v>60.0</v>
      </c>
      <c r="J3" s="13" t="s">
        <v>504</v>
      </c>
    </row>
    <row r="4">
      <c r="A4" s="1" t="s">
        <v>73</v>
      </c>
      <c r="B4" s="1" t="s">
        <v>505</v>
      </c>
      <c r="J4" s="13" t="s">
        <v>506</v>
      </c>
    </row>
    <row r="5">
      <c r="A5" s="1" t="s">
        <v>79</v>
      </c>
      <c r="B5" s="1">
        <v>3.0</v>
      </c>
      <c r="C5" s="1">
        <v>0.0</v>
      </c>
      <c r="D5" s="1">
        <v>6.5</v>
      </c>
      <c r="E5" s="1">
        <v>2.0</v>
      </c>
      <c r="F5" s="1">
        <v>6.0</v>
      </c>
      <c r="G5" s="1">
        <v>4.0</v>
      </c>
      <c r="H5" s="1">
        <v>5.0</v>
      </c>
      <c r="I5" t="str">
        <f>sum(B5:H5)</f>
        <v>26.5</v>
      </c>
      <c r="J5" s="1" t="s">
        <v>507</v>
      </c>
    </row>
    <row r="6">
      <c r="A6" s="1" t="s">
        <v>83</v>
      </c>
      <c r="B6" s="1" t="s">
        <v>508</v>
      </c>
      <c r="C6" s="1" t="s">
        <v>509</v>
      </c>
      <c r="D6" s="1" t="s">
        <v>510</v>
      </c>
      <c r="E6" s="1">
        <v>0.0</v>
      </c>
      <c r="F6" s="1" t="s">
        <v>511</v>
      </c>
      <c r="G6" s="1" t="s">
        <v>512</v>
      </c>
      <c r="H6" s="1" t="s">
        <v>513</v>
      </c>
      <c r="I6" s="1">
        <v>60.0</v>
      </c>
      <c r="J6" s="1" t="s">
        <v>514</v>
      </c>
    </row>
    <row r="7">
      <c r="A7" s="1" t="s">
        <v>88</v>
      </c>
      <c r="B7" s="1">
        <v>0.0</v>
      </c>
      <c r="C7" s="1" t="s">
        <v>515</v>
      </c>
      <c r="D7" s="1" t="s">
        <v>516</v>
      </c>
      <c r="E7" s="1" t="s">
        <v>517</v>
      </c>
      <c r="F7" s="1" t="s">
        <v>518</v>
      </c>
      <c r="G7" s="1" t="s">
        <v>519</v>
      </c>
      <c r="H7" s="1" t="s">
        <v>520</v>
      </c>
      <c r="I7" s="1">
        <v>45.44</v>
      </c>
      <c r="J7" s="1" t="s">
        <v>521</v>
      </c>
    </row>
    <row r="8">
      <c r="A8" s="1" t="s">
        <v>92</v>
      </c>
      <c r="B8" s="1">
        <v>0.0</v>
      </c>
      <c r="C8" s="12" t="s">
        <v>522</v>
      </c>
      <c r="D8" s="1" t="s">
        <v>523</v>
      </c>
      <c r="E8" s="1" t="s">
        <v>524</v>
      </c>
      <c r="F8" s="1" t="s">
        <v>525</v>
      </c>
      <c r="G8" s="1" t="s">
        <v>526</v>
      </c>
      <c r="H8" s="1" t="s">
        <v>527</v>
      </c>
      <c r="I8" s="4">
        <v>32.5</v>
      </c>
      <c r="J8" s="1" t="s">
        <v>528</v>
      </c>
    </row>
    <row r="9">
      <c r="A9" s="1" t="s">
        <v>97</v>
      </c>
      <c r="I9" s="1">
        <v>31.0</v>
      </c>
      <c r="J9" s="1" t="s">
        <v>529</v>
      </c>
    </row>
    <row r="10">
      <c r="A10" s="1" t="s">
        <v>102</v>
      </c>
    </row>
    <row r="11">
      <c r="A11" s="1" t="s">
        <v>106</v>
      </c>
      <c r="B11" s="1" t="s">
        <v>530</v>
      </c>
      <c r="C11" s="1" t="s">
        <v>531</v>
      </c>
      <c r="D11" s="1">
        <v>0.0</v>
      </c>
      <c r="E11" s="1">
        <v>0.0</v>
      </c>
      <c r="F11" s="1" t="s">
        <v>532</v>
      </c>
      <c r="G11" s="1">
        <v>0.0</v>
      </c>
      <c r="H11" s="1" t="s">
        <v>533</v>
      </c>
      <c r="I11" s="1">
        <v>37.6</v>
      </c>
      <c r="J11" s="1" t="s">
        <v>534</v>
      </c>
    </row>
    <row r="12">
      <c r="A12" s="1" t="s">
        <v>110</v>
      </c>
      <c r="B12" s="1">
        <v>0.0</v>
      </c>
      <c r="C12" s="1" t="s">
        <v>535</v>
      </c>
      <c r="D12" s="1" t="s">
        <v>536</v>
      </c>
      <c r="E12" s="1">
        <v>4.0</v>
      </c>
      <c r="F12" s="1">
        <v>7.5</v>
      </c>
      <c r="G12" s="1">
        <v>5.0</v>
      </c>
      <c r="J12" s="1" t="s">
        <v>537</v>
      </c>
    </row>
    <row r="13">
      <c r="A13" s="1" t="s">
        <v>114</v>
      </c>
      <c r="B13" s="1">
        <v>9.0</v>
      </c>
      <c r="C13" s="1">
        <v>5.0</v>
      </c>
      <c r="D13" s="1">
        <v>0.0</v>
      </c>
      <c r="E13" s="1">
        <v>2.0</v>
      </c>
      <c r="F13" s="1">
        <v>0.0</v>
      </c>
      <c r="G13" s="1">
        <v>0.0</v>
      </c>
      <c r="H13" s="1">
        <v>0.0</v>
      </c>
      <c r="I13" s="1">
        <v>16.0</v>
      </c>
    </row>
    <row r="14">
      <c r="A14" s="1" t="s">
        <v>118</v>
      </c>
      <c r="B14" s="1">
        <v>0.0</v>
      </c>
      <c r="C14" s="1" t="s">
        <v>538</v>
      </c>
      <c r="D14" s="1" t="s">
        <v>539</v>
      </c>
      <c r="E14" s="1" t="s">
        <v>540</v>
      </c>
      <c r="F14" s="1">
        <v>7.0</v>
      </c>
      <c r="G14" s="1">
        <v>0.0</v>
      </c>
      <c r="H14" s="1">
        <v>12.0</v>
      </c>
      <c r="I14" s="1">
        <v>40.0</v>
      </c>
    </row>
    <row r="15">
      <c r="A15" s="1" t="s">
        <v>123</v>
      </c>
      <c r="B15" s="1">
        <v>10.3</v>
      </c>
      <c r="C15" s="1">
        <v>7.6</v>
      </c>
      <c r="D15" s="1">
        <v>7.04</v>
      </c>
      <c r="E15" s="1">
        <v>10.23</v>
      </c>
      <c r="F15" s="1">
        <v>4.6</v>
      </c>
      <c r="G15" s="1">
        <v>6.3</v>
      </c>
      <c r="H15" s="1">
        <v>9.0</v>
      </c>
      <c r="I15" t="str">
        <f>SUM(B15:H15)</f>
        <v>55.07</v>
      </c>
    </row>
    <row r="16" ht="48.75" customHeight="1">
      <c r="A16" s="1" t="s">
        <v>127</v>
      </c>
      <c r="B16" s="1" t="s">
        <v>541</v>
      </c>
      <c r="C16" s="1" t="s">
        <v>364</v>
      </c>
      <c r="D16" s="1" t="s">
        <v>542</v>
      </c>
      <c r="E16" s="1" t="s">
        <v>543</v>
      </c>
      <c r="F16" s="1" t="s">
        <v>364</v>
      </c>
      <c r="G16" s="1" t="s">
        <v>544</v>
      </c>
      <c r="H16" s="1">
        <v>0.0</v>
      </c>
      <c r="I16" s="1">
        <v>38.0</v>
      </c>
      <c r="J16" s="27" t="s">
        <v>545</v>
      </c>
    </row>
    <row r="17">
      <c r="A17" s="1" t="s">
        <v>131</v>
      </c>
      <c r="J17" s="28"/>
    </row>
    <row r="18">
      <c r="A18" s="1" t="s">
        <v>135</v>
      </c>
      <c r="B18" s="1">
        <v>10.0</v>
      </c>
      <c r="C18" s="1">
        <v>6.0</v>
      </c>
      <c r="D18" s="1">
        <v>6.0</v>
      </c>
      <c r="E18" s="1">
        <v>6.0</v>
      </c>
      <c r="F18" s="1">
        <v>7.2</v>
      </c>
      <c r="G18" s="1">
        <v>6.0</v>
      </c>
      <c r="H18" s="1">
        <v>6.0</v>
      </c>
      <c r="I18" s="29" t="str">
        <f>B18+C18+D18+E18+F18+G18+H18</f>
        <v>47.2</v>
      </c>
      <c r="J18" s="1" t="s">
        <v>546</v>
      </c>
    </row>
    <row r="19">
      <c r="A19" s="1" t="s">
        <v>139</v>
      </c>
      <c r="B19" s="1">
        <v>6.0</v>
      </c>
      <c r="C19" s="1">
        <v>9.0</v>
      </c>
      <c r="D19" s="1">
        <v>7.5</v>
      </c>
      <c r="E19" s="1">
        <v>8.0</v>
      </c>
      <c r="F19" s="1">
        <v>6.5</v>
      </c>
      <c r="G19" s="1">
        <v>10.0</v>
      </c>
      <c r="I19" t="str">
        <f>SUM(B19+C19+D19+E19+F19+G19+H19)</f>
        <v>47</v>
      </c>
      <c r="J19" s="1" t="s">
        <v>547</v>
      </c>
    </row>
    <row r="20">
      <c r="A20" s="1" t="s">
        <v>143</v>
      </c>
      <c r="B20" s="4" t="s">
        <v>548</v>
      </c>
      <c r="C20" s="4" t="s">
        <v>491</v>
      </c>
      <c r="D20" s="4" t="s">
        <v>549</v>
      </c>
      <c r="E20" s="4" t="s">
        <v>550</v>
      </c>
      <c r="F20" s="4" t="s">
        <v>510</v>
      </c>
      <c r="G20" s="4" t="s">
        <v>299</v>
      </c>
      <c r="H20" s="4">
        <v>0.0</v>
      </c>
      <c r="I20" s="4">
        <v>39.0</v>
      </c>
      <c r="J20" s="1" t="s">
        <v>551</v>
      </c>
    </row>
    <row r="21">
      <c r="A21" s="1"/>
    </row>
    <row r="22">
      <c r="A22" s="1" t="s">
        <v>149</v>
      </c>
      <c r="B22" s="1">
        <v>0.0</v>
      </c>
      <c r="C22" s="1">
        <v>3.5</v>
      </c>
      <c r="D22" s="1">
        <v>6.2</v>
      </c>
      <c r="E22" s="1">
        <v>4.0</v>
      </c>
      <c r="F22" s="1">
        <v>5.0</v>
      </c>
      <c r="G22" s="1">
        <v>1.7</v>
      </c>
      <c r="H22" s="1">
        <v>6.2</v>
      </c>
      <c r="I22" s="1">
        <v>26.6</v>
      </c>
      <c r="J22" s="1" t="s">
        <v>552</v>
      </c>
    </row>
    <row r="23">
      <c r="A23" s="1" t="s">
        <v>152</v>
      </c>
      <c r="B23" s="1" t="s">
        <v>363</v>
      </c>
      <c r="C23" s="1">
        <v>0.0</v>
      </c>
      <c r="D23" s="1" t="s">
        <v>553</v>
      </c>
      <c r="E23" s="1" t="s">
        <v>554</v>
      </c>
      <c r="G23" s="1" t="s">
        <v>555</v>
      </c>
      <c r="H23" s="1" t="s">
        <v>556</v>
      </c>
      <c r="I23" s="1">
        <v>37.0</v>
      </c>
      <c r="J23" s="1" t="s">
        <v>557</v>
      </c>
    </row>
    <row r="24">
      <c r="A24" s="1" t="s">
        <v>155</v>
      </c>
    </row>
    <row r="25">
      <c r="A25" s="1" t="s">
        <v>157</v>
      </c>
    </row>
    <row r="27">
      <c r="A27" s="13" t="s">
        <v>67</v>
      </c>
      <c r="B27" s="1">
        <v>0.0</v>
      </c>
      <c r="C27" s="1" t="s">
        <v>558</v>
      </c>
      <c r="D27" s="1" t="s">
        <v>559</v>
      </c>
      <c r="E27" s="1" t="s">
        <v>560</v>
      </c>
      <c r="F27" s="1" t="s">
        <v>561</v>
      </c>
      <c r="G27" s="1">
        <v>5.5</v>
      </c>
      <c r="H27" s="1" t="s">
        <v>562</v>
      </c>
      <c r="I27" s="1">
        <v>38.0</v>
      </c>
      <c r="J27" s="1" t="s">
        <v>563</v>
      </c>
    </row>
    <row r="28">
      <c r="A28" s="1" t="s">
        <v>71</v>
      </c>
    </row>
    <row r="29">
      <c r="A29" s="1" t="s">
        <v>76</v>
      </c>
      <c r="B29" s="12">
        <v>8.1</v>
      </c>
      <c r="C29" s="12" t="s">
        <v>564</v>
      </c>
      <c r="D29" s="12">
        <v>0.0</v>
      </c>
      <c r="E29" s="12" t="s">
        <v>565</v>
      </c>
      <c r="F29" s="12" t="s">
        <v>566</v>
      </c>
      <c r="G29" s="10"/>
      <c r="H29" s="10"/>
      <c r="I29" s="10"/>
      <c r="J29" s="1" t="s">
        <v>567</v>
      </c>
    </row>
    <row r="30">
      <c r="A30" s="1" t="s">
        <v>81</v>
      </c>
    </row>
    <row r="31">
      <c r="A31" s="1" t="s">
        <v>86</v>
      </c>
    </row>
    <row r="32">
      <c r="A32" s="1" t="s">
        <v>125</v>
      </c>
      <c r="B32" s="1">
        <v>0.0</v>
      </c>
      <c r="C32" s="1">
        <v>0.0</v>
      </c>
      <c r="D32" s="1">
        <v>4.0</v>
      </c>
      <c r="E32" s="1">
        <v>3.0</v>
      </c>
      <c r="F32" s="1">
        <v>4.0</v>
      </c>
      <c r="G32" s="1">
        <v>4.0</v>
      </c>
      <c r="H32" s="1">
        <v>5.5</v>
      </c>
      <c r="I32" t="str">
        <f>SUM(B32:H32)</f>
        <v>20.5</v>
      </c>
      <c r="J32" s="1" t="s">
        <v>568</v>
      </c>
    </row>
    <row r="33">
      <c r="A33" s="1" t="s">
        <v>104</v>
      </c>
      <c r="B33" s="1">
        <v>3.0</v>
      </c>
      <c r="C33" s="1" t="s">
        <v>569</v>
      </c>
      <c r="D33" s="1" t="s">
        <v>570</v>
      </c>
      <c r="E33" s="1" t="s">
        <v>307</v>
      </c>
      <c r="I33" s="1">
        <v>15.5</v>
      </c>
      <c r="J33" s="1" t="s">
        <v>571</v>
      </c>
    </row>
    <row r="34">
      <c r="A34" s="1" t="s">
        <v>116</v>
      </c>
      <c r="B34" s="1" t="s">
        <v>572</v>
      </c>
      <c r="C34" s="1" t="s">
        <v>573</v>
      </c>
      <c r="D34" s="1" t="s">
        <v>574</v>
      </c>
      <c r="E34" s="1" t="s">
        <v>575</v>
      </c>
      <c r="F34" s="1" t="s">
        <v>576</v>
      </c>
      <c r="G34" s="1" t="s">
        <v>577</v>
      </c>
      <c r="I34" s="1">
        <v>15.1</v>
      </c>
      <c r="J34" s="1" t="s">
        <v>578</v>
      </c>
    </row>
    <row r="35">
      <c r="A35" s="1" t="s">
        <v>129</v>
      </c>
      <c r="B35" s="1">
        <v>0.0</v>
      </c>
      <c r="C35" s="1">
        <v>0.0</v>
      </c>
      <c r="D35" s="4" t="s">
        <v>579</v>
      </c>
      <c r="E35" s="1">
        <v>0.0</v>
      </c>
      <c r="F35" s="4" t="s">
        <v>580</v>
      </c>
      <c r="G35" s="4" t="s">
        <v>581</v>
      </c>
      <c r="H35" s="4" t="s">
        <v>582</v>
      </c>
      <c r="I35" s="1">
        <v>19.5</v>
      </c>
      <c r="J35" s="1" t="s">
        <v>583</v>
      </c>
    </row>
    <row r="36">
      <c r="A36" s="1" t="s">
        <v>94</v>
      </c>
      <c r="B36" s="1">
        <v>0.0</v>
      </c>
      <c r="C36" s="1" t="s">
        <v>584</v>
      </c>
      <c r="D36" s="1" t="s">
        <v>585</v>
      </c>
      <c r="E36" s="1" t="s">
        <v>586</v>
      </c>
    </row>
    <row r="37">
      <c r="A37" s="1" t="s">
        <v>133</v>
      </c>
    </row>
    <row r="38">
      <c r="A38" s="1" t="s">
        <v>121</v>
      </c>
      <c r="B38" s="1" t="s">
        <v>587</v>
      </c>
    </row>
    <row r="39">
      <c r="A39" s="1" t="s">
        <v>141</v>
      </c>
      <c r="B39" s="1" t="s">
        <v>588</v>
      </c>
      <c r="C39" s="1">
        <v>0.0</v>
      </c>
      <c r="D39" s="1">
        <v>0.0</v>
      </c>
      <c r="E39" s="1">
        <v>0.0</v>
      </c>
      <c r="F39" s="1">
        <v>0.0</v>
      </c>
      <c r="G39" s="1">
        <v>0.0</v>
      </c>
      <c r="H39" s="1" t="s">
        <v>589</v>
      </c>
      <c r="I39" s="1">
        <v>21.0</v>
      </c>
      <c r="J39" s="1" t="s">
        <v>590</v>
      </c>
    </row>
    <row r="40">
      <c r="A40" s="1" t="s">
        <v>137</v>
      </c>
      <c r="B40" s="1" t="s">
        <v>591</v>
      </c>
      <c r="C40" s="1" t="s">
        <v>592</v>
      </c>
      <c r="D40" s="1" t="s">
        <v>593</v>
      </c>
      <c r="E40" s="1" t="s">
        <v>594</v>
      </c>
      <c r="F40" s="1" t="s">
        <v>595</v>
      </c>
      <c r="G40" s="1" t="s">
        <v>596</v>
      </c>
      <c r="H40" s="1">
        <v>5.0</v>
      </c>
      <c r="I40" s="1">
        <v>36.0</v>
      </c>
      <c r="J40" s="1" t="s">
        <v>597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5.86"/>
    <col customWidth="1" min="10" max="10" width="124.71"/>
  </cols>
  <sheetData>
    <row r="1">
      <c r="A1" s="26" t="s">
        <v>61</v>
      </c>
      <c r="B1" s="15" t="s">
        <v>164</v>
      </c>
      <c r="C1" s="16" t="s">
        <v>165</v>
      </c>
      <c r="D1" s="17" t="s">
        <v>166</v>
      </c>
      <c r="E1" s="18" t="s">
        <v>167</v>
      </c>
      <c r="F1" s="19" t="s">
        <v>168</v>
      </c>
      <c r="G1" s="20" t="s">
        <v>169</v>
      </c>
      <c r="H1" s="21" t="s">
        <v>170</v>
      </c>
      <c r="I1" s="22" t="s">
        <v>171</v>
      </c>
      <c r="J1" s="23" t="s">
        <v>172</v>
      </c>
    </row>
    <row r="2">
      <c r="A2" s="1" t="s">
        <v>65</v>
      </c>
      <c r="B2" s="1" t="s">
        <v>598</v>
      </c>
      <c r="C2" s="1" t="s">
        <v>599</v>
      </c>
      <c r="D2" s="1" t="s">
        <v>600</v>
      </c>
      <c r="J2" s="1" t="s">
        <v>601</v>
      </c>
    </row>
    <row r="3">
      <c r="A3" s="1" t="s">
        <v>69</v>
      </c>
      <c r="B3" s="1">
        <v>19.5</v>
      </c>
      <c r="J3" s="1" t="s">
        <v>602</v>
      </c>
    </row>
    <row r="4">
      <c r="A4" s="1" t="s">
        <v>73</v>
      </c>
    </row>
    <row r="5">
      <c r="A5" s="1" t="s">
        <v>79</v>
      </c>
      <c r="B5" s="1">
        <v>0.0</v>
      </c>
      <c r="C5" s="1">
        <v>7.1</v>
      </c>
      <c r="D5" s="1">
        <v>3.0</v>
      </c>
      <c r="J5" s="1" t="s">
        <v>603</v>
      </c>
    </row>
    <row r="6">
      <c r="A6" s="1" t="s">
        <v>83</v>
      </c>
      <c r="B6" s="1" t="s">
        <v>604</v>
      </c>
      <c r="C6" s="1" t="s">
        <v>605</v>
      </c>
      <c r="D6" s="1" t="s">
        <v>606</v>
      </c>
      <c r="J6" s="1" t="s">
        <v>607</v>
      </c>
    </row>
    <row r="7">
      <c r="A7" s="1" t="s">
        <v>88</v>
      </c>
      <c r="B7" s="1">
        <v>0.0</v>
      </c>
      <c r="C7" s="1" t="s">
        <v>605</v>
      </c>
      <c r="D7" s="1" t="s">
        <v>608</v>
      </c>
      <c r="J7" s="1" t="s">
        <v>609</v>
      </c>
    </row>
    <row r="8">
      <c r="A8" s="1" t="s">
        <v>92</v>
      </c>
      <c r="B8" s="1">
        <v>0.0</v>
      </c>
      <c r="C8" s="12" t="s">
        <v>610</v>
      </c>
      <c r="D8" s="1" t="s">
        <v>611</v>
      </c>
      <c r="J8" s="1" t="s">
        <v>612</v>
      </c>
    </row>
    <row r="9">
      <c r="A9" s="1" t="s">
        <v>97</v>
      </c>
    </row>
    <row r="10">
      <c r="A10" s="1" t="s">
        <v>102</v>
      </c>
    </row>
    <row r="11">
      <c r="A11" s="1" t="s">
        <v>106</v>
      </c>
      <c r="B11" s="1" t="s">
        <v>613</v>
      </c>
      <c r="C11" s="1" t="s">
        <v>614</v>
      </c>
      <c r="D11" s="1" t="s">
        <v>615</v>
      </c>
      <c r="J11" s="1" t="s">
        <v>616</v>
      </c>
    </row>
    <row r="12">
      <c r="A12" s="1" t="s">
        <v>110</v>
      </c>
      <c r="B12" s="1">
        <v>7.0</v>
      </c>
      <c r="C12" s="1">
        <v>7.5</v>
      </c>
      <c r="D12" s="1">
        <v>6.5</v>
      </c>
      <c r="E12" s="1"/>
      <c r="J12" s="1" t="s">
        <v>617</v>
      </c>
    </row>
    <row r="13">
      <c r="A13" s="1" t="s">
        <v>114</v>
      </c>
      <c r="B13" s="1">
        <v>3.0</v>
      </c>
    </row>
    <row r="14">
      <c r="A14" s="1" t="s">
        <v>118</v>
      </c>
      <c r="B14" s="1">
        <v>0.0</v>
      </c>
      <c r="C14" s="1">
        <v>5.0</v>
      </c>
      <c r="D14" s="1" t="s">
        <v>538</v>
      </c>
      <c r="J14" s="1" t="s">
        <v>618</v>
      </c>
    </row>
    <row r="15">
      <c r="A15" s="1" t="s">
        <v>123</v>
      </c>
      <c r="C15" s="1">
        <v>9.06</v>
      </c>
      <c r="D15" s="1">
        <v>7.1</v>
      </c>
    </row>
    <row r="16">
      <c r="A16" s="1" t="s">
        <v>127</v>
      </c>
      <c r="B16" s="1" t="s">
        <v>619</v>
      </c>
      <c r="C16" s="1" t="s">
        <v>620</v>
      </c>
      <c r="D16" s="1" t="s">
        <v>621</v>
      </c>
      <c r="J16" s="1" t="s">
        <v>622</v>
      </c>
    </row>
    <row r="17">
      <c r="A17" s="1" t="s">
        <v>131</v>
      </c>
    </row>
    <row r="18">
      <c r="A18" s="1" t="s">
        <v>135</v>
      </c>
      <c r="B18" s="1">
        <v>0.0</v>
      </c>
      <c r="C18" s="1">
        <v>10.0</v>
      </c>
      <c r="I18" t="str">
        <f>SUM(B18:H18)</f>
        <v>10</v>
      </c>
      <c r="J18" s="1" t="s">
        <v>623</v>
      </c>
    </row>
    <row r="19">
      <c r="A19" s="1" t="s">
        <v>139</v>
      </c>
    </row>
    <row r="20">
      <c r="A20" s="1" t="s">
        <v>143</v>
      </c>
      <c r="B20" s="4" t="s">
        <v>624</v>
      </c>
      <c r="C20" s="4" t="s">
        <v>625</v>
      </c>
      <c r="D20" s="4" t="s">
        <v>359</v>
      </c>
      <c r="E20" s="30"/>
      <c r="F20" s="30"/>
      <c r="G20" s="30"/>
      <c r="H20" s="30"/>
      <c r="I20" s="30"/>
      <c r="J20" s="1" t="s">
        <v>626</v>
      </c>
    </row>
    <row r="21">
      <c r="A21" s="1" t="s">
        <v>149</v>
      </c>
      <c r="B21" s="1">
        <v>0.0</v>
      </c>
      <c r="C21" s="1">
        <v>7.5</v>
      </c>
    </row>
    <row r="22">
      <c r="A22" s="1" t="s">
        <v>152</v>
      </c>
      <c r="B22" s="1" t="s">
        <v>627</v>
      </c>
      <c r="C22" s="1" t="s">
        <v>628</v>
      </c>
      <c r="D22" s="1" t="s">
        <v>629</v>
      </c>
      <c r="I22" s="1">
        <v>28.0</v>
      </c>
    </row>
    <row r="23">
      <c r="A23" s="1" t="s">
        <v>155</v>
      </c>
    </row>
    <row r="24">
      <c r="A24" s="1" t="s">
        <v>157</v>
      </c>
    </row>
    <row r="26">
      <c r="A26" s="13" t="s">
        <v>67</v>
      </c>
      <c r="B26" s="1">
        <v>0.0</v>
      </c>
      <c r="C26" s="1" t="s">
        <v>630</v>
      </c>
      <c r="D26" s="1" t="s">
        <v>631</v>
      </c>
      <c r="J26" s="1" t="s">
        <v>632</v>
      </c>
    </row>
    <row r="27">
      <c r="A27" s="1" t="s">
        <v>71</v>
      </c>
    </row>
    <row r="28">
      <c r="A28" s="1" t="s">
        <v>76</v>
      </c>
    </row>
    <row r="29">
      <c r="A29" s="1" t="s">
        <v>81</v>
      </c>
    </row>
    <row r="30">
      <c r="A30" s="1" t="s">
        <v>86</v>
      </c>
    </row>
    <row r="31">
      <c r="A31" s="1" t="s">
        <v>125</v>
      </c>
      <c r="B31" s="1">
        <v>3.0</v>
      </c>
      <c r="C31" s="1">
        <v>4.0</v>
      </c>
      <c r="D31" s="1">
        <v>4.5</v>
      </c>
      <c r="J31" s="1" t="s">
        <v>633</v>
      </c>
    </row>
    <row r="32">
      <c r="A32" s="1" t="s">
        <v>104</v>
      </c>
      <c r="B32" s="1">
        <v>0.0</v>
      </c>
      <c r="C32" s="1" t="s">
        <v>634</v>
      </c>
      <c r="D32" s="1" t="s">
        <v>635</v>
      </c>
    </row>
    <row r="33">
      <c r="A33" s="1" t="s">
        <v>116</v>
      </c>
    </row>
    <row r="34">
      <c r="A34" s="1" t="s">
        <v>129</v>
      </c>
      <c r="B34" s="1">
        <v>0.0</v>
      </c>
      <c r="C34" s="1">
        <v>0.0</v>
      </c>
      <c r="D34" s="1" t="s">
        <v>636</v>
      </c>
      <c r="J34" s="1" t="s">
        <v>637</v>
      </c>
    </row>
    <row r="35">
      <c r="A35" s="1" t="s">
        <v>94</v>
      </c>
    </row>
    <row r="36">
      <c r="A36" s="1" t="s">
        <v>133</v>
      </c>
    </row>
    <row r="37">
      <c r="A37" s="1" t="s">
        <v>121</v>
      </c>
    </row>
    <row r="38">
      <c r="A38" s="1" t="s">
        <v>141</v>
      </c>
      <c r="B38" s="1" t="s">
        <v>638</v>
      </c>
      <c r="C38" s="1" t="s">
        <v>639</v>
      </c>
      <c r="D38" s="1" t="s">
        <v>640</v>
      </c>
      <c r="J38" s="1" t="s">
        <v>641</v>
      </c>
    </row>
    <row r="39">
      <c r="A39" s="1" t="s">
        <v>137</v>
      </c>
      <c r="B39" s="1" t="s">
        <v>642</v>
      </c>
      <c r="C39" s="1" t="s">
        <v>643</v>
      </c>
      <c r="J39" s="1" t="s">
        <v>644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6" t="s">
        <v>61</v>
      </c>
      <c r="B1" s="15" t="s">
        <v>164</v>
      </c>
      <c r="C1" s="16" t="s">
        <v>165</v>
      </c>
      <c r="D1" s="17" t="s">
        <v>166</v>
      </c>
      <c r="E1" s="18" t="s">
        <v>167</v>
      </c>
      <c r="F1" s="19" t="s">
        <v>168</v>
      </c>
      <c r="G1" s="20" t="s">
        <v>169</v>
      </c>
      <c r="H1" s="21" t="s">
        <v>170</v>
      </c>
      <c r="I1" s="22" t="s">
        <v>171</v>
      </c>
      <c r="J1" s="23" t="s">
        <v>172</v>
      </c>
    </row>
  </sheetData>
  <drawing r:id="rId1"/>
</worksheet>
</file>