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50"/>
  </bookViews>
  <sheets>
    <sheet name="Arkusz1" sheetId="1" r:id="rId1"/>
  </sheets>
  <definedNames>
    <definedName name="lpg" localSheetId="0">Arkusz1!$A$5:$B$370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O6" i="1"/>
  <c r="N6" i="1"/>
  <c r="L2" i="1"/>
  <c r="L6" i="1"/>
  <c r="G8" i="1"/>
  <c r="G9" i="1"/>
  <c r="G10" i="1"/>
  <c r="G11" i="1"/>
  <c r="G12" i="1"/>
  <c r="G13" i="1"/>
  <c r="G15" i="1"/>
  <c r="G16" i="1"/>
  <c r="G17" i="1"/>
  <c r="G18" i="1"/>
  <c r="G19" i="1"/>
  <c r="G20" i="1"/>
  <c r="G22" i="1"/>
  <c r="G23" i="1"/>
  <c r="G24" i="1"/>
  <c r="G25" i="1"/>
  <c r="G26" i="1"/>
  <c r="G27" i="1"/>
  <c r="G29" i="1"/>
  <c r="G30" i="1"/>
  <c r="G31" i="1"/>
  <c r="G32" i="1"/>
  <c r="G33" i="1"/>
  <c r="G34" i="1"/>
  <c r="G36" i="1"/>
  <c r="G37" i="1"/>
  <c r="G38" i="1"/>
  <c r="G39" i="1"/>
  <c r="G40" i="1"/>
  <c r="G41" i="1"/>
  <c r="G43" i="1"/>
  <c r="G44" i="1"/>
  <c r="G45" i="1"/>
  <c r="G46" i="1"/>
  <c r="G47" i="1"/>
  <c r="G48" i="1"/>
  <c r="G50" i="1"/>
  <c r="G51" i="1"/>
  <c r="G52" i="1"/>
  <c r="G53" i="1"/>
  <c r="G54" i="1"/>
  <c r="G55" i="1"/>
  <c r="G57" i="1"/>
  <c r="G58" i="1"/>
  <c r="G59" i="1"/>
  <c r="G60" i="1"/>
  <c r="G61" i="1"/>
  <c r="G62" i="1"/>
  <c r="G64" i="1"/>
  <c r="G65" i="1"/>
  <c r="G66" i="1"/>
  <c r="G67" i="1"/>
  <c r="G68" i="1"/>
  <c r="G69" i="1"/>
  <c r="G71" i="1"/>
  <c r="G72" i="1"/>
  <c r="G73" i="1"/>
  <c r="G74" i="1"/>
  <c r="G75" i="1"/>
  <c r="G76" i="1"/>
  <c r="G78" i="1"/>
  <c r="G79" i="1"/>
  <c r="G80" i="1"/>
  <c r="G81" i="1"/>
  <c r="G82" i="1"/>
  <c r="G83" i="1"/>
  <c r="G85" i="1"/>
  <c r="G86" i="1"/>
  <c r="G87" i="1"/>
  <c r="G88" i="1"/>
  <c r="G89" i="1"/>
  <c r="G90" i="1"/>
  <c r="G92" i="1"/>
  <c r="G93" i="1"/>
  <c r="G94" i="1"/>
  <c r="G95" i="1"/>
  <c r="G96" i="1"/>
  <c r="G97" i="1"/>
  <c r="G99" i="1"/>
  <c r="G100" i="1"/>
  <c r="G101" i="1"/>
  <c r="G102" i="1"/>
  <c r="G103" i="1"/>
  <c r="G104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20" i="1"/>
  <c r="G121" i="1"/>
  <c r="G122" i="1"/>
  <c r="G123" i="1"/>
  <c r="G124" i="1"/>
  <c r="G125" i="1"/>
  <c r="G127" i="1"/>
  <c r="G128" i="1"/>
  <c r="G129" i="1"/>
  <c r="G130" i="1"/>
  <c r="G131" i="1"/>
  <c r="G132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2" i="1"/>
  <c r="G163" i="1"/>
  <c r="G164" i="1"/>
  <c r="G165" i="1"/>
  <c r="G166" i="1"/>
  <c r="G167" i="1"/>
  <c r="G169" i="1"/>
  <c r="G170" i="1"/>
  <c r="G171" i="1"/>
  <c r="G172" i="1"/>
  <c r="G173" i="1"/>
  <c r="G174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90" i="1"/>
  <c r="G191" i="1"/>
  <c r="G192" i="1"/>
  <c r="G193" i="1"/>
  <c r="G194" i="1"/>
  <c r="G195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1" i="1"/>
  <c r="G212" i="1"/>
  <c r="G213" i="1"/>
  <c r="G214" i="1"/>
  <c r="G215" i="1"/>
  <c r="G216" i="1"/>
  <c r="G218" i="1"/>
  <c r="G219" i="1"/>
  <c r="G220" i="1"/>
  <c r="G221" i="1"/>
  <c r="G222" i="1"/>
  <c r="G223" i="1"/>
  <c r="G225" i="1"/>
  <c r="G226" i="1"/>
  <c r="G227" i="1"/>
  <c r="G228" i="1"/>
  <c r="G229" i="1"/>
  <c r="G230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4" i="1"/>
  <c r="G275" i="1"/>
  <c r="G276" i="1"/>
  <c r="G277" i="1"/>
  <c r="G278" i="1"/>
  <c r="G279" i="1"/>
  <c r="G281" i="1"/>
  <c r="G282" i="1"/>
  <c r="G283" i="1"/>
  <c r="G284" i="1"/>
  <c r="G285" i="1"/>
  <c r="G286" i="1"/>
  <c r="G288" i="1"/>
  <c r="G289" i="1"/>
  <c r="G290" i="1"/>
  <c r="G291" i="1"/>
  <c r="G292" i="1"/>
  <c r="G293" i="1"/>
  <c r="G295" i="1"/>
  <c r="G296" i="1"/>
  <c r="G297" i="1"/>
  <c r="G298" i="1"/>
  <c r="G299" i="1"/>
  <c r="G300" i="1"/>
  <c r="G302" i="1"/>
  <c r="G303" i="1"/>
  <c r="G304" i="1"/>
  <c r="G305" i="1"/>
  <c r="G306" i="1"/>
  <c r="G307" i="1"/>
  <c r="G309" i="1"/>
  <c r="G310" i="1"/>
  <c r="G311" i="1"/>
  <c r="G312" i="1"/>
  <c r="G313" i="1"/>
  <c r="G314" i="1"/>
  <c r="G316" i="1"/>
  <c r="G317" i="1"/>
  <c r="G318" i="1"/>
  <c r="G319" i="1"/>
  <c r="G320" i="1"/>
  <c r="G321" i="1"/>
  <c r="G323" i="1"/>
  <c r="G324" i="1"/>
  <c r="G325" i="1"/>
  <c r="G326" i="1"/>
  <c r="G327" i="1"/>
  <c r="G328" i="1"/>
  <c r="G330" i="1"/>
  <c r="G331" i="1"/>
  <c r="G332" i="1"/>
  <c r="G333" i="1"/>
  <c r="G334" i="1"/>
  <c r="G335" i="1"/>
  <c r="G337" i="1"/>
  <c r="G338" i="1"/>
  <c r="G339" i="1"/>
  <c r="G340" i="1"/>
  <c r="G341" i="1"/>
  <c r="G342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8" i="1"/>
  <c r="G359" i="1"/>
  <c r="G360" i="1"/>
  <c r="G361" i="1"/>
  <c r="G362" i="1"/>
  <c r="G363" i="1"/>
  <c r="G365" i="1"/>
  <c r="G366" i="1"/>
  <c r="G367" i="1"/>
  <c r="G368" i="1"/>
  <c r="G369" i="1"/>
  <c r="G370" i="1"/>
  <c r="F6" i="1"/>
  <c r="E6" i="1"/>
  <c r="G6" i="1"/>
  <c r="H6" i="1" l="1"/>
  <c r="I6" i="1"/>
  <c r="C7" i="1"/>
  <c r="K6" i="1"/>
  <c r="D7" i="1" l="1"/>
  <c r="J6" i="1"/>
  <c r="E7" i="1" l="1"/>
  <c r="F7" i="1"/>
  <c r="L7" i="1"/>
  <c r="K7" i="1" l="1"/>
  <c r="G7" i="1"/>
  <c r="C8" i="1"/>
  <c r="H7" i="1"/>
  <c r="J7" i="1" s="1"/>
  <c r="D8" i="1" l="1"/>
  <c r="E8" i="1" s="1"/>
  <c r="L8" i="1"/>
  <c r="I7" i="1"/>
  <c r="I8" i="1" l="1"/>
  <c r="K8" i="1"/>
  <c r="C9" i="1"/>
  <c r="F8" i="1"/>
  <c r="D9" i="1" s="1"/>
  <c r="E9" i="1" s="1"/>
  <c r="H8" i="1"/>
  <c r="J8" i="1"/>
  <c r="L9" i="1" l="1"/>
  <c r="F9" i="1"/>
  <c r="I9" i="1"/>
  <c r="C10" i="1"/>
  <c r="K9" i="1"/>
  <c r="H9" i="1" l="1"/>
  <c r="J9" i="1" s="1"/>
  <c r="D10" i="1" l="1"/>
  <c r="L10" i="1"/>
  <c r="E10" i="1"/>
  <c r="F10" i="1"/>
  <c r="H10" i="1" l="1"/>
  <c r="J10" i="1" s="1"/>
  <c r="D11" i="1"/>
  <c r="I10" i="1"/>
  <c r="K10" i="1"/>
  <c r="C11" i="1"/>
  <c r="L11" i="1" l="1"/>
  <c r="F11" i="1"/>
  <c r="E11" i="1"/>
  <c r="I11" i="1" l="1"/>
  <c r="K11" i="1"/>
  <c r="C12" i="1"/>
  <c r="J11" i="1"/>
  <c r="H11" i="1"/>
  <c r="D12" i="1" s="1"/>
  <c r="L12" i="1" l="1"/>
  <c r="E12" i="1"/>
  <c r="F12" i="1"/>
  <c r="H12" i="1" l="1"/>
  <c r="D13" i="1" s="1"/>
  <c r="I12" i="1"/>
  <c r="K12" i="1"/>
  <c r="C13" i="1"/>
  <c r="L13" i="1" l="1"/>
  <c r="E13" i="1"/>
  <c r="F13" i="1"/>
  <c r="J12" i="1"/>
  <c r="H13" i="1" l="1"/>
  <c r="D14" i="1" s="1"/>
  <c r="I13" i="1"/>
  <c r="K13" i="1"/>
  <c r="C14" i="1"/>
  <c r="L14" i="1" l="1"/>
  <c r="F14" i="1"/>
  <c r="E14" i="1"/>
  <c r="J13" i="1"/>
  <c r="H14" i="1" l="1"/>
  <c r="D15" i="1" s="1"/>
  <c r="K14" i="1"/>
  <c r="G14" i="1"/>
  <c r="L15" i="1" l="1"/>
  <c r="F15" i="1"/>
  <c r="I14" i="1"/>
  <c r="J14" i="1"/>
  <c r="C15" i="1"/>
  <c r="E15" i="1" s="1"/>
  <c r="I15" i="1" l="1"/>
  <c r="C16" i="1"/>
  <c r="K15" i="1"/>
  <c r="H15" i="1"/>
  <c r="J15" i="1" s="1"/>
  <c r="D16" i="1"/>
  <c r="L16" i="1" l="1"/>
  <c r="E16" i="1"/>
  <c r="F16" i="1"/>
  <c r="H16" i="1" l="1"/>
  <c r="D17" i="1" s="1"/>
  <c r="I16" i="1"/>
  <c r="C17" i="1"/>
  <c r="K16" i="1"/>
  <c r="J16" i="1" l="1"/>
  <c r="L17" i="1"/>
  <c r="E17" i="1"/>
  <c r="F17" i="1"/>
  <c r="H17" i="1" l="1"/>
  <c r="D18" i="1" s="1"/>
  <c r="I17" i="1"/>
  <c r="K17" i="1"/>
  <c r="C18" i="1"/>
  <c r="J17" i="1" l="1"/>
  <c r="L18" i="1"/>
  <c r="F18" i="1"/>
  <c r="E18" i="1"/>
  <c r="I18" i="1" l="1"/>
  <c r="K18" i="1"/>
  <c r="C19" i="1"/>
  <c r="H18" i="1"/>
  <c r="D19" i="1" s="1"/>
  <c r="J18" i="1" l="1"/>
  <c r="L19" i="1"/>
  <c r="E19" i="1"/>
  <c r="F19" i="1"/>
  <c r="H19" i="1" l="1"/>
  <c r="D20" i="1" s="1"/>
  <c r="I19" i="1"/>
  <c r="C20" i="1"/>
  <c r="K19" i="1"/>
  <c r="L20" i="1" l="1"/>
  <c r="E20" i="1"/>
  <c r="F20" i="1"/>
  <c r="J19" i="1"/>
  <c r="H20" i="1" l="1"/>
  <c r="J20" i="1" s="1"/>
  <c r="I20" i="1"/>
  <c r="K20" i="1"/>
  <c r="C21" i="1"/>
  <c r="D21" i="1" l="1"/>
  <c r="L21" i="1"/>
  <c r="E21" i="1"/>
  <c r="F21" i="1"/>
  <c r="H21" i="1" l="1"/>
  <c r="D22" i="1" s="1"/>
  <c r="K21" i="1"/>
  <c r="G21" i="1"/>
  <c r="J21" i="1" l="1"/>
  <c r="I21" i="1"/>
  <c r="L22" i="1"/>
  <c r="F22" i="1"/>
  <c r="C22" i="1"/>
  <c r="E22" i="1" s="1"/>
  <c r="H22" i="1" l="1"/>
  <c r="J22" i="1" s="1"/>
  <c r="D23" i="1"/>
  <c r="I22" i="1"/>
  <c r="K22" i="1"/>
  <c r="C23" i="1"/>
  <c r="L23" i="1" l="1"/>
  <c r="E23" i="1"/>
  <c r="F23" i="1"/>
  <c r="H23" i="1" l="1"/>
  <c r="D24" i="1" s="1"/>
  <c r="I23" i="1"/>
  <c r="C24" i="1"/>
  <c r="K23" i="1"/>
  <c r="J23" i="1" l="1"/>
  <c r="L24" i="1"/>
  <c r="E24" i="1"/>
  <c r="F24" i="1"/>
  <c r="H24" i="1" l="1"/>
  <c r="J24" i="1" s="1"/>
  <c r="D25" i="1"/>
  <c r="I24" i="1"/>
  <c r="C25" i="1"/>
  <c r="K24" i="1"/>
  <c r="L25" i="1" l="1"/>
  <c r="E25" i="1"/>
  <c r="F25" i="1"/>
  <c r="H25" i="1" l="1"/>
  <c r="D26" i="1" s="1"/>
  <c r="I25" i="1"/>
  <c r="C26" i="1"/>
  <c r="K25" i="1"/>
  <c r="L26" i="1" l="1"/>
  <c r="F26" i="1"/>
  <c r="E26" i="1"/>
  <c r="J25" i="1"/>
  <c r="H26" i="1" l="1"/>
  <c r="J26" i="1" s="1"/>
  <c r="I26" i="1"/>
  <c r="C27" i="1"/>
  <c r="K26" i="1"/>
  <c r="D27" i="1" l="1"/>
  <c r="L27" i="1" l="1"/>
  <c r="E27" i="1"/>
  <c r="F27" i="1"/>
  <c r="H27" i="1" l="1"/>
  <c r="D28" i="1" s="1"/>
  <c r="I27" i="1"/>
  <c r="C28" i="1"/>
  <c r="K27" i="1"/>
  <c r="L28" i="1" l="1"/>
  <c r="F28" i="1"/>
  <c r="E28" i="1"/>
  <c r="J27" i="1"/>
  <c r="K28" i="1" l="1"/>
  <c r="G28" i="1"/>
  <c r="H28" i="1"/>
  <c r="J28" i="1" s="1"/>
  <c r="D29" i="1" l="1"/>
  <c r="C29" i="1"/>
  <c r="E29" i="1" s="1"/>
  <c r="L29" i="1"/>
  <c r="F29" i="1"/>
  <c r="I28" i="1"/>
  <c r="I29" i="1" l="1"/>
  <c r="K29" i="1"/>
  <c r="C30" i="1"/>
  <c r="H29" i="1"/>
  <c r="D30" i="1" s="1"/>
  <c r="L30" i="1" l="1"/>
  <c r="E30" i="1"/>
  <c r="F30" i="1"/>
  <c r="J29" i="1"/>
  <c r="I30" i="1" l="1"/>
  <c r="K30" i="1"/>
  <c r="C31" i="1"/>
  <c r="H30" i="1"/>
  <c r="D31" i="1" s="1"/>
  <c r="J30" i="1" l="1"/>
  <c r="L31" i="1"/>
  <c r="E31" i="1"/>
  <c r="F31" i="1"/>
  <c r="H31" i="1" l="1"/>
  <c r="D32" i="1" s="1"/>
  <c r="I31" i="1"/>
  <c r="C32" i="1"/>
  <c r="K31" i="1"/>
  <c r="L32" i="1" l="1"/>
  <c r="E32" i="1"/>
  <c r="F32" i="1"/>
  <c r="J31" i="1"/>
  <c r="H32" i="1" l="1"/>
  <c r="D33" i="1" s="1"/>
  <c r="I32" i="1"/>
  <c r="K32" i="1"/>
  <c r="C33" i="1"/>
  <c r="J32" i="1" l="1"/>
  <c r="L33" i="1"/>
  <c r="F33" i="1"/>
  <c r="E33" i="1"/>
  <c r="I33" i="1" l="1"/>
  <c r="C34" i="1"/>
  <c r="K33" i="1"/>
  <c r="H33" i="1"/>
  <c r="D34" i="1" s="1"/>
  <c r="J33" i="1" l="1"/>
  <c r="L34" i="1"/>
  <c r="E34" i="1"/>
  <c r="F34" i="1"/>
  <c r="H34" i="1" l="1"/>
  <c r="D35" i="1" s="1"/>
  <c r="I34" i="1"/>
  <c r="C35" i="1"/>
  <c r="K34" i="1"/>
  <c r="L35" i="1" l="1"/>
  <c r="F35" i="1"/>
  <c r="E35" i="1"/>
  <c r="J34" i="1"/>
  <c r="K35" i="1" l="1"/>
  <c r="G35" i="1"/>
  <c r="H35" i="1"/>
  <c r="D36" i="1" s="1"/>
  <c r="J35" i="1" l="1"/>
  <c r="C36" i="1"/>
  <c r="I35" i="1"/>
  <c r="L36" i="1"/>
  <c r="E36" i="1"/>
  <c r="F36" i="1"/>
  <c r="I36" i="1" l="1"/>
  <c r="C37" i="1"/>
  <c r="K36" i="1"/>
  <c r="J36" i="1"/>
  <c r="H36" i="1"/>
  <c r="D37" i="1" s="1"/>
  <c r="L37" i="1" l="1"/>
  <c r="E37" i="1"/>
  <c r="F37" i="1"/>
  <c r="H37" i="1" l="1"/>
  <c r="D38" i="1" s="1"/>
  <c r="I37" i="1"/>
  <c r="C38" i="1"/>
  <c r="K37" i="1"/>
  <c r="L38" i="1" l="1"/>
  <c r="E38" i="1"/>
  <c r="F38" i="1"/>
  <c r="J37" i="1"/>
  <c r="H38" i="1" l="1"/>
  <c r="D39" i="1" s="1"/>
  <c r="I38" i="1"/>
  <c r="C39" i="1"/>
  <c r="K38" i="1"/>
  <c r="L39" i="1" l="1"/>
  <c r="F39" i="1"/>
  <c r="E39" i="1"/>
  <c r="J38" i="1"/>
  <c r="I39" i="1" l="1"/>
  <c r="C40" i="1"/>
  <c r="K39" i="1"/>
  <c r="H39" i="1"/>
  <c r="J39" i="1" s="1"/>
  <c r="D40" i="1" l="1"/>
  <c r="L40" i="1" l="1"/>
  <c r="E40" i="1"/>
  <c r="F40" i="1"/>
  <c r="H40" i="1" l="1"/>
  <c r="D41" i="1" s="1"/>
  <c r="I40" i="1"/>
  <c r="C41" i="1"/>
  <c r="K40" i="1"/>
  <c r="L41" i="1" l="1"/>
  <c r="F41" i="1"/>
  <c r="E41" i="1"/>
  <c r="J40" i="1"/>
  <c r="H41" i="1" l="1"/>
  <c r="D42" i="1" s="1"/>
  <c r="I41" i="1"/>
  <c r="K41" i="1"/>
  <c r="C42" i="1"/>
  <c r="J41" i="1" l="1"/>
  <c r="L42" i="1"/>
  <c r="F42" i="1"/>
  <c r="E42" i="1"/>
  <c r="K42" i="1" l="1"/>
  <c r="G42" i="1"/>
  <c r="I42" i="1" s="1"/>
  <c r="C43" i="1"/>
  <c r="H42" i="1"/>
  <c r="J42" i="1" s="1"/>
  <c r="D43" i="1" l="1"/>
  <c r="L43" i="1"/>
  <c r="E43" i="1"/>
  <c r="F43" i="1"/>
  <c r="H43" i="1" l="1"/>
  <c r="D44" i="1" s="1"/>
  <c r="I43" i="1"/>
  <c r="K43" i="1"/>
  <c r="C44" i="1"/>
  <c r="L44" i="1" l="1"/>
  <c r="E44" i="1"/>
  <c r="F44" i="1"/>
  <c r="J43" i="1"/>
  <c r="H44" i="1" l="1"/>
  <c r="J44" i="1" s="1"/>
  <c r="I44" i="1"/>
  <c r="K44" i="1"/>
  <c r="C45" i="1"/>
  <c r="D45" i="1" l="1"/>
  <c r="L45" i="1" l="1"/>
  <c r="F45" i="1"/>
  <c r="E45" i="1"/>
  <c r="I45" i="1" l="1"/>
  <c r="K45" i="1"/>
  <c r="C46" i="1"/>
  <c r="J45" i="1"/>
  <c r="H45" i="1"/>
  <c r="D46" i="1"/>
  <c r="L46" i="1" l="1"/>
  <c r="E46" i="1"/>
  <c r="F46" i="1"/>
  <c r="H46" i="1" l="1"/>
  <c r="D47" i="1" s="1"/>
  <c r="I46" i="1"/>
  <c r="C47" i="1"/>
  <c r="K46" i="1"/>
  <c r="J46" i="1" l="1"/>
  <c r="L47" i="1"/>
  <c r="E47" i="1"/>
  <c r="F47" i="1"/>
  <c r="I47" i="1" l="1"/>
  <c r="C48" i="1"/>
  <c r="K47" i="1"/>
  <c r="J47" i="1"/>
  <c r="H47" i="1"/>
  <c r="D48" i="1" s="1"/>
  <c r="L48" i="1" l="1"/>
  <c r="F48" i="1"/>
  <c r="E48" i="1"/>
  <c r="I48" i="1" l="1"/>
  <c r="K48" i="1"/>
  <c r="C49" i="1"/>
  <c r="H48" i="1"/>
  <c r="D49" i="1" s="1"/>
  <c r="L49" i="1" l="1"/>
  <c r="F49" i="1"/>
  <c r="E49" i="1"/>
  <c r="J48" i="1"/>
  <c r="K49" i="1" l="1"/>
  <c r="G49" i="1"/>
  <c r="H49" i="1"/>
  <c r="D50" i="1" s="1"/>
  <c r="L50" i="1" l="1"/>
  <c r="F50" i="1"/>
  <c r="C50" i="1"/>
  <c r="E50" i="1" s="1"/>
  <c r="J49" i="1"/>
  <c r="I49" i="1"/>
  <c r="I50" i="1" l="1"/>
  <c r="C51" i="1"/>
  <c r="K50" i="1"/>
  <c r="H50" i="1"/>
  <c r="J50" i="1" s="1"/>
  <c r="D51" i="1" l="1"/>
  <c r="L51" i="1" l="1"/>
  <c r="F51" i="1"/>
  <c r="E51" i="1"/>
  <c r="I51" i="1" l="1"/>
  <c r="C52" i="1"/>
  <c r="K51" i="1"/>
  <c r="H51" i="1"/>
  <c r="J51" i="1" s="1"/>
  <c r="D52" i="1" l="1"/>
  <c r="L52" i="1" l="1"/>
  <c r="E52" i="1"/>
  <c r="F52" i="1"/>
  <c r="I52" i="1" l="1"/>
  <c r="C53" i="1"/>
  <c r="K52" i="1"/>
  <c r="J52" i="1"/>
  <c r="H52" i="1"/>
  <c r="D53" i="1"/>
  <c r="L53" i="1" l="1"/>
  <c r="F53" i="1"/>
  <c r="E53" i="1"/>
  <c r="I53" i="1" l="1"/>
  <c r="C54" i="1"/>
  <c r="K53" i="1"/>
  <c r="J53" i="1"/>
  <c r="H53" i="1"/>
  <c r="D54" i="1" s="1"/>
  <c r="L54" i="1" l="1"/>
  <c r="F54" i="1"/>
  <c r="E54" i="1"/>
  <c r="I54" i="1" l="1"/>
  <c r="K54" i="1"/>
  <c r="C55" i="1"/>
  <c r="J54" i="1"/>
  <c r="H54" i="1"/>
  <c r="D55" i="1" s="1"/>
  <c r="L55" i="1" l="1"/>
  <c r="E55" i="1"/>
  <c r="F55" i="1"/>
  <c r="I55" i="1" l="1"/>
  <c r="C56" i="1"/>
  <c r="K55" i="1"/>
  <c r="H55" i="1"/>
  <c r="D56" i="1" s="1"/>
  <c r="J55" i="1" l="1"/>
  <c r="L56" i="1"/>
  <c r="E56" i="1"/>
  <c r="F56" i="1"/>
  <c r="K56" i="1" l="1"/>
  <c r="G56" i="1"/>
  <c r="I56" i="1" s="1"/>
  <c r="H56" i="1"/>
  <c r="D57" i="1" s="1"/>
  <c r="J56" i="1" l="1"/>
  <c r="C57" i="1"/>
  <c r="E57" i="1" s="1"/>
  <c r="L57" i="1"/>
  <c r="F57" i="1"/>
  <c r="H57" i="1" l="1"/>
  <c r="J57" i="1" s="1"/>
  <c r="I57" i="1"/>
  <c r="C58" i="1"/>
  <c r="K57" i="1"/>
  <c r="D58" i="1" l="1"/>
  <c r="L58" i="1" l="1"/>
  <c r="E58" i="1"/>
  <c r="F58" i="1"/>
  <c r="H58" i="1" l="1"/>
  <c r="D59" i="1" s="1"/>
  <c r="I58" i="1"/>
  <c r="K58" i="1"/>
  <c r="C59" i="1"/>
  <c r="J58" i="1" l="1"/>
  <c r="L59" i="1"/>
  <c r="F59" i="1"/>
  <c r="E59" i="1"/>
  <c r="H59" i="1" l="1"/>
  <c r="D60" i="1" s="1"/>
  <c r="I59" i="1"/>
  <c r="C60" i="1"/>
  <c r="K59" i="1"/>
  <c r="L60" i="1" l="1"/>
  <c r="E60" i="1"/>
  <c r="F60" i="1"/>
  <c r="J59" i="1"/>
  <c r="H60" i="1" l="1"/>
  <c r="D61" i="1" s="1"/>
  <c r="I60" i="1"/>
  <c r="C61" i="1"/>
  <c r="K60" i="1"/>
  <c r="L61" i="1" l="1"/>
  <c r="E61" i="1"/>
  <c r="F61" i="1"/>
  <c r="J60" i="1"/>
  <c r="H61" i="1" l="1"/>
  <c r="D62" i="1" s="1"/>
  <c r="I61" i="1"/>
  <c r="C62" i="1"/>
  <c r="K61" i="1"/>
  <c r="L62" i="1" l="1"/>
  <c r="E62" i="1"/>
  <c r="F62" i="1"/>
  <c r="J61" i="1"/>
  <c r="H62" i="1" l="1"/>
  <c r="J62" i="1" s="1"/>
  <c r="I62" i="1"/>
  <c r="K62" i="1"/>
  <c r="C63" i="1"/>
  <c r="D63" i="1" l="1"/>
  <c r="L63" i="1" l="1"/>
  <c r="F63" i="1"/>
  <c r="E63" i="1"/>
  <c r="K63" i="1" l="1"/>
  <c r="G63" i="1"/>
  <c r="H63" i="1"/>
  <c r="D64" i="1" s="1"/>
  <c r="J63" i="1" l="1"/>
  <c r="L64" i="1"/>
  <c r="F64" i="1"/>
  <c r="C64" i="1"/>
  <c r="E64" i="1" s="1"/>
  <c r="I63" i="1"/>
  <c r="I64" i="1" l="1"/>
  <c r="C65" i="1"/>
  <c r="K64" i="1"/>
  <c r="J64" i="1"/>
  <c r="H64" i="1"/>
  <c r="D65" i="1" s="1"/>
  <c r="L65" i="1" l="1"/>
  <c r="F65" i="1"/>
  <c r="E65" i="1"/>
  <c r="H65" i="1" l="1"/>
  <c r="D66" i="1" s="1"/>
  <c r="I65" i="1"/>
  <c r="C66" i="1"/>
  <c r="K65" i="1"/>
  <c r="L66" i="1" l="1"/>
  <c r="E66" i="1"/>
  <c r="F66" i="1"/>
  <c r="J65" i="1"/>
  <c r="I66" i="1" l="1"/>
  <c r="C67" i="1"/>
  <c r="K66" i="1"/>
  <c r="H66" i="1"/>
  <c r="D67" i="1" s="1"/>
  <c r="J66" i="1" l="1"/>
  <c r="L67" i="1"/>
  <c r="E67" i="1"/>
  <c r="F67" i="1"/>
  <c r="I67" i="1" l="1"/>
  <c r="C68" i="1"/>
  <c r="K67" i="1"/>
  <c r="J67" i="1"/>
  <c r="H67" i="1"/>
  <c r="D68" i="1" s="1"/>
  <c r="L68" i="1" l="1"/>
  <c r="F68" i="1"/>
  <c r="E68" i="1"/>
  <c r="H68" i="1" l="1"/>
  <c r="D69" i="1" s="1"/>
  <c r="I68" i="1"/>
  <c r="C69" i="1"/>
  <c r="K68" i="1"/>
  <c r="L69" i="1" l="1"/>
  <c r="E69" i="1"/>
  <c r="F69" i="1"/>
  <c r="J68" i="1"/>
  <c r="I69" i="1" l="1"/>
  <c r="K69" i="1"/>
  <c r="C70" i="1"/>
  <c r="J69" i="1"/>
  <c r="H69" i="1"/>
  <c r="D70" i="1" s="1"/>
  <c r="L70" i="1" l="1"/>
  <c r="F70" i="1"/>
  <c r="E70" i="1"/>
  <c r="K70" i="1" l="1"/>
  <c r="G70" i="1"/>
  <c r="H70" i="1"/>
  <c r="D71" i="1" s="1"/>
  <c r="L71" i="1" l="1"/>
  <c r="F71" i="1"/>
  <c r="J70" i="1"/>
  <c r="C71" i="1"/>
  <c r="E71" i="1" s="1"/>
  <c r="I70" i="1"/>
  <c r="I71" i="1" l="1"/>
  <c r="C72" i="1"/>
  <c r="K71" i="1"/>
  <c r="J71" i="1"/>
  <c r="H71" i="1"/>
  <c r="D72" i="1" s="1"/>
  <c r="L72" i="1" l="1"/>
  <c r="F72" i="1"/>
  <c r="E72" i="1"/>
  <c r="I72" i="1" l="1"/>
  <c r="C73" i="1"/>
  <c r="K72" i="1"/>
  <c r="J72" i="1"/>
  <c r="H72" i="1"/>
  <c r="D73" i="1"/>
  <c r="L73" i="1" l="1"/>
  <c r="F73" i="1"/>
  <c r="E73" i="1"/>
  <c r="I73" i="1" l="1"/>
  <c r="C74" i="1"/>
  <c r="K73" i="1"/>
  <c r="J73" i="1"/>
  <c r="H73" i="1"/>
  <c r="D74" i="1" s="1"/>
  <c r="L74" i="1" l="1"/>
  <c r="E74" i="1"/>
  <c r="F74" i="1"/>
  <c r="H74" i="1" l="1"/>
  <c r="D75" i="1" s="1"/>
  <c r="I74" i="1"/>
  <c r="C75" i="1"/>
  <c r="K74" i="1"/>
  <c r="J74" i="1" l="1"/>
  <c r="L75" i="1"/>
  <c r="F75" i="1"/>
  <c r="E75" i="1"/>
  <c r="I75" i="1" l="1"/>
  <c r="C76" i="1"/>
  <c r="K75" i="1"/>
  <c r="H75" i="1"/>
  <c r="D76" i="1" s="1"/>
  <c r="J75" i="1" l="1"/>
  <c r="L76" i="1"/>
  <c r="F76" i="1"/>
  <c r="E76" i="1"/>
  <c r="I76" i="1" l="1"/>
  <c r="C77" i="1"/>
  <c r="K76" i="1"/>
  <c r="H76" i="1"/>
  <c r="D77" i="1" s="1"/>
  <c r="L77" i="1" l="1"/>
  <c r="F77" i="1"/>
  <c r="E77" i="1"/>
  <c r="J76" i="1"/>
  <c r="K77" i="1" l="1"/>
  <c r="G77" i="1"/>
  <c r="H77" i="1"/>
  <c r="D78" i="1" s="1"/>
  <c r="J77" i="1" l="1"/>
  <c r="L78" i="1"/>
  <c r="F78" i="1"/>
  <c r="E78" i="1"/>
  <c r="C78" i="1"/>
  <c r="I77" i="1"/>
  <c r="I78" i="1" l="1"/>
  <c r="C79" i="1"/>
  <c r="K78" i="1"/>
  <c r="J78" i="1"/>
  <c r="H78" i="1"/>
  <c r="D79" i="1" s="1"/>
  <c r="L79" i="1" l="1"/>
  <c r="F79" i="1"/>
  <c r="E79" i="1"/>
  <c r="I79" i="1" l="1"/>
  <c r="C80" i="1"/>
  <c r="K79" i="1"/>
  <c r="J79" i="1"/>
  <c r="H79" i="1"/>
  <c r="D80" i="1"/>
  <c r="L80" i="1" l="1"/>
  <c r="F80" i="1"/>
  <c r="E80" i="1"/>
  <c r="I80" i="1" l="1"/>
  <c r="C81" i="1"/>
  <c r="K80" i="1"/>
  <c r="J80" i="1"/>
  <c r="H80" i="1"/>
  <c r="D81" i="1" s="1"/>
  <c r="L81" i="1" l="1"/>
  <c r="F81" i="1"/>
  <c r="E81" i="1"/>
  <c r="I81" i="1" l="1"/>
  <c r="C82" i="1"/>
  <c r="K81" i="1"/>
  <c r="J81" i="1"/>
  <c r="H81" i="1"/>
  <c r="D82" i="1" s="1"/>
  <c r="L82" i="1" l="1"/>
  <c r="E82" i="1"/>
  <c r="F82" i="1"/>
  <c r="H82" i="1" l="1"/>
  <c r="J82" i="1" s="1"/>
  <c r="I82" i="1"/>
  <c r="C83" i="1"/>
  <c r="K82" i="1"/>
  <c r="D83" i="1" l="1"/>
  <c r="L83" i="1" l="1"/>
  <c r="F83" i="1"/>
  <c r="E83" i="1"/>
  <c r="I83" i="1" l="1"/>
  <c r="C84" i="1"/>
  <c r="K83" i="1"/>
  <c r="J83" i="1"/>
  <c r="H83" i="1"/>
  <c r="D84" i="1" s="1"/>
  <c r="L84" i="1" l="1"/>
  <c r="F84" i="1"/>
  <c r="E84" i="1"/>
  <c r="K84" i="1" l="1"/>
  <c r="G84" i="1"/>
  <c r="H84" i="1"/>
  <c r="D85" i="1" s="1"/>
  <c r="L85" i="1" l="1"/>
  <c r="F85" i="1"/>
  <c r="E85" i="1"/>
  <c r="J84" i="1"/>
  <c r="C85" i="1"/>
  <c r="I84" i="1"/>
  <c r="H85" i="1" l="1"/>
  <c r="J85" i="1" s="1"/>
  <c r="I85" i="1"/>
  <c r="C86" i="1"/>
  <c r="K85" i="1"/>
  <c r="D86" i="1" l="1"/>
  <c r="L86" i="1"/>
  <c r="F86" i="1"/>
  <c r="E86" i="1"/>
  <c r="I86" i="1" l="1"/>
  <c r="C87" i="1"/>
  <c r="K86" i="1"/>
  <c r="H86" i="1"/>
  <c r="D87" i="1" s="1"/>
  <c r="L87" i="1" l="1"/>
  <c r="F87" i="1"/>
  <c r="E87" i="1"/>
  <c r="J86" i="1"/>
  <c r="I87" i="1" l="1"/>
  <c r="C88" i="1"/>
  <c r="K87" i="1"/>
  <c r="H87" i="1"/>
  <c r="D88" i="1" s="1"/>
  <c r="J87" i="1" l="1"/>
  <c r="L88" i="1"/>
  <c r="E88" i="1"/>
  <c r="F88" i="1"/>
  <c r="H88" i="1" l="1"/>
  <c r="J88" i="1" s="1"/>
  <c r="I88" i="1"/>
  <c r="K88" i="1"/>
  <c r="C89" i="1"/>
  <c r="D89" i="1" l="1"/>
  <c r="L89" i="1" l="1"/>
  <c r="E89" i="1"/>
  <c r="F89" i="1"/>
  <c r="H89" i="1" l="1"/>
  <c r="D90" i="1" s="1"/>
  <c r="I89" i="1"/>
  <c r="C90" i="1"/>
  <c r="K89" i="1"/>
  <c r="J89" i="1" l="1"/>
  <c r="L90" i="1"/>
  <c r="F90" i="1"/>
  <c r="E90" i="1"/>
  <c r="I90" i="1" l="1"/>
  <c r="K90" i="1"/>
  <c r="C91" i="1"/>
  <c r="J90" i="1"/>
  <c r="H90" i="1"/>
  <c r="D91" i="1"/>
  <c r="L91" i="1" l="1"/>
  <c r="E91" i="1"/>
  <c r="F91" i="1"/>
  <c r="H91" i="1" l="1"/>
  <c r="J91" i="1" s="1"/>
  <c r="K91" i="1"/>
  <c r="G91" i="1"/>
  <c r="C92" i="1" l="1"/>
  <c r="D92" i="1"/>
  <c r="I91" i="1"/>
  <c r="L92" i="1" l="1"/>
  <c r="E92" i="1"/>
  <c r="F92" i="1"/>
  <c r="J92" i="1" l="1"/>
  <c r="H92" i="1"/>
  <c r="D93" i="1" s="1"/>
  <c r="I92" i="1"/>
  <c r="C93" i="1"/>
  <c r="K92" i="1"/>
  <c r="L93" i="1" l="1"/>
  <c r="E93" i="1"/>
  <c r="F93" i="1"/>
  <c r="H93" i="1" l="1"/>
  <c r="D94" i="1" s="1"/>
  <c r="I93" i="1"/>
  <c r="K93" i="1"/>
  <c r="C94" i="1"/>
  <c r="L94" i="1" l="1"/>
  <c r="F94" i="1"/>
  <c r="E94" i="1"/>
  <c r="J93" i="1"/>
  <c r="I94" i="1" l="1"/>
  <c r="K94" i="1"/>
  <c r="C95" i="1"/>
  <c r="H94" i="1"/>
  <c r="D95" i="1" s="1"/>
  <c r="J94" i="1" l="1"/>
  <c r="L95" i="1"/>
  <c r="E95" i="1"/>
  <c r="F95" i="1"/>
  <c r="H95" i="1" l="1"/>
  <c r="D96" i="1" s="1"/>
  <c r="I95" i="1"/>
  <c r="C96" i="1"/>
  <c r="K95" i="1"/>
  <c r="L96" i="1" l="1"/>
  <c r="F96" i="1"/>
  <c r="E96" i="1"/>
  <c r="J95" i="1"/>
  <c r="I96" i="1" l="1"/>
  <c r="K96" i="1"/>
  <c r="C97" i="1"/>
  <c r="J96" i="1"/>
  <c r="H96" i="1"/>
  <c r="D97" i="1" s="1"/>
  <c r="L97" i="1" l="1"/>
  <c r="F97" i="1"/>
  <c r="E97" i="1"/>
  <c r="I97" i="1" l="1"/>
  <c r="C98" i="1"/>
  <c r="K97" i="1"/>
  <c r="J97" i="1"/>
  <c r="H97" i="1"/>
  <c r="D98" i="1" s="1"/>
  <c r="L98" i="1" l="1"/>
  <c r="F98" i="1"/>
  <c r="E98" i="1"/>
  <c r="K98" i="1" l="1"/>
  <c r="G98" i="1"/>
  <c r="H98" i="1"/>
  <c r="D99" i="1" s="1"/>
  <c r="J98" i="1" l="1"/>
  <c r="C99" i="1"/>
  <c r="I98" i="1"/>
  <c r="L99" i="1"/>
  <c r="E99" i="1"/>
  <c r="F99" i="1"/>
  <c r="H99" i="1" l="1"/>
  <c r="D100" i="1" s="1"/>
  <c r="I99" i="1"/>
  <c r="K99" i="1"/>
  <c r="C100" i="1"/>
  <c r="L100" i="1" l="1"/>
  <c r="E100" i="1"/>
  <c r="F100" i="1"/>
  <c r="J99" i="1"/>
  <c r="H100" i="1" l="1"/>
  <c r="D101" i="1" s="1"/>
  <c r="I100" i="1"/>
  <c r="K100" i="1"/>
  <c r="C101" i="1"/>
  <c r="L101" i="1" l="1"/>
  <c r="E101" i="1"/>
  <c r="F101" i="1"/>
  <c r="J100" i="1"/>
  <c r="H101" i="1" l="1"/>
  <c r="D102" i="1" s="1"/>
  <c r="I101" i="1"/>
  <c r="K101" i="1"/>
  <c r="C102" i="1"/>
  <c r="L102" i="1" l="1"/>
  <c r="E102" i="1"/>
  <c r="F102" i="1"/>
  <c r="J101" i="1"/>
  <c r="H102" i="1" l="1"/>
  <c r="J102" i="1" s="1"/>
  <c r="D103" i="1"/>
  <c r="I102" i="1"/>
  <c r="C103" i="1"/>
  <c r="K102" i="1"/>
  <c r="L103" i="1" l="1"/>
  <c r="E103" i="1"/>
  <c r="F103" i="1"/>
  <c r="H103" i="1" l="1"/>
  <c r="D104" i="1" s="1"/>
  <c r="I103" i="1"/>
  <c r="K103" i="1"/>
  <c r="C104" i="1"/>
  <c r="L104" i="1" l="1"/>
  <c r="E104" i="1"/>
  <c r="F104" i="1"/>
  <c r="J103" i="1"/>
  <c r="H104" i="1" l="1"/>
  <c r="D105" i="1" s="1"/>
  <c r="I104" i="1"/>
  <c r="K104" i="1"/>
  <c r="C105" i="1"/>
  <c r="L105" i="1" l="1"/>
  <c r="E105" i="1"/>
  <c r="F105" i="1"/>
  <c r="J104" i="1"/>
  <c r="H105" i="1" l="1"/>
  <c r="J105" i="1" s="1"/>
  <c r="D106" i="1"/>
  <c r="K105" i="1"/>
  <c r="G105" i="1"/>
  <c r="L106" i="1" l="1"/>
  <c r="F106" i="1"/>
  <c r="C106" i="1"/>
  <c r="E106" i="1" s="1"/>
  <c r="I105" i="1"/>
  <c r="I106" i="1" l="1"/>
  <c r="C107" i="1"/>
  <c r="K106" i="1"/>
  <c r="J106" i="1"/>
  <c r="H106" i="1"/>
  <c r="D107" i="1"/>
  <c r="L107" i="1" l="1"/>
  <c r="E107" i="1"/>
  <c r="F107" i="1"/>
  <c r="H107" i="1" l="1"/>
  <c r="J107" i="1" s="1"/>
  <c r="I107" i="1"/>
  <c r="C108" i="1"/>
  <c r="K107" i="1"/>
  <c r="D108" i="1" l="1"/>
  <c r="L108" i="1" l="1"/>
  <c r="E108" i="1"/>
  <c r="F108" i="1"/>
  <c r="H108" i="1" l="1"/>
  <c r="D109" i="1" s="1"/>
  <c r="I108" i="1"/>
  <c r="C109" i="1"/>
  <c r="K108" i="1"/>
  <c r="L109" i="1" l="1"/>
  <c r="E109" i="1"/>
  <c r="F109" i="1"/>
  <c r="J108" i="1"/>
  <c r="H109" i="1" l="1"/>
  <c r="D110" i="1" s="1"/>
  <c r="I109" i="1"/>
  <c r="K109" i="1"/>
  <c r="C110" i="1"/>
  <c r="L110" i="1" l="1"/>
  <c r="F110" i="1"/>
  <c r="E110" i="1"/>
  <c r="J109" i="1"/>
  <c r="I110" i="1" l="1"/>
  <c r="C111" i="1"/>
  <c r="K110" i="1"/>
  <c r="J110" i="1"/>
  <c r="H110" i="1"/>
  <c r="D111" i="1"/>
  <c r="L111" i="1" l="1"/>
  <c r="E111" i="1"/>
  <c r="F111" i="1"/>
  <c r="I111" i="1" l="1"/>
  <c r="C112" i="1"/>
  <c r="K111" i="1"/>
  <c r="J111" i="1"/>
  <c r="H111" i="1"/>
  <c r="D112" i="1" s="1"/>
  <c r="L112" i="1" l="1"/>
  <c r="E112" i="1"/>
  <c r="F112" i="1"/>
  <c r="K112" i="1" l="1"/>
  <c r="G112" i="1"/>
  <c r="H112" i="1"/>
  <c r="D113" i="1" s="1"/>
  <c r="J112" i="1" l="1"/>
  <c r="C113" i="1"/>
  <c r="L113" i="1"/>
  <c r="E113" i="1"/>
  <c r="F113" i="1"/>
  <c r="I112" i="1"/>
  <c r="I113" i="1" l="1"/>
  <c r="K113" i="1"/>
  <c r="C114" i="1"/>
  <c r="H113" i="1"/>
  <c r="D114" i="1" s="1"/>
  <c r="J113" i="1" l="1"/>
  <c r="L114" i="1"/>
  <c r="E114" i="1"/>
  <c r="F114" i="1"/>
  <c r="H114" i="1" l="1"/>
  <c r="D115" i="1" s="1"/>
  <c r="I114" i="1"/>
  <c r="C115" i="1"/>
  <c r="K114" i="1"/>
  <c r="L115" i="1" l="1"/>
  <c r="F115" i="1"/>
  <c r="E115" i="1"/>
  <c r="J114" i="1"/>
  <c r="H115" i="1" l="1"/>
  <c r="D116" i="1" s="1"/>
  <c r="I115" i="1"/>
  <c r="C116" i="1"/>
  <c r="K115" i="1"/>
  <c r="L116" i="1" l="1"/>
  <c r="E116" i="1"/>
  <c r="F116" i="1"/>
  <c r="J115" i="1"/>
  <c r="H116" i="1" l="1"/>
  <c r="J116" i="1" s="1"/>
  <c r="D117" i="1"/>
  <c r="I116" i="1"/>
  <c r="C117" i="1"/>
  <c r="K116" i="1"/>
  <c r="L117" i="1" l="1"/>
  <c r="E117" i="1"/>
  <c r="F117" i="1"/>
  <c r="H117" i="1" l="1"/>
  <c r="J117" i="1" s="1"/>
  <c r="D118" i="1"/>
  <c r="I117" i="1"/>
  <c r="C118" i="1"/>
  <c r="K117" i="1"/>
  <c r="L118" i="1" l="1"/>
  <c r="F118" i="1"/>
  <c r="E118" i="1"/>
  <c r="I118" i="1" l="1"/>
  <c r="C119" i="1"/>
  <c r="K118" i="1"/>
  <c r="J118" i="1"/>
  <c r="H118" i="1"/>
  <c r="D119" i="1" s="1"/>
  <c r="L119" i="1" l="1"/>
  <c r="F119" i="1"/>
  <c r="E119" i="1"/>
  <c r="K119" i="1" l="1"/>
  <c r="G119" i="1"/>
  <c r="H119" i="1"/>
  <c r="D120" i="1" s="1"/>
  <c r="L120" i="1" l="1"/>
  <c r="F120" i="1"/>
  <c r="J119" i="1"/>
  <c r="C120" i="1"/>
  <c r="E120" i="1" s="1"/>
  <c r="I119" i="1"/>
  <c r="I120" i="1" l="1"/>
  <c r="K120" i="1"/>
  <c r="C121" i="1"/>
  <c r="J120" i="1"/>
  <c r="H120" i="1"/>
  <c r="D121" i="1"/>
  <c r="L121" i="1" l="1"/>
  <c r="F121" i="1"/>
  <c r="E121" i="1"/>
  <c r="I121" i="1" l="1"/>
  <c r="C122" i="1"/>
  <c r="K121" i="1"/>
  <c r="H121" i="1"/>
  <c r="D122" i="1" s="1"/>
  <c r="L122" i="1" l="1"/>
  <c r="E122" i="1"/>
  <c r="F122" i="1"/>
  <c r="J121" i="1"/>
  <c r="I122" i="1" l="1"/>
  <c r="C123" i="1"/>
  <c r="K122" i="1"/>
  <c r="H122" i="1"/>
  <c r="D123" i="1" s="1"/>
  <c r="J122" i="1" l="1"/>
  <c r="L123" i="1"/>
  <c r="E123" i="1"/>
  <c r="F123" i="1"/>
  <c r="H123" i="1" l="1"/>
  <c r="D124" i="1" s="1"/>
  <c r="I123" i="1"/>
  <c r="C124" i="1"/>
  <c r="K123" i="1"/>
  <c r="J123" i="1" l="1"/>
  <c r="L124" i="1"/>
  <c r="F124" i="1"/>
  <c r="E124" i="1"/>
  <c r="I124" i="1" l="1"/>
  <c r="C125" i="1"/>
  <c r="K124" i="1"/>
  <c r="H124" i="1"/>
  <c r="D125" i="1" s="1"/>
  <c r="J124" i="1" l="1"/>
  <c r="L125" i="1"/>
  <c r="F125" i="1"/>
  <c r="E125" i="1"/>
  <c r="I125" i="1" l="1"/>
  <c r="C126" i="1"/>
  <c r="K125" i="1"/>
  <c r="H125" i="1"/>
  <c r="D126" i="1" s="1"/>
  <c r="J125" i="1" l="1"/>
  <c r="L126" i="1"/>
  <c r="F126" i="1"/>
  <c r="E126" i="1"/>
  <c r="H126" i="1" l="1"/>
  <c r="D127" i="1" s="1"/>
  <c r="K126" i="1"/>
  <c r="G126" i="1"/>
  <c r="J126" i="1" l="1"/>
  <c r="C127" i="1"/>
  <c r="E127" i="1" s="1"/>
  <c r="I126" i="1"/>
  <c r="L127" i="1"/>
  <c r="F127" i="1"/>
  <c r="I127" i="1" l="1"/>
  <c r="K127" i="1"/>
  <c r="C128" i="1"/>
  <c r="J127" i="1"/>
  <c r="H127" i="1"/>
  <c r="D128" i="1" s="1"/>
  <c r="L128" i="1" l="1"/>
  <c r="F128" i="1"/>
  <c r="E128" i="1"/>
  <c r="I128" i="1" l="1"/>
  <c r="C129" i="1"/>
  <c r="K128" i="1"/>
  <c r="J128" i="1"/>
  <c r="H128" i="1"/>
  <c r="D129" i="1" s="1"/>
  <c r="L129" i="1" l="1"/>
  <c r="E129" i="1"/>
  <c r="F129" i="1"/>
  <c r="H129" i="1" l="1"/>
  <c r="D130" i="1" s="1"/>
  <c r="I129" i="1"/>
  <c r="C130" i="1"/>
  <c r="K129" i="1"/>
  <c r="L130" i="1" l="1"/>
  <c r="F130" i="1"/>
  <c r="E130" i="1"/>
  <c r="J129" i="1"/>
  <c r="I130" i="1" l="1"/>
  <c r="C131" i="1"/>
  <c r="K130" i="1"/>
  <c r="J130" i="1"/>
  <c r="H130" i="1"/>
  <c r="D131" i="1" s="1"/>
  <c r="L131" i="1" l="1"/>
  <c r="F131" i="1"/>
  <c r="E131" i="1"/>
  <c r="I131" i="1" l="1"/>
  <c r="C132" i="1"/>
  <c r="K131" i="1"/>
  <c r="J131" i="1"/>
  <c r="H131" i="1"/>
  <c r="D132" i="1" s="1"/>
  <c r="L132" i="1" l="1"/>
  <c r="F132" i="1"/>
  <c r="E132" i="1"/>
  <c r="I132" i="1" l="1"/>
  <c r="C133" i="1"/>
  <c r="K132" i="1"/>
  <c r="J132" i="1"/>
  <c r="H132" i="1"/>
  <c r="D133" i="1" s="1"/>
  <c r="L133" i="1" l="1"/>
  <c r="F133" i="1"/>
  <c r="E133" i="1"/>
  <c r="K133" i="1" l="1"/>
  <c r="G133" i="1"/>
  <c r="H133" i="1"/>
  <c r="D134" i="1" s="1"/>
  <c r="L134" i="1" l="1"/>
  <c r="F134" i="1"/>
  <c r="J133" i="1"/>
  <c r="C134" i="1"/>
  <c r="E134" i="1" s="1"/>
  <c r="I133" i="1"/>
  <c r="I134" i="1" l="1"/>
  <c r="C135" i="1"/>
  <c r="K134" i="1"/>
  <c r="H134" i="1"/>
  <c r="D135" i="1" s="1"/>
  <c r="J134" i="1" l="1"/>
  <c r="L135" i="1"/>
  <c r="F135" i="1"/>
  <c r="E135" i="1"/>
  <c r="I135" i="1" l="1"/>
  <c r="C136" i="1"/>
  <c r="K135" i="1"/>
  <c r="J135" i="1"/>
  <c r="H135" i="1"/>
  <c r="D136" i="1" s="1"/>
  <c r="L136" i="1" l="1"/>
  <c r="F136" i="1"/>
  <c r="E136" i="1"/>
  <c r="I136" i="1" l="1"/>
  <c r="C137" i="1"/>
  <c r="K136" i="1"/>
  <c r="H136" i="1"/>
  <c r="D137" i="1" s="1"/>
  <c r="L137" i="1" l="1"/>
  <c r="F137" i="1"/>
  <c r="E137" i="1"/>
  <c r="J136" i="1"/>
  <c r="I137" i="1" l="1"/>
  <c r="C138" i="1"/>
  <c r="K137" i="1"/>
  <c r="H137" i="1"/>
  <c r="D138" i="1" s="1"/>
  <c r="J137" i="1" l="1"/>
  <c r="L138" i="1"/>
  <c r="F138" i="1"/>
  <c r="E138" i="1"/>
  <c r="I138" i="1" l="1"/>
  <c r="K138" i="1"/>
  <c r="C139" i="1"/>
  <c r="J138" i="1"/>
  <c r="H138" i="1"/>
  <c r="D139" i="1" s="1"/>
  <c r="L139" i="1" l="1"/>
  <c r="F139" i="1"/>
  <c r="E139" i="1"/>
  <c r="I139" i="1" l="1"/>
  <c r="K139" i="1"/>
  <c r="C140" i="1"/>
  <c r="J139" i="1"/>
  <c r="H139" i="1"/>
  <c r="D140" i="1" s="1"/>
  <c r="L140" i="1" l="1"/>
  <c r="F140" i="1"/>
  <c r="E140" i="1"/>
  <c r="K140" i="1" l="1"/>
  <c r="G140" i="1"/>
  <c r="H140" i="1"/>
  <c r="D141" i="1" s="1"/>
  <c r="J140" i="1" l="1"/>
  <c r="L141" i="1"/>
  <c r="F141" i="1"/>
  <c r="C141" i="1"/>
  <c r="E141" i="1" s="1"/>
  <c r="I140" i="1"/>
  <c r="I141" i="1" l="1"/>
  <c r="C142" i="1"/>
  <c r="K141" i="1"/>
  <c r="J141" i="1"/>
  <c r="H141" i="1"/>
  <c r="D142" i="1" s="1"/>
  <c r="L142" i="1" l="1"/>
  <c r="E142" i="1"/>
  <c r="F142" i="1"/>
  <c r="H142" i="1" l="1"/>
  <c r="D143" i="1" s="1"/>
  <c r="I142" i="1"/>
  <c r="C143" i="1"/>
  <c r="K142" i="1"/>
  <c r="L143" i="1" l="1"/>
  <c r="F143" i="1"/>
  <c r="E143" i="1"/>
  <c r="J142" i="1"/>
  <c r="I143" i="1" l="1"/>
  <c r="C144" i="1"/>
  <c r="K143" i="1"/>
  <c r="J143" i="1"/>
  <c r="H143" i="1"/>
  <c r="D144" i="1" s="1"/>
  <c r="L144" i="1" l="1"/>
  <c r="F144" i="1"/>
  <c r="E144" i="1"/>
  <c r="I144" i="1" l="1"/>
  <c r="C145" i="1"/>
  <c r="K144" i="1"/>
  <c r="H144" i="1"/>
  <c r="D145" i="1" s="1"/>
  <c r="L145" i="1" l="1"/>
  <c r="F145" i="1"/>
  <c r="E145" i="1"/>
  <c r="J144" i="1"/>
  <c r="I145" i="1" l="1"/>
  <c r="C146" i="1"/>
  <c r="K145" i="1"/>
  <c r="H145" i="1"/>
  <c r="D146" i="1" s="1"/>
  <c r="J145" i="1" l="1"/>
  <c r="L146" i="1"/>
  <c r="F146" i="1"/>
  <c r="E146" i="1"/>
  <c r="I146" i="1" l="1"/>
  <c r="C147" i="1"/>
  <c r="K146" i="1"/>
  <c r="H146" i="1"/>
  <c r="D147" i="1" s="1"/>
  <c r="J146" i="1" l="1"/>
  <c r="L147" i="1"/>
  <c r="F147" i="1"/>
  <c r="E147" i="1"/>
  <c r="H147" i="1" l="1"/>
  <c r="D148" i="1" s="1"/>
  <c r="K147" i="1"/>
  <c r="G147" i="1"/>
  <c r="I147" i="1" s="1"/>
  <c r="J147" i="1" l="1"/>
  <c r="L148" i="1"/>
  <c r="F148" i="1"/>
  <c r="C148" i="1"/>
  <c r="E148" i="1" s="1"/>
  <c r="I148" i="1" l="1"/>
  <c r="K148" i="1"/>
  <c r="C149" i="1"/>
  <c r="H148" i="1"/>
  <c r="D149" i="1" s="1"/>
  <c r="L149" i="1" l="1"/>
  <c r="F149" i="1"/>
  <c r="E149" i="1"/>
  <c r="J148" i="1"/>
  <c r="I149" i="1" l="1"/>
  <c r="C150" i="1"/>
  <c r="K149" i="1"/>
  <c r="J149" i="1"/>
  <c r="H149" i="1"/>
  <c r="D150" i="1" s="1"/>
  <c r="L150" i="1" l="1"/>
  <c r="F150" i="1"/>
  <c r="E150" i="1"/>
  <c r="I150" i="1" l="1"/>
  <c r="C151" i="1"/>
  <c r="K150" i="1"/>
  <c r="H150" i="1"/>
  <c r="D151" i="1" s="1"/>
  <c r="J150" i="1" l="1"/>
  <c r="L151" i="1"/>
  <c r="F151" i="1"/>
  <c r="E151" i="1"/>
  <c r="I151" i="1" l="1"/>
  <c r="C152" i="1"/>
  <c r="K151" i="1"/>
  <c r="J151" i="1"/>
  <c r="H151" i="1"/>
  <c r="D152" i="1" s="1"/>
  <c r="L152" i="1" l="1"/>
  <c r="F152" i="1"/>
  <c r="E152" i="1"/>
  <c r="I152" i="1" l="1"/>
  <c r="C153" i="1"/>
  <c r="K152" i="1"/>
  <c r="J152" i="1"/>
  <c r="H152" i="1"/>
  <c r="D153" i="1" s="1"/>
  <c r="L153" i="1" l="1"/>
  <c r="E153" i="1"/>
  <c r="F153" i="1"/>
  <c r="H153" i="1" l="1"/>
  <c r="J153" i="1" s="1"/>
  <c r="D154" i="1"/>
  <c r="I153" i="1"/>
  <c r="C154" i="1"/>
  <c r="K153" i="1"/>
  <c r="L154" i="1" l="1"/>
  <c r="E154" i="1"/>
  <c r="F154" i="1"/>
  <c r="H154" i="1" l="1"/>
  <c r="D155" i="1" s="1"/>
  <c r="K154" i="1"/>
  <c r="G154" i="1"/>
  <c r="I154" i="1" s="1"/>
  <c r="J154" i="1" l="1"/>
  <c r="C155" i="1"/>
  <c r="L155" i="1"/>
  <c r="E155" i="1"/>
  <c r="F155" i="1"/>
  <c r="I155" i="1" l="1"/>
  <c r="C156" i="1"/>
  <c r="K155" i="1"/>
  <c r="J155" i="1"/>
  <c r="H155" i="1"/>
  <c r="D156" i="1" s="1"/>
  <c r="L156" i="1" l="1"/>
  <c r="F156" i="1"/>
  <c r="E156" i="1"/>
  <c r="I156" i="1" l="1"/>
  <c r="C157" i="1"/>
  <c r="K156" i="1"/>
  <c r="J156" i="1"/>
  <c r="H156" i="1"/>
  <c r="D157" i="1" s="1"/>
  <c r="L157" i="1" l="1"/>
  <c r="F157" i="1"/>
  <c r="E157" i="1"/>
  <c r="H157" i="1" l="1"/>
  <c r="D158" i="1" s="1"/>
  <c r="I157" i="1"/>
  <c r="C158" i="1"/>
  <c r="K157" i="1"/>
  <c r="L158" i="1" l="1"/>
  <c r="E158" i="1"/>
  <c r="F158" i="1"/>
  <c r="J157" i="1"/>
  <c r="H158" i="1" l="1"/>
  <c r="J158" i="1" s="1"/>
  <c r="I158" i="1"/>
  <c r="C159" i="1"/>
  <c r="K158" i="1"/>
  <c r="D159" i="1" l="1"/>
  <c r="L159" i="1" l="1"/>
  <c r="E159" i="1"/>
  <c r="F159" i="1"/>
  <c r="H159" i="1" l="1"/>
  <c r="D160" i="1" s="1"/>
  <c r="I159" i="1"/>
  <c r="C160" i="1"/>
  <c r="K159" i="1"/>
  <c r="L160" i="1" l="1"/>
  <c r="F160" i="1"/>
  <c r="E160" i="1"/>
  <c r="J159" i="1"/>
  <c r="I160" i="1" l="1"/>
  <c r="C161" i="1"/>
  <c r="K160" i="1"/>
  <c r="H160" i="1"/>
  <c r="D161" i="1" s="1"/>
  <c r="J160" i="1" l="1"/>
  <c r="L161" i="1"/>
  <c r="F161" i="1"/>
  <c r="E161" i="1"/>
  <c r="K161" i="1" l="1"/>
  <c r="G161" i="1"/>
  <c r="H161" i="1"/>
  <c r="D162" i="1" s="1"/>
  <c r="L162" i="1" l="1"/>
  <c r="F162" i="1"/>
  <c r="J161" i="1"/>
  <c r="C162" i="1"/>
  <c r="E162" i="1" s="1"/>
  <c r="I161" i="1"/>
  <c r="I162" i="1" l="1"/>
  <c r="C163" i="1"/>
  <c r="K162" i="1"/>
  <c r="J162" i="1"/>
  <c r="H162" i="1"/>
  <c r="D163" i="1" s="1"/>
  <c r="L163" i="1" l="1"/>
  <c r="F163" i="1"/>
  <c r="E163" i="1"/>
  <c r="I163" i="1" l="1"/>
  <c r="C164" i="1"/>
  <c r="K163" i="1"/>
  <c r="J163" i="1"/>
  <c r="H163" i="1"/>
  <c r="D164" i="1" s="1"/>
  <c r="L164" i="1" l="1"/>
  <c r="F164" i="1"/>
  <c r="E164" i="1"/>
  <c r="I164" i="1" l="1"/>
  <c r="C165" i="1"/>
  <c r="K164" i="1"/>
  <c r="J164" i="1"/>
  <c r="H164" i="1"/>
  <c r="D165" i="1" s="1"/>
  <c r="L165" i="1" l="1"/>
  <c r="F165" i="1"/>
  <c r="E165" i="1"/>
  <c r="I165" i="1" l="1"/>
  <c r="K165" i="1"/>
  <c r="C166" i="1"/>
  <c r="J165" i="1"/>
  <c r="H165" i="1"/>
  <c r="D166" i="1" s="1"/>
  <c r="L166" i="1" l="1"/>
  <c r="E166" i="1"/>
  <c r="F166" i="1"/>
  <c r="H166" i="1" l="1"/>
  <c r="D167" i="1" s="1"/>
  <c r="I166" i="1"/>
  <c r="C167" i="1"/>
  <c r="K166" i="1"/>
  <c r="L167" i="1" l="1"/>
  <c r="E167" i="1"/>
  <c r="F167" i="1"/>
  <c r="J166" i="1"/>
  <c r="H167" i="1" l="1"/>
  <c r="J167" i="1" s="1"/>
  <c r="I167" i="1"/>
  <c r="K167" i="1"/>
  <c r="C168" i="1"/>
  <c r="D168" i="1" l="1"/>
  <c r="L168" i="1"/>
  <c r="E168" i="1"/>
  <c r="F168" i="1"/>
  <c r="H168" i="1" l="1"/>
  <c r="D169" i="1" s="1"/>
  <c r="K168" i="1"/>
  <c r="G168" i="1"/>
  <c r="J168" i="1" l="1"/>
  <c r="C169" i="1"/>
  <c r="I168" i="1"/>
  <c r="L169" i="1"/>
  <c r="F169" i="1"/>
  <c r="E169" i="1"/>
  <c r="I169" i="1" l="1"/>
  <c r="K169" i="1"/>
  <c r="C170" i="1"/>
  <c r="J169" i="1"/>
  <c r="H169" i="1"/>
  <c r="D170" i="1" s="1"/>
  <c r="L170" i="1" l="1"/>
  <c r="E170" i="1"/>
  <c r="F170" i="1"/>
  <c r="H170" i="1" l="1"/>
  <c r="D171" i="1" s="1"/>
  <c r="I170" i="1"/>
  <c r="K170" i="1"/>
  <c r="C171" i="1"/>
  <c r="L171" i="1" l="1"/>
  <c r="E171" i="1"/>
  <c r="F171" i="1"/>
  <c r="J170" i="1"/>
  <c r="H171" i="1" l="1"/>
  <c r="D172" i="1" s="1"/>
  <c r="I171" i="1"/>
  <c r="K171" i="1"/>
  <c r="C172" i="1"/>
  <c r="L172" i="1" l="1"/>
  <c r="E172" i="1"/>
  <c r="F172" i="1"/>
  <c r="J171" i="1"/>
  <c r="H172" i="1" l="1"/>
  <c r="D173" i="1" s="1"/>
  <c r="I172" i="1"/>
  <c r="K172" i="1"/>
  <c r="C173" i="1"/>
  <c r="L173" i="1" l="1"/>
  <c r="E173" i="1"/>
  <c r="F173" i="1"/>
  <c r="J172" i="1"/>
  <c r="H173" i="1" l="1"/>
  <c r="D174" i="1" s="1"/>
  <c r="I173" i="1"/>
  <c r="K173" i="1"/>
  <c r="C174" i="1"/>
  <c r="L174" i="1" l="1"/>
  <c r="E174" i="1"/>
  <c r="F174" i="1"/>
  <c r="J173" i="1"/>
  <c r="H174" i="1" l="1"/>
  <c r="D175" i="1" s="1"/>
  <c r="I174" i="1"/>
  <c r="K174" i="1"/>
  <c r="C175" i="1"/>
  <c r="J174" i="1" l="1"/>
  <c r="L175" i="1"/>
  <c r="E175" i="1"/>
  <c r="F175" i="1"/>
  <c r="H175" i="1" l="1"/>
  <c r="D176" i="1" s="1"/>
  <c r="K175" i="1"/>
  <c r="G175" i="1"/>
  <c r="I175" i="1" s="1"/>
  <c r="L176" i="1" l="1"/>
  <c r="F176" i="1"/>
  <c r="C176" i="1"/>
  <c r="E176" i="1" s="1"/>
  <c r="J175" i="1"/>
  <c r="I176" i="1" l="1"/>
  <c r="C177" i="1"/>
  <c r="K176" i="1"/>
  <c r="J176" i="1"/>
  <c r="H176" i="1"/>
  <c r="D177" i="1" s="1"/>
  <c r="L177" i="1" l="1"/>
  <c r="E177" i="1"/>
  <c r="F177" i="1"/>
  <c r="H177" i="1" l="1"/>
  <c r="D178" i="1" s="1"/>
  <c r="I177" i="1"/>
  <c r="K177" i="1"/>
  <c r="C178" i="1"/>
  <c r="J177" i="1" l="1"/>
  <c r="L178" i="1"/>
  <c r="E178" i="1"/>
  <c r="F178" i="1"/>
  <c r="H178" i="1" l="1"/>
  <c r="D179" i="1" s="1"/>
  <c r="I178" i="1"/>
  <c r="K178" i="1"/>
  <c r="C179" i="1"/>
  <c r="L179" i="1" l="1"/>
  <c r="E179" i="1"/>
  <c r="F179" i="1"/>
  <c r="J178" i="1"/>
  <c r="H179" i="1" l="1"/>
  <c r="D180" i="1" s="1"/>
  <c r="I179" i="1"/>
  <c r="C180" i="1"/>
  <c r="K179" i="1"/>
  <c r="L180" i="1" l="1"/>
  <c r="E180" i="1"/>
  <c r="F180" i="1"/>
  <c r="J179" i="1"/>
  <c r="H180" i="1" l="1"/>
  <c r="D181" i="1" s="1"/>
  <c r="I180" i="1"/>
  <c r="C181" i="1"/>
  <c r="K180" i="1"/>
  <c r="J180" i="1" l="1"/>
  <c r="L181" i="1"/>
  <c r="E181" i="1"/>
  <c r="F181" i="1"/>
  <c r="H181" i="1" l="1"/>
  <c r="D182" i="1" s="1"/>
  <c r="I181" i="1"/>
  <c r="K181" i="1"/>
  <c r="C182" i="1"/>
  <c r="L182" i="1" l="1"/>
  <c r="E182" i="1"/>
  <c r="F182" i="1"/>
  <c r="J181" i="1"/>
  <c r="H182" i="1" l="1"/>
  <c r="J182" i="1" s="1"/>
  <c r="K182" i="1"/>
  <c r="G182" i="1"/>
  <c r="C183" i="1" l="1"/>
  <c r="D183" i="1"/>
  <c r="I182" i="1"/>
  <c r="L183" i="1" l="1"/>
  <c r="E183" i="1"/>
  <c r="F183" i="1"/>
  <c r="H183" i="1" l="1"/>
  <c r="D184" i="1" s="1"/>
  <c r="I183" i="1"/>
  <c r="C184" i="1"/>
  <c r="K183" i="1"/>
  <c r="L184" i="1" l="1"/>
  <c r="E184" i="1"/>
  <c r="F184" i="1"/>
  <c r="J183" i="1"/>
  <c r="H184" i="1" l="1"/>
  <c r="D185" i="1" s="1"/>
  <c r="I184" i="1"/>
  <c r="K184" i="1"/>
  <c r="C185" i="1"/>
  <c r="J184" i="1" l="1"/>
  <c r="L185" i="1"/>
  <c r="E185" i="1"/>
  <c r="F185" i="1"/>
  <c r="H185" i="1" l="1"/>
  <c r="D186" i="1" s="1"/>
  <c r="I185" i="1"/>
  <c r="K185" i="1"/>
  <c r="C186" i="1"/>
  <c r="L186" i="1" l="1"/>
  <c r="E186" i="1"/>
  <c r="F186" i="1"/>
  <c r="J185" i="1"/>
  <c r="H186" i="1" l="1"/>
  <c r="D187" i="1" s="1"/>
  <c r="I186" i="1"/>
  <c r="C187" i="1"/>
  <c r="K186" i="1"/>
  <c r="L187" i="1" l="1"/>
  <c r="E187" i="1"/>
  <c r="F187" i="1"/>
  <c r="J186" i="1"/>
  <c r="H187" i="1" l="1"/>
  <c r="D188" i="1" s="1"/>
  <c r="I187" i="1"/>
  <c r="C188" i="1"/>
  <c r="K187" i="1"/>
  <c r="L188" i="1" l="1"/>
  <c r="E188" i="1"/>
  <c r="F188" i="1"/>
  <c r="J187" i="1"/>
  <c r="H188" i="1" l="1"/>
  <c r="J188" i="1" s="1"/>
  <c r="I188" i="1"/>
  <c r="K188" i="1"/>
  <c r="C189" i="1"/>
  <c r="D189" i="1" l="1"/>
  <c r="L189" i="1" l="1"/>
  <c r="E189" i="1"/>
  <c r="F189" i="1"/>
  <c r="H189" i="1" l="1"/>
  <c r="D190" i="1" s="1"/>
  <c r="K189" i="1"/>
  <c r="G189" i="1"/>
  <c r="I189" i="1" s="1"/>
  <c r="L190" i="1" l="1"/>
  <c r="F190" i="1"/>
  <c r="C190" i="1"/>
  <c r="E190" i="1" s="1"/>
  <c r="J189" i="1"/>
  <c r="I190" i="1" l="1"/>
  <c r="C191" i="1"/>
  <c r="K190" i="1"/>
  <c r="J190" i="1"/>
  <c r="H190" i="1"/>
  <c r="D191" i="1" s="1"/>
  <c r="L191" i="1" l="1"/>
  <c r="F191" i="1"/>
  <c r="E191" i="1"/>
  <c r="I191" i="1" l="1"/>
  <c r="C192" i="1"/>
  <c r="K191" i="1"/>
  <c r="J191" i="1"/>
  <c r="H191" i="1"/>
  <c r="D192" i="1" s="1"/>
  <c r="L192" i="1" l="1"/>
  <c r="E192" i="1"/>
  <c r="F192" i="1"/>
  <c r="H192" i="1" l="1"/>
  <c r="D193" i="1" s="1"/>
  <c r="I192" i="1"/>
  <c r="C193" i="1"/>
  <c r="K192" i="1"/>
  <c r="L193" i="1" l="1"/>
  <c r="F193" i="1"/>
  <c r="E193" i="1"/>
  <c r="J192" i="1"/>
  <c r="I193" i="1" l="1"/>
  <c r="C194" i="1"/>
  <c r="K193" i="1"/>
  <c r="H193" i="1"/>
  <c r="D194" i="1" s="1"/>
  <c r="J193" i="1" l="1"/>
  <c r="L194" i="1"/>
  <c r="E194" i="1"/>
  <c r="F194" i="1"/>
  <c r="H194" i="1" l="1"/>
  <c r="D195" i="1" s="1"/>
  <c r="I194" i="1"/>
  <c r="C195" i="1"/>
  <c r="K194" i="1"/>
  <c r="J194" i="1" l="1"/>
  <c r="L195" i="1"/>
  <c r="E195" i="1"/>
  <c r="F195" i="1"/>
  <c r="H195" i="1" l="1"/>
  <c r="D196" i="1" s="1"/>
  <c r="I195" i="1"/>
  <c r="C196" i="1"/>
  <c r="K195" i="1"/>
  <c r="L196" i="1" l="1"/>
  <c r="F196" i="1"/>
  <c r="E196" i="1"/>
  <c r="J195" i="1"/>
  <c r="K196" i="1" l="1"/>
  <c r="G196" i="1"/>
  <c r="H196" i="1"/>
  <c r="D197" i="1" s="1"/>
  <c r="J196" i="1" l="1"/>
  <c r="C197" i="1"/>
  <c r="L197" i="1"/>
  <c r="F197" i="1"/>
  <c r="E197" i="1"/>
  <c r="I196" i="1"/>
  <c r="H197" i="1" l="1"/>
  <c r="J197" i="1" s="1"/>
  <c r="I197" i="1"/>
  <c r="K197" i="1"/>
  <c r="C198" i="1"/>
  <c r="D198" i="1" l="1"/>
  <c r="L198" i="1"/>
  <c r="E198" i="1"/>
  <c r="F198" i="1"/>
  <c r="H198" i="1" l="1"/>
  <c r="J198" i="1" s="1"/>
  <c r="I198" i="1"/>
  <c r="C199" i="1"/>
  <c r="K198" i="1"/>
  <c r="D199" i="1" l="1"/>
  <c r="L199" i="1" l="1"/>
  <c r="E199" i="1"/>
  <c r="F199" i="1"/>
  <c r="I199" i="1" l="1"/>
  <c r="K199" i="1"/>
  <c r="C200" i="1"/>
  <c r="H199" i="1"/>
  <c r="D200" i="1" s="1"/>
  <c r="J199" i="1" l="1"/>
  <c r="L200" i="1"/>
  <c r="E200" i="1"/>
  <c r="F200" i="1"/>
  <c r="H200" i="1" l="1"/>
  <c r="D201" i="1" s="1"/>
  <c r="I200" i="1"/>
  <c r="K200" i="1"/>
  <c r="C201" i="1"/>
  <c r="L201" i="1" l="1"/>
  <c r="E201" i="1"/>
  <c r="F201" i="1"/>
  <c r="J200" i="1"/>
  <c r="H201" i="1" l="1"/>
  <c r="D202" i="1" s="1"/>
  <c r="I201" i="1"/>
  <c r="K201" i="1"/>
  <c r="C202" i="1"/>
  <c r="L202" i="1" l="1"/>
  <c r="E202" i="1"/>
  <c r="F202" i="1"/>
  <c r="J201" i="1"/>
  <c r="I202" i="1" l="1"/>
  <c r="K202" i="1"/>
  <c r="C203" i="1"/>
  <c r="J202" i="1"/>
  <c r="H202" i="1"/>
  <c r="D203" i="1"/>
  <c r="L203" i="1" l="1"/>
  <c r="E203" i="1"/>
  <c r="F203" i="1"/>
  <c r="H203" i="1" l="1"/>
  <c r="D204" i="1" s="1"/>
  <c r="K203" i="1"/>
  <c r="G203" i="1"/>
  <c r="I203" i="1" s="1"/>
  <c r="L204" i="1" l="1"/>
  <c r="F204" i="1"/>
  <c r="C204" i="1"/>
  <c r="E204" i="1" s="1"/>
  <c r="J203" i="1"/>
  <c r="I204" i="1" l="1"/>
  <c r="C205" i="1"/>
  <c r="K204" i="1"/>
  <c r="H204" i="1"/>
  <c r="D205" i="1" s="1"/>
  <c r="J204" i="1" l="1"/>
  <c r="L205" i="1"/>
  <c r="E205" i="1"/>
  <c r="F205" i="1"/>
  <c r="H205" i="1" l="1"/>
  <c r="D206" i="1" s="1"/>
  <c r="I205" i="1"/>
  <c r="C206" i="1"/>
  <c r="K205" i="1"/>
  <c r="L206" i="1" l="1"/>
  <c r="F206" i="1"/>
  <c r="E206" i="1"/>
  <c r="J205" i="1"/>
  <c r="I206" i="1" l="1"/>
  <c r="K206" i="1"/>
  <c r="C207" i="1"/>
  <c r="H206" i="1"/>
  <c r="D207" i="1" s="1"/>
  <c r="J206" i="1" l="1"/>
  <c r="L207" i="1"/>
  <c r="E207" i="1"/>
  <c r="F207" i="1"/>
  <c r="H207" i="1" l="1"/>
  <c r="J207" i="1" s="1"/>
  <c r="I207" i="1"/>
  <c r="C208" i="1"/>
  <c r="K207" i="1"/>
  <c r="D208" i="1" l="1"/>
  <c r="L208" i="1" l="1"/>
  <c r="F208" i="1"/>
  <c r="E208" i="1"/>
  <c r="I208" i="1" l="1"/>
  <c r="C209" i="1"/>
  <c r="K208" i="1"/>
  <c r="H208" i="1"/>
  <c r="D209" i="1" s="1"/>
  <c r="J208" i="1" l="1"/>
  <c r="L209" i="1"/>
  <c r="E209" i="1"/>
  <c r="F209" i="1"/>
  <c r="H209" i="1" l="1"/>
  <c r="D210" i="1" s="1"/>
  <c r="I209" i="1"/>
  <c r="C210" i="1"/>
  <c r="K209" i="1"/>
  <c r="L210" i="1" l="1"/>
  <c r="F210" i="1"/>
  <c r="E210" i="1"/>
  <c r="J209" i="1"/>
  <c r="K210" i="1" l="1"/>
  <c r="G210" i="1"/>
  <c r="H210" i="1"/>
  <c r="D211" i="1" s="1"/>
  <c r="J210" i="1" l="1"/>
  <c r="L211" i="1"/>
  <c r="E211" i="1"/>
  <c r="F211" i="1"/>
  <c r="C211" i="1"/>
  <c r="I210" i="1"/>
  <c r="H211" i="1" l="1"/>
  <c r="D212" i="1" s="1"/>
  <c r="I211" i="1"/>
  <c r="C212" i="1"/>
  <c r="K211" i="1"/>
  <c r="L212" i="1" l="1"/>
  <c r="F212" i="1"/>
  <c r="E212" i="1"/>
  <c r="J211" i="1"/>
  <c r="I212" i="1" l="1"/>
  <c r="C213" i="1"/>
  <c r="K212" i="1"/>
  <c r="J212" i="1"/>
  <c r="H212" i="1"/>
  <c r="D213" i="1" s="1"/>
  <c r="L213" i="1" l="1"/>
  <c r="F213" i="1"/>
  <c r="E213" i="1"/>
  <c r="I213" i="1" l="1"/>
  <c r="C214" i="1"/>
  <c r="K213" i="1"/>
  <c r="H213" i="1"/>
  <c r="D214" i="1" s="1"/>
  <c r="L214" i="1" l="1"/>
  <c r="F214" i="1"/>
  <c r="E214" i="1"/>
  <c r="J213" i="1"/>
  <c r="I214" i="1" l="1"/>
  <c r="C215" i="1"/>
  <c r="K214" i="1"/>
  <c r="J214" i="1"/>
  <c r="H214" i="1"/>
  <c r="D215" i="1" s="1"/>
  <c r="L215" i="1" l="1"/>
  <c r="E215" i="1"/>
  <c r="F215" i="1"/>
  <c r="H215" i="1" l="1"/>
  <c r="J215" i="1" s="1"/>
  <c r="D216" i="1"/>
  <c r="I215" i="1"/>
  <c r="C216" i="1"/>
  <c r="K215" i="1"/>
  <c r="L216" i="1" l="1"/>
  <c r="E216" i="1"/>
  <c r="F216" i="1"/>
  <c r="H216" i="1" l="1"/>
  <c r="J216" i="1" s="1"/>
  <c r="D217" i="1"/>
  <c r="I216" i="1"/>
  <c r="C217" i="1"/>
  <c r="K216" i="1"/>
  <c r="L217" i="1" l="1"/>
  <c r="E217" i="1"/>
  <c r="F217" i="1"/>
  <c r="H217" i="1" l="1"/>
  <c r="D218" i="1" s="1"/>
  <c r="K217" i="1"/>
  <c r="G217" i="1"/>
  <c r="I217" i="1" s="1"/>
  <c r="L218" i="1" l="1"/>
  <c r="F218" i="1"/>
  <c r="C218" i="1"/>
  <c r="E218" i="1" s="1"/>
  <c r="J217" i="1"/>
  <c r="I218" i="1" l="1"/>
  <c r="K218" i="1"/>
  <c r="C219" i="1"/>
  <c r="H218" i="1"/>
  <c r="D219" i="1" s="1"/>
  <c r="J218" i="1" l="1"/>
  <c r="L219" i="1"/>
  <c r="E219" i="1"/>
  <c r="F219" i="1"/>
  <c r="H219" i="1" l="1"/>
  <c r="D220" i="1" s="1"/>
  <c r="I219" i="1"/>
  <c r="C220" i="1"/>
  <c r="K219" i="1"/>
  <c r="L220" i="1" l="1"/>
  <c r="E220" i="1"/>
  <c r="F220" i="1"/>
  <c r="J219" i="1"/>
  <c r="H220" i="1" l="1"/>
  <c r="D221" i="1" s="1"/>
  <c r="I220" i="1"/>
  <c r="K220" i="1"/>
  <c r="C221" i="1"/>
  <c r="J220" i="1" l="1"/>
  <c r="L221" i="1"/>
  <c r="E221" i="1"/>
  <c r="F221" i="1"/>
  <c r="H221" i="1" l="1"/>
  <c r="D222" i="1" s="1"/>
  <c r="I221" i="1"/>
  <c r="C222" i="1"/>
  <c r="K221" i="1"/>
  <c r="L222" i="1" l="1"/>
  <c r="E222" i="1"/>
  <c r="F222" i="1"/>
  <c r="J221" i="1"/>
  <c r="H222" i="1" l="1"/>
  <c r="D223" i="1" s="1"/>
  <c r="I222" i="1"/>
  <c r="K222" i="1"/>
  <c r="C223" i="1"/>
  <c r="J222" i="1" l="1"/>
  <c r="L223" i="1"/>
  <c r="E223" i="1"/>
  <c r="F223" i="1"/>
  <c r="H223" i="1" l="1"/>
  <c r="D224" i="1" s="1"/>
  <c r="I223" i="1"/>
  <c r="C224" i="1"/>
  <c r="K223" i="1"/>
  <c r="J223" i="1" l="1"/>
  <c r="L224" i="1"/>
  <c r="E224" i="1"/>
  <c r="F224" i="1"/>
  <c r="J224" i="1" l="1"/>
  <c r="H224" i="1"/>
  <c r="D225" i="1" s="1"/>
  <c r="K224" i="1"/>
  <c r="G224" i="1"/>
  <c r="C225" i="1" l="1"/>
  <c r="E225" i="1" s="1"/>
  <c r="I224" i="1"/>
  <c r="L225" i="1"/>
  <c r="F225" i="1"/>
  <c r="I225" i="1" l="1"/>
  <c r="C226" i="1"/>
  <c r="K225" i="1"/>
  <c r="J225" i="1"/>
  <c r="H225" i="1"/>
  <c r="D226" i="1" s="1"/>
  <c r="L226" i="1" l="1"/>
  <c r="E226" i="1"/>
  <c r="F226" i="1"/>
  <c r="H226" i="1" l="1"/>
  <c r="D227" i="1" s="1"/>
  <c r="I226" i="1"/>
  <c r="K226" i="1"/>
  <c r="C227" i="1"/>
  <c r="L227" i="1" l="1"/>
  <c r="E227" i="1"/>
  <c r="F227" i="1"/>
  <c r="J226" i="1"/>
  <c r="H227" i="1" l="1"/>
  <c r="D228" i="1" s="1"/>
  <c r="I227" i="1"/>
  <c r="C228" i="1"/>
  <c r="K227" i="1"/>
  <c r="J227" i="1" l="1"/>
  <c r="L228" i="1"/>
  <c r="E228" i="1"/>
  <c r="F228" i="1"/>
  <c r="H228" i="1" l="1"/>
  <c r="D229" i="1" s="1"/>
  <c r="I228" i="1"/>
  <c r="K228" i="1"/>
  <c r="C229" i="1"/>
  <c r="J228" i="1" l="1"/>
  <c r="L229" i="1"/>
  <c r="E229" i="1"/>
  <c r="F229" i="1"/>
  <c r="H229" i="1" l="1"/>
  <c r="D230" i="1" s="1"/>
  <c r="I229" i="1"/>
  <c r="K229" i="1"/>
  <c r="C230" i="1"/>
  <c r="L230" i="1" l="1"/>
  <c r="E230" i="1"/>
  <c r="F230" i="1"/>
  <c r="J229" i="1"/>
  <c r="H230" i="1" l="1"/>
  <c r="D231" i="1" s="1"/>
  <c r="I230" i="1"/>
  <c r="K230" i="1"/>
  <c r="C231" i="1"/>
  <c r="L231" i="1" l="1"/>
  <c r="E231" i="1"/>
  <c r="F231" i="1"/>
  <c r="J230" i="1"/>
  <c r="H231" i="1" l="1"/>
  <c r="D232" i="1" s="1"/>
  <c r="K231" i="1"/>
  <c r="G231" i="1"/>
  <c r="I231" i="1" s="1"/>
  <c r="L232" i="1" l="1"/>
  <c r="F232" i="1"/>
  <c r="C232" i="1"/>
  <c r="E232" i="1" s="1"/>
  <c r="J231" i="1"/>
  <c r="I232" i="1" l="1"/>
  <c r="C233" i="1"/>
  <c r="K232" i="1"/>
  <c r="J232" i="1"/>
  <c r="H232" i="1"/>
  <c r="D233" i="1" s="1"/>
  <c r="L233" i="1" l="1"/>
  <c r="E233" i="1"/>
  <c r="F233" i="1"/>
  <c r="H233" i="1" l="1"/>
  <c r="D234" i="1" s="1"/>
  <c r="I233" i="1"/>
  <c r="K233" i="1"/>
  <c r="C234" i="1"/>
  <c r="L234" i="1" l="1"/>
  <c r="E234" i="1"/>
  <c r="F234" i="1"/>
  <c r="J233" i="1"/>
  <c r="H234" i="1" l="1"/>
  <c r="D235" i="1" s="1"/>
  <c r="I234" i="1"/>
  <c r="C235" i="1"/>
  <c r="K234" i="1"/>
  <c r="L235" i="1" l="1"/>
  <c r="F235" i="1"/>
  <c r="E235" i="1"/>
  <c r="J234" i="1"/>
  <c r="I235" i="1" l="1"/>
  <c r="K235" i="1"/>
  <c r="C236" i="1"/>
  <c r="H235" i="1"/>
  <c r="D236" i="1" s="1"/>
  <c r="J235" i="1" l="1"/>
  <c r="L236" i="1"/>
  <c r="E236" i="1"/>
  <c r="F236" i="1"/>
  <c r="H236" i="1" l="1"/>
  <c r="D237" i="1" s="1"/>
  <c r="I236" i="1"/>
  <c r="K236" i="1"/>
  <c r="C237" i="1"/>
  <c r="L237" i="1" l="1"/>
  <c r="E237" i="1"/>
  <c r="F237" i="1"/>
  <c r="J236" i="1"/>
  <c r="H237" i="1" l="1"/>
  <c r="D238" i="1" s="1"/>
  <c r="I237" i="1"/>
  <c r="K237" i="1"/>
  <c r="C238" i="1"/>
  <c r="L238" i="1" l="1"/>
  <c r="E238" i="1"/>
  <c r="F238" i="1"/>
  <c r="J237" i="1"/>
  <c r="H238" i="1" l="1"/>
  <c r="J238" i="1" s="1"/>
  <c r="K238" i="1"/>
  <c r="G238" i="1"/>
  <c r="C239" i="1" l="1"/>
  <c r="D239" i="1"/>
  <c r="I238" i="1"/>
  <c r="L239" i="1" l="1"/>
  <c r="E239" i="1"/>
  <c r="F239" i="1"/>
  <c r="H239" i="1" l="1"/>
  <c r="D240" i="1" s="1"/>
  <c r="I239" i="1"/>
  <c r="C240" i="1"/>
  <c r="K239" i="1"/>
  <c r="L240" i="1" l="1"/>
  <c r="E240" i="1"/>
  <c r="F240" i="1"/>
  <c r="J239" i="1"/>
  <c r="H240" i="1" l="1"/>
  <c r="D241" i="1" s="1"/>
  <c r="I240" i="1"/>
  <c r="C241" i="1"/>
  <c r="K240" i="1"/>
  <c r="L241" i="1" l="1"/>
  <c r="E241" i="1"/>
  <c r="F241" i="1"/>
  <c r="J240" i="1"/>
  <c r="H241" i="1" l="1"/>
  <c r="D242" i="1" s="1"/>
  <c r="I241" i="1"/>
  <c r="C242" i="1"/>
  <c r="K241" i="1"/>
  <c r="L242" i="1" l="1"/>
  <c r="E242" i="1"/>
  <c r="F242" i="1"/>
  <c r="J241" i="1"/>
  <c r="H242" i="1" l="1"/>
  <c r="D243" i="1" s="1"/>
  <c r="I242" i="1"/>
  <c r="K242" i="1"/>
  <c r="C243" i="1"/>
  <c r="L243" i="1" l="1"/>
  <c r="E243" i="1"/>
  <c r="F243" i="1"/>
  <c r="J242" i="1"/>
  <c r="H243" i="1" l="1"/>
  <c r="D244" i="1" s="1"/>
  <c r="I243" i="1"/>
  <c r="C244" i="1"/>
  <c r="K243" i="1"/>
  <c r="L244" i="1" l="1"/>
  <c r="E244" i="1"/>
  <c r="F244" i="1"/>
  <c r="J243" i="1"/>
  <c r="H244" i="1" l="1"/>
  <c r="D245" i="1" s="1"/>
  <c r="I244" i="1"/>
  <c r="K244" i="1"/>
  <c r="C245" i="1"/>
  <c r="J244" i="1" l="1"/>
  <c r="L245" i="1"/>
  <c r="E245" i="1"/>
  <c r="F245" i="1"/>
  <c r="H245" i="1" l="1"/>
  <c r="D246" i="1" s="1"/>
  <c r="K245" i="1"/>
  <c r="G245" i="1"/>
  <c r="I245" i="1" s="1"/>
  <c r="L246" i="1" l="1"/>
  <c r="F246" i="1"/>
  <c r="C246" i="1"/>
  <c r="E246" i="1" s="1"/>
  <c r="J245" i="1"/>
  <c r="I246" i="1" l="1"/>
  <c r="C247" i="1"/>
  <c r="K246" i="1"/>
  <c r="J246" i="1"/>
  <c r="H246" i="1"/>
  <c r="D247" i="1" s="1"/>
  <c r="L247" i="1" l="1"/>
  <c r="F247" i="1"/>
  <c r="E247" i="1"/>
  <c r="I247" i="1" l="1"/>
  <c r="K247" i="1"/>
  <c r="C248" i="1"/>
  <c r="H247" i="1"/>
  <c r="D248" i="1" s="1"/>
  <c r="J247" i="1" l="1"/>
  <c r="L248" i="1"/>
  <c r="E248" i="1"/>
  <c r="F248" i="1"/>
  <c r="H248" i="1" l="1"/>
  <c r="D249" i="1" s="1"/>
  <c r="I248" i="1"/>
  <c r="C249" i="1"/>
  <c r="K248" i="1"/>
  <c r="J248" i="1" l="1"/>
  <c r="L249" i="1"/>
  <c r="F249" i="1"/>
  <c r="E249" i="1"/>
  <c r="I249" i="1" l="1"/>
  <c r="C250" i="1"/>
  <c r="K249" i="1"/>
  <c r="J249" i="1"/>
  <c r="H249" i="1"/>
  <c r="D250" i="1" s="1"/>
  <c r="L250" i="1" l="1"/>
  <c r="F250" i="1"/>
  <c r="E250" i="1"/>
  <c r="I250" i="1" l="1"/>
  <c r="C251" i="1"/>
  <c r="K250" i="1"/>
  <c r="H250" i="1"/>
  <c r="D251" i="1" s="1"/>
  <c r="J250" i="1" l="1"/>
  <c r="L251" i="1"/>
  <c r="F251" i="1"/>
  <c r="E251" i="1"/>
  <c r="I251" i="1" l="1"/>
  <c r="C252" i="1"/>
  <c r="K251" i="1"/>
  <c r="H251" i="1"/>
  <c r="D252" i="1" s="1"/>
  <c r="J251" i="1" l="1"/>
  <c r="L252" i="1"/>
  <c r="F252" i="1"/>
  <c r="E252" i="1"/>
  <c r="K252" i="1" l="1"/>
  <c r="G252" i="1"/>
  <c r="H252" i="1"/>
  <c r="D253" i="1" s="1"/>
  <c r="J252" i="1" l="1"/>
  <c r="C253" i="1"/>
  <c r="E253" i="1" s="1"/>
  <c r="I252" i="1"/>
  <c r="L253" i="1"/>
  <c r="F253" i="1"/>
  <c r="I253" i="1" l="1"/>
  <c r="C254" i="1"/>
  <c r="K253" i="1"/>
  <c r="J253" i="1"/>
  <c r="H253" i="1"/>
  <c r="D254" i="1" s="1"/>
  <c r="L254" i="1" l="1"/>
  <c r="F254" i="1"/>
  <c r="E254" i="1"/>
  <c r="I254" i="1" l="1"/>
  <c r="C255" i="1"/>
  <c r="K254" i="1"/>
  <c r="J254" i="1"/>
  <c r="H254" i="1"/>
  <c r="D255" i="1" s="1"/>
  <c r="L255" i="1" l="1"/>
  <c r="F255" i="1"/>
  <c r="E255" i="1"/>
  <c r="I255" i="1" l="1"/>
  <c r="K255" i="1"/>
  <c r="C256" i="1"/>
  <c r="J255" i="1"/>
  <c r="H255" i="1"/>
  <c r="D256" i="1" s="1"/>
  <c r="L256" i="1" l="1"/>
  <c r="E256" i="1"/>
  <c r="F256" i="1"/>
  <c r="H256" i="1" l="1"/>
  <c r="D257" i="1" s="1"/>
  <c r="I256" i="1"/>
  <c r="C257" i="1"/>
  <c r="K256" i="1"/>
  <c r="L257" i="1" l="1"/>
  <c r="F257" i="1"/>
  <c r="E257" i="1"/>
  <c r="J256" i="1"/>
  <c r="I257" i="1" l="1"/>
  <c r="C258" i="1"/>
  <c r="K257" i="1"/>
  <c r="J257" i="1"/>
  <c r="H257" i="1"/>
  <c r="D258" i="1" s="1"/>
  <c r="L258" i="1" l="1"/>
  <c r="E258" i="1"/>
  <c r="F258" i="1"/>
  <c r="H258" i="1" l="1"/>
  <c r="D259" i="1" s="1"/>
  <c r="I258" i="1"/>
  <c r="C259" i="1"/>
  <c r="K258" i="1"/>
  <c r="L259" i="1" l="1"/>
  <c r="F259" i="1"/>
  <c r="E259" i="1"/>
  <c r="J258" i="1"/>
  <c r="K259" i="1" l="1"/>
  <c r="G259" i="1"/>
  <c r="H259" i="1"/>
  <c r="D260" i="1" s="1"/>
  <c r="C260" i="1" l="1"/>
  <c r="E260" i="1" s="1"/>
  <c r="J259" i="1"/>
  <c r="I259" i="1"/>
  <c r="L260" i="1"/>
  <c r="F260" i="1"/>
  <c r="I260" i="1" l="1"/>
  <c r="C261" i="1"/>
  <c r="K260" i="1"/>
  <c r="H260" i="1"/>
  <c r="D261" i="1" s="1"/>
  <c r="J260" i="1" l="1"/>
  <c r="L261" i="1"/>
  <c r="F261" i="1"/>
  <c r="E261" i="1"/>
  <c r="H261" i="1" l="1"/>
  <c r="D262" i="1" s="1"/>
  <c r="I261" i="1"/>
  <c r="C262" i="1"/>
  <c r="K261" i="1"/>
  <c r="L262" i="1" l="1"/>
  <c r="E262" i="1"/>
  <c r="F262" i="1"/>
  <c r="J261" i="1"/>
  <c r="H262" i="1" l="1"/>
  <c r="D263" i="1" s="1"/>
  <c r="I262" i="1"/>
  <c r="C263" i="1"/>
  <c r="K262" i="1"/>
  <c r="L263" i="1" l="1"/>
  <c r="F263" i="1"/>
  <c r="E263" i="1"/>
  <c r="J262" i="1"/>
  <c r="H263" i="1" l="1"/>
  <c r="D264" i="1" s="1"/>
  <c r="I263" i="1"/>
  <c r="C264" i="1"/>
  <c r="K263" i="1"/>
  <c r="L264" i="1" l="1"/>
  <c r="F264" i="1"/>
  <c r="E264" i="1"/>
  <c r="J263" i="1"/>
  <c r="H264" i="1" l="1"/>
  <c r="D265" i="1" s="1"/>
  <c r="I264" i="1"/>
  <c r="C265" i="1"/>
  <c r="K264" i="1"/>
  <c r="L265" i="1" l="1"/>
  <c r="F265" i="1"/>
  <c r="E265" i="1"/>
  <c r="J264" i="1"/>
  <c r="I265" i="1" l="1"/>
  <c r="K265" i="1"/>
  <c r="C266" i="1"/>
  <c r="J265" i="1"/>
  <c r="H265" i="1"/>
  <c r="D266" i="1" s="1"/>
  <c r="L266" i="1" l="1"/>
  <c r="F266" i="1"/>
  <c r="E266" i="1"/>
  <c r="K266" i="1" l="1"/>
  <c r="G266" i="1"/>
  <c r="H266" i="1"/>
  <c r="D267" i="1" s="1"/>
  <c r="J266" i="1" l="1"/>
  <c r="C267" i="1"/>
  <c r="E267" i="1" s="1"/>
  <c r="I266" i="1"/>
  <c r="L267" i="1"/>
  <c r="F267" i="1"/>
  <c r="H267" i="1" l="1"/>
  <c r="D268" i="1" s="1"/>
  <c r="I267" i="1"/>
  <c r="K267" i="1"/>
  <c r="C268" i="1"/>
  <c r="L268" i="1" l="1"/>
  <c r="F268" i="1"/>
  <c r="E268" i="1"/>
  <c r="J267" i="1"/>
  <c r="I268" i="1" l="1"/>
  <c r="C269" i="1"/>
  <c r="K268" i="1"/>
  <c r="J268" i="1"/>
  <c r="H268" i="1"/>
  <c r="D269" i="1" s="1"/>
  <c r="L269" i="1" l="1"/>
  <c r="E269" i="1"/>
  <c r="F269" i="1"/>
  <c r="H269" i="1" l="1"/>
  <c r="D270" i="1" s="1"/>
  <c r="I269" i="1"/>
  <c r="C270" i="1"/>
  <c r="K269" i="1"/>
  <c r="L270" i="1" l="1"/>
  <c r="F270" i="1"/>
  <c r="E270" i="1"/>
  <c r="J269" i="1"/>
  <c r="I270" i="1" l="1"/>
  <c r="C271" i="1"/>
  <c r="K270" i="1"/>
  <c r="H270" i="1"/>
  <c r="D271" i="1" s="1"/>
  <c r="J270" i="1" l="1"/>
  <c r="L271" i="1"/>
  <c r="F271" i="1"/>
  <c r="E271" i="1"/>
  <c r="I271" i="1" l="1"/>
  <c r="C272" i="1"/>
  <c r="K271" i="1"/>
  <c r="H271" i="1"/>
  <c r="D272" i="1" s="1"/>
  <c r="J271" i="1" l="1"/>
  <c r="L272" i="1"/>
  <c r="E272" i="1"/>
  <c r="F272" i="1"/>
  <c r="H272" i="1" l="1"/>
  <c r="D273" i="1" s="1"/>
  <c r="I272" i="1"/>
  <c r="K272" i="1"/>
  <c r="C273" i="1"/>
  <c r="L273" i="1" l="1"/>
  <c r="E273" i="1"/>
  <c r="F273" i="1"/>
  <c r="J272" i="1"/>
  <c r="H273" i="1" l="1"/>
  <c r="D274" i="1" s="1"/>
  <c r="K273" i="1"/>
  <c r="G273" i="1"/>
  <c r="I273" i="1" s="1"/>
  <c r="L274" i="1" l="1"/>
  <c r="F274" i="1"/>
  <c r="C274" i="1"/>
  <c r="E274" i="1" s="1"/>
  <c r="J273" i="1"/>
  <c r="I274" i="1" l="1"/>
  <c r="C275" i="1"/>
  <c r="K274" i="1"/>
  <c r="J274" i="1"/>
  <c r="H274" i="1"/>
  <c r="D275" i="1" s="1"/>
  <c r="L275" i="1" l="1"/>
  <c r="E275" i="1"/>
  <c r="F275" i="1"/>
  <c r="J275" i="1" l="1"/>
  <c r="H275" i="1"/>
  <c r="D276" i="1" s="1"/>
  <c r="I275" i="1"/>
  <c r="C276" i="1"/>
  <c r="K275" i="1"/>
  <c r="L276" i="1" l="1"/>
  <c r="F276" i="1"/>
  <c r="E276" i="1"/>
  <c r="I276" i="1" l="1"/>
  <c r="C277" i="1"/>
  <c r="K276" i="1"/>
  <c r="H276" i="1"/>
  <c r="D277" i="1" s="1"/>
  <c r="L277" i="1" l="1"/>
  <c r="E277" i="1"/>
  <c r="F277" i="1"/>
  <c r="J276" i="1"/>
  <c r="J277" i="1" l="1"/>
  <c r="H277" i="1"/>
  <c r="D278" i="1" s="1"/>
  <c r="I277" i="1"/>
  <c r="C278" i="1"/>
  <c r="K277" i="1"/>
  <c r="L278" i="1" l="1"/>
  <c r="F278" i="1"/>
  <c r="E278" i="1"/>
  <c r="I278" i="1" l="1"/>
  <c r="C279" i="1"/>
  <c r="K278" i="1"/>
  <c r="J278" i="1"/>
  <c r="H278" i="1"/>
  <c r="D279" i="1" s="1"/>
  <c r="L279" i="1" l="1"/>
  <c r="F279" i="1"/>
  <c r="E279" i="1"/>
  <c r="I279" i="1" l="1"/>
  <c r="C280" i="1"/>
  <c r="K279" i="1"/>
  <c r="H279" i="1"/>
  <c r="D280" i="1" s="1"/>
  <c r="L280" i="1" l="1"/>
  <c r="E280" i="1"/>
  <c r="F280" i="1"/>
  <c r="J279" i="1"/>
  <c r="H280" i="1" l="1"/>
  <c r="D281" i="1" s="1"/>
  <c r="K280" i="1"/>
  <c r="G280" i="1"/>
  <c r="C281" i="1" s="1"/>
  <c r="I280" i="1" l="1"/>
  <c r="L281" i="1"/>
  <c r="F281" i="1"/>
  <c r="E281" i="1"/>
  <c r="J280" i="1"/>
  <c r="I281" i="1" l="1"/>
  <c r="C282" i="1"/>
  <c r="K281" i="1"/>
  <c r="H281" i="1"/>
  <c r="D282" i="1" s="1"/>
  <c r="L282" i="1" l="1"/>
  <c r="F282" i="1"/>
  <c r="E282" i="1"/>
  <c r="J281" i="1"/>
  <c r="I282" i="1" l="1"/>
  <c r="C283" i="1"/>
  <c r="K282" i="1"/>
  <c r="J282" i="1"/>
  <c r="H282" i="1"/>
  <c r="D283" i="1" s="1"/>
  <c r="L283" i="1" l="1"/>
  <c r="F283" i="1"/>
  <c r="E283" i="1"/>
  <c r="I283" i="1" l="1"/>
  <c r="C284" i="1"/>
  <c r="K283" i="1"/>
  <c r="J283" i="1"/>
  <c r="H283" i="1"/>
  <c r="D284" i="1" s="1"/>
  <c r="L284" i="1" l="1"/>
  <c r="E284" i="1"/>
  <c r="F284" i="1"/>
  <c r="H284" i="1" l="1"/>
  <c r="D285" i="1" s="1"/>
  <c r="I284" i="1"/>
  <c r="C285" i="1"/>
  <c r="K284" i="1"/>
  <c r="L285" i="1" l="1"/>
  <c r="F285" i="1"/>
  <c r="E285" i="1"/>
  <c r="J284" i="1"/>
  <c r="I285" i="1" l="1"/>
  <c r="C286" i="1"/>
  <c r="K285" i="1"/>
  <c r="J285" i="1"/>
  <c r="H285" i="1"/>
  <c r="D286" i="1" s="1"/>
  <c r="L286" i="1" l="1"/>
  <c r="F286" i="1"/>
  <c r="E286" i="1"/>
  <c r="I286" i="1" l="1"/>
  <c r="C287" i="1"/>
  <c r="K286" i="1"/>
  <c r="J286" i="1"/>
  <c r="H286" i="1"/>
  <c r="D287" i="1" s="1"/>
  <c r="L287" i="1" l="1"/>
  <c r="F287" i="1"/>
  <c r="E287" i="1"/>
  <c r="K287" i="1" l="1"/>
  <c r="G287" i="1"/>
  <c r="H287" i="1"/>
  <c r="D288" i="1" s="1"/>
  <c r="J287" i="1" l="1"/>
  <c r="L288" i="1"/>
  <c r="F288" i="1"/>
  <c r="E288" i="1"/>
  <c r="C288" i="1"/>
  <c r="I287" i="1"/>
  <c r="I288" i="1" l="1"/>
  <c r="C289" i="1"/>
  <c r="K288" i="1"/>
  <c r="H288" i="1"/>
  <c r="D289" i="1" s="1"/>
  <c r="J288" i="1" l="1"/>
  <c r="L289" i="1"/>
  <c r="F289" i="1"/>
  <c r="E289" i="1"/>
  <c r="I289" i="1" l="1"/>
  <c r="C290" i="1"/>
  <c r="K289" i="1"/>
  <c r="J289" i="1"/>
  <c r="H289" i="1"/>
  <c r="D290" i="1" s="1"/>
  <c r="L290" i="1" l="1"/>
  <c r="E290" i="1"/>
  <c r="F290" i="1"/>
  <c r="H290" i="1" l="1"/>
  <c r="D291" i="1" s="1"/>
  <c r="I290" i="1"/>
  <c r="C291" i="1"/>
  <c r="K290" i="1"/>
  <c r="L291" i="1" l="1"/>
  <c r="F291" i="1"/>
  <c r="E291" i="1"/>
  <c r="J290" i="1"/>
  <c r="H291" i="1" l="1"/>
  <c r="D292" i="1" s="1"/>
  <c r="I291" i="1"/>
  <c r="C292" i="1"/>
  <c r="K291" i="1"/>
  <c r="J291" i="1" l="1"/>
  <c r="L292" i="1"/>
  <c r="F292" i="1"/>
  <c r="E292" i="1"/>
  <c r="I292" i="1" l="1"/>
  <c r="C293" i="1"/>
  <c r="K292" i="1"/>
  <c r="J292" i="1"/>
  <c r="H292" i="1"/>
  <c r="D293" i="1" s="1"/>
  <c r="L293" i="1" l="1"/>
  <c r="E293" i="1"/>
  <c r="F293" i="1"/>
  <c r="H293" i="1" l="1"/>
  <c r="D294" i="1" s="1"/>
  <c r="I293" i="1"/>
  <c r="C294" i="1"/>
  <c r="K293" i="1"/>
  <c r="J293" i="1" l="1"/>
  <c r="L294" i="1"/>
  <c r="E294" i="1"/>
  <c r="F294" i="1"/>
  <c r="H294" i="1" l="1"/>
  <c r="D295" i="1" s="1"/>
  <c r="K294" i="1"/>
  <c r="G294" i="1"/>
  <c r="I294" i="1" s="1"/>
  <c r="L295" i="1" l="1"/>
  <c r="F295" i="1"/>
  <c r="C295" i="1"/>
  <c r="E295" i="1" s="1"/>
  <c r="J294" i="1"/>
  <c r="I295" i="1" l="1"/>
  <c r="C296" i="1"/>
  <c r="K295" i="1"/>
  <c r="J295" i="1"/>
  <c r="H295" i="1"/>
  <c r="D296" i="1" s="1"/>
  <c r="L296" i="1" l="1"/>
  <c r="F296" i="1"/>
  <c r="E296" i="1"/>
  <c r="H296" i="1" l="1"/>
  <c r="D297" i="1" s="1"/>
  <c r="I296" i="1"/>
  <c r="C297" i="1"/>
  <c r="K296" i="1"/>
  <c r="L297" i="1" l="1"/>
  <c r="F297" i="1"/>
  <c r="E297" i="1"/>
  <c r="J296" i="1"/>
  <c r="I297" i="1" l="1"/>
  <c r="C298" i="1"/>
  <c r="K297" i="1"/>
  <c r="J297" i="1"/>
  <c r="H297" i="1"/>
  <c r="D298" i="1" s="1"/>
  <c r="L298" i="1" l="1"/>
  <c r="F298" i="1"/>
  <c r="E298" i="1"/>
  <c r="I298" i="1" l="1"/>
  <c r="C299" i="1"/>
  <c r="K298" i="1"/>
  <c r="J298" i="1"/>
  <c r="H298" i="1"/>
  <c r="D299" i="1" s="1"/>
  <c r="L299" i="1" l="1"/>
  <c r="E299" i="1"/>
  <c r="F299" i="1"/>
  <c r="H299" i="1" l="1"/>
  <c r="D300" i="1" s="1"/>
  <c r="I299" i="1"/>
  <c r="K299" i="1"/>
  <c r="C300" i="1"/>
  <c r="J299" i="1" l="1"/>
  <c r="L300" i="1"/>
  <c r="F300" i="1"/>
  <c r="E300" i="1"/>
  <c r="I300" i="1" l="1"/>
  <c r="C301" i="1"/>
  <c r="K300" i="1"/>
  <c r="J300" i="1"/>
  <c r="H300" i="1"/>
  <c r="D301" i="1" s="1"/>
  <c r="L301" i="1" l="1"/>
  <c r="E301" i="1"/>
  <c r="F301" i="1"/>
  <c r="H301" i="1" l="1"/>
  <c r="D302" i="1" s="1"/>
  <c r="K301" i="1"/>
  <c r="G301" i="1"/>
  <c r="J301" i="1" l="1"/>
  <c r="C302" i="1"/>
  <c r="E302" i="1" s="1"/>
  <c r="I301" i="1"/>
  <c r="L302" i="1"/>
  <c r="F302" i="1"/>
  <c r="I302" i="1" l="1"/>
  <c r="C303" i="1"/>
  <c r="K302" i="1"/>
  <c r="J302" i="1"/>
  <c r="H302" i="1"/>
  <c r="D303" i="1" s="1"/>
  <c r="L303" i="1" l="1"/>
  <c r="F303" i="1"/>
  <c r="E303" i="1"/>
  <c r="I303" i="1" l="1"/>
  <c r="C304" i="1"/>
  <c r="K303" i="1"/>
  <c r="J303" i="1"/>
  <c r="H303" i="1"/>
  <c r="D304" i="1" s="1"/>
  <c r="L304" i="1" l="1"/>
  <c r="F304" i="1"/>
  <c r="E304" i="1"/>
  <c r="I304" i="1" l="1"/>
  <c r="C305" i="1"/>
  <c r="K304" i="1"/>
  <c r="H304" i="1"/>
  <c r="D305" i="1" s="1"/>
  <c r="L305" i="1" l="1"/>
  <c r="E305" i="1"/>
  <c r="F305" i="1"/>
  <c r="J304" i="1"/>
  <c r="H305" i="1" l="1"/>
  <c r="D306" i="1" s="1"/>
  <c r="I305" i="1"/>
  <c r="C306" i="1"/>
  <c r="K305" i="1"/>
  <c r="J305" i="1" l="1"/>
  <c r="L306" i="1"/>
  <c r="F306" i="1"/>
  <c r="E306" i="1"/>
  <c r="I306" i="1" l="1"/>
  <c r="C307" i="1"/>
  <c r="K306" i="1"/>
  <c r="H306" i="1"/>
  <c r="D307" i="1" s="1"/>
  <c r="L307" i="1" l="1"/>
  <c r="E307" i="1"/>
  <c r="F307" i="1"/>
  <c r="J306" i="1"/>
  <c r="H307" i="1" l="1"/>
  <c r="D308" i="1" s="1"/>
  <c r="I307" i="1"/>
  <c r="C308" i="1"/>
  <c r="K307" i="1"/>
  <c r="J307" i="1" l="1"/>
  <c r="L308" i="1"/>
  <c r="F308" i="1"/>
  <c r="E308" i="1"/>
  <c r="K308" i="1" l="1"/>
  <c r="G308" i="1"/>
  <c r="H308" i="1"/>
  <c r="D309" i="1" s="1"/>
  <c r="J308" i="1" l="1"/>
  <c r="C309" i="1"/>
  <c r="I308" i="1"/>
  <c r="L309" i="1"/>
  <c r="F309" i="1"/>
  <c r="E309" i="1"/>
  <c r="I309" i="1" l="1"/>
  <c r="C310" i="1"/>
  <c r="K309" i="1"/>
  <c r="J309" i="1"/>
  <c r="H309" i="1"/>
  <c r="D310" i="1" s="1"/>
  <c r="L310" i="1" l="1"/>
  <c r="F310" i="1"/>
  <c r="E310" i="1"/>
  <c r="I310" i="1" l="1"/>
  <c r="C311" i="1"/>
  <c r="K310" i="1"/>
  <c r="J310" i="1"/>
  <c r="H310" i="1"/>
  <c r="D311" i="1" s="1"/>
  <c r="L311" i="1" l="1"/>
  <c r="E311" i="1"/>
  <c r="F311" i="1"/>
  <c r="H311" i="1" l="1"/>
  <c r="J311" i="1" s="1"/>
  <c r="I311" i="1"/>
  <c r="C312" i="1"/>
  <c r="K311" i="1"/>
  <c r="D312" i="1" l="1"/>
  <c r="L312" i="1" l="1"/>
  <c r="E312" i="1"/>
  <c r="F312" i="1"/>
  <c r="H312" i="1" l="1"/>
  <c r="D313" i="1" s="1"/>
  <c r="I312" i="1"/>
  <c r="K312" i="1"/>
  <c r="C313" i="1"/>
  <c r="J312" i="1" l="1"/>
  <c r="L313" i="1"/>
  <c r="F313" i="1"/>
  <c r="E313" i="1"/>
  <c r="I313" i="1" l="1"/>
  <c r="C314" i="1"/>
  <c r="K313" i="1"/>
  <c r="J313" i="1"/>
  <c r="H313" i="1"/>
  <c r="D314" i="1" s="1"/>
  <c r="L314" i="1" l="1"/>
  <c r="F314" i="1"/>
  <c r="E314" i="1"/>
  <c r="I314" i="1" l="1"/>
  <c r="C315" i="1"/>
  <c r="K314" i="1"/>
  <c r="J314" i="1"/>
  <c r="H314" i="1"/>
  <c r="D315" i="1" s="1"/>
  <c r="L315" i="1" l="1"/>
  <c r="E315" i="1"/>
  <c r="F315" i="1"/>
  <c r="H315" i="1" l="1"/>
  <c r="D316" i="1" s="1"/>
  <c r="K315" i="1"/>
  <c r="G315" i="1"/>
  <c r="I315" i="1" s="1"/>
  <c r="L316" i="1" l="1"/>
  <c r="F316" i="1"/>
  <c r="C316" i="1"/>
  <c r="E316" i="1" s="1"/>
  <c r="J315" i="1"/>
  <c r="I316" i="1" l="1"/>
  <c r="C317" i="1"/>
  <c r="K316" i="1"/>
  <c r="H316" i="1"/>
  <c r="D317" i="1" s="1"/>
  <c r="L317" i="1" l="1"/>
  <c r="F317" i="1"/>
  <c r="E317" i="1"/>
  <c r="J316" i="1"/>
  <c r="I317" i="1" l="1"/>
  <c r="C318" i="1"/>
  <c r="K317" i="1"/>
  <c r="J317" i="1"/>
  <c r="H317" i="1"/>
  <c r="D318" i="1" s="1"/>
  <c r="L318" i="1" l="1"/>
  <c r="F318" i="1"/>
  <c r="E318" i="1"/>
  <c r="I318" i="1" l="1"/>
  <c r="C319" i="1"/>
  <c r="K318" i="1"/>
  <c r="H318" i="1"/>
  <c r="D319" i="1" s="1"/>
  <c r="L319" i="1" l="1"/>
  <c r="E319" i="1"/>
  <c r="F319" i="1"/>
  <c r="J318" i="1"/>
  <c r="I319" i="1" l="1"/>
  <c r="K319" i="1"/>
  <c r="C320" i="1"/>
  <c r="J319" i="1"/>
  <c r="H319" i="1"/>
  <c r="D320" i="1" s="1"/>
  <c r="L320" i="1" l="1"/>
  <c r="F320" i="1"/>
  <c r="E320" i="1"/>
  <c r="I320" i="1" l="1"/>
  <c r="C321" i="1"/>
  <c r="K320" i="1"/>
  <c r="J320" i="1"/>
  <c r="D321" i="1"/>
  <c r="H320" i="1"/>
  <c r="L321" i="1" l="1"/>
  <c r="F321" i="1"/>
  <c r="E321" i="1"/>
  <c r="I321" i="1" l="1"/>
  <c r="C322" i="1"/>
  <c r="K321" i="1"/>
  <c r="J321" i="1"/>
  <c r="H321" i="1"/>
  <c r="D322" i="1"/>
  <c r="L322" i="1" l="1"/>
  <c r="E322" i="1"/>
  <c r="F322" i="1"/>
  <c r="H322" i="1" l="1"/>
  <c r="D323" i="1" s="1"/>
  <c r="K322" i="1"/>
  <c r="G322" i="1"/>
  <c r="I322" i="1" s="1"/>
  <c r="L323" i="1" l="1"/>
  <c r="F323" i="1"/>
  <c r="C323" i="1"/>
  <c r="E323" i="1" s="1"/>
  <c r="J322" i="1"/>
  <c r="I323" i="1" l="1"/>
  <c r="K323" i="1"/>
  <c r="C324" i="1"/>
  <c r="J323" i="1"/>
  <c r="H323" i="1"/>
  <c r="D324" i="1" s="1"/>
  <c r="L324" i="1" l="1"/>
  <c r="E324" i="1"/>
  <c r="F324" i="1"/>
  <c r="I324" i="1" l="1"/>
  <c r="K324" i="1"/>
  <c r="C325" i="1"/>
  <c r="H324" i="1"/>
  <c r="D325" i="1" s="1"/>
  <c r="L325" i="1" l="1"/>
  <c r="E325" i="1"/>
  <c r="F325" i="1"/>
  <c r="J324" i="1"/>
  <c r="H325" i="1" l="1"/>
  <c r="J325" i="1" s="1"/>
  <c r="D326" i="1"/>
  <c r="I325" i="1"/>
  <c r="C326" i="1"/>
  <c r="K325" i="1"/>
  <c r="L326" i="1" l="1"/>
  <c r="E326" i="1"/>
  <c r="F326" i="1"/>
  <c r="H326" i="1" l="1"/>
  <c r="D327" i="1" s="1"/>
  <c r="I326" i="1"/>
  <c r="C327" i="1"/>
  <c r="K326" i="1"/>
  <c r="L327" i="1" l="1"/>
  <c r="E327" i="1"/>
  <c r="F327" i="1"/>
  <c r="J326" i="1"/>
  <c r="H327" i="1" l="1"/>
  <c r="D328" i="1" s="1"/>
  <c r="I327" i="1"/>
  <c r="K327" i="1"/>
  <c r="C328" i="1"/>
  <c r="L328" i="1" l="1"/>
  <c r="F328" i="1"/>
  <c r="E328" i="1"/>
  <c r="J327" i="1"/>
  <c r="I328" i="1" l="1"/>
  <c r="K328" i="1"/>
  <c r="C329" i="1"/>
  <c r="J328" i="1"/>
  <c r="H328" i="1"/>
  <c r="D329" i="1" s="1"/>
  <c r="L329" i="1" l="1"/>
  <c r="E329" i="1"/>
  <c r="F329" i="1"/>
  <c r="H329" i="1" l="1"/>
  <c r="D330" i="1" s="1"/>
  <c r="K329" i="1"/>
  <c r="G329" i="1"/>
  <c r="I329" i="1" s="1"/>
  <c r="L330" i="1" l="1"/>
  <c r="F330" i="1"/>
  <c r="C330" i="1"/>
  <c r="E330" i="1" s="1"/>
  <c r="J329" i="1"/>
  <c r="I330" i="1" l="1"/>
  <c r="K330" i="1"/>
  <c r="C331" i="1"/>
  <c r="J330" i="1"/>
  <c r="H330" i="1"/>
  <c r="D331" i="1" s="1"/>
  <c r="L331" i="1" l="1"/>
  <c r="F331" i="1"/>
  <c r="E331" i="1"/>
  <c r="I331" i="1" l="1"/>
  <c r="K331" i="1"/>
  <c r="C332" i="1"/>
  <c r="J331" i="1"/>
  <c r="H331" i="1"/>
  <c r="D332" i="1" s="1"/>
  <c r="L332" i="1" l="1"/>
  <c r="E332" i="1"/>
  <c r="F332" i="1"/>
  <c r="H332" i="1" l="1"/>
  <c r="D333" i="1" s="1"/>
  <c r="I332" i="1"/>
  <c r="K332" i="1"/>
  <c r="C333" i="1"/>
  <c r="L333" i="1" l="1"/>
  <c r="E333" i="1"/>
  <c r="F333" i="1"/>
  <c r="J332" i="1"/>
  <c r="H333" i="1" l="1"/>
  <c r="D334" i="1" s="1"/>
  <c r="I333" i="1"/>
  <c r="C334" i="1"/>
  <c r="K333" i="1"/>
  <c r="L334" i="1" l="1"/>
  <c r="E334" i="1"/>
  <c r="F334" i="1"/>
  <c r="J333" i="1"/>
  <c r="H334" i="1" l="1"/>
  <c r="D335" i="1" s="1"/>
  <c r="I334" i="1"/>
  <c r="K334" i="1"/>
  <c r="C335" i="1"/>
  <c r="L335" i="1" l="1"/>
  <c r="E335" i="1"/>
  <c r="F335" i="1"/>
  <c r="J334" i="1"/>
  <c r="H335" i="1" l="1"/>
  <c r="J335" i="1" s="1"/>
  <c r="D336" i="1"/>
  <c r="I335" i="1"/>
  <c r="C336" i="1"/>
  <c r="K335" i="1"/>
  <c r="L336" i="1" l="1"/>
  <c r="E336" i="1"/>
  <c r="F336" i="1"/>
  <c r="H336" i="1" l="1"/>
  <c r="D337" i="1" s="1"/>
  <c r="K336" i="1"/>
  <c r="G336" i="1"/>
  <c r="J336" i="1" l="1"/>
  <c r="C337" i="1"/>
  <c r="E337" i="1" s="1"/>
  <c r="I336" i="1"/>
  <c r="L337" i="1"/>
  <c r="F337" i="1"/>
  <c r="H337" i="1" l="1"/>
  <c r="D338" i="1" s="1"/>
  <c r="I337" i="1"/>
  <c r="C338" i="1"/>
  <c r="K337" i="1"/>
  <c r="L338" i="1" l="1"/>
  <c r="E338" i="1"/>
  <c r="F338" i="1"/>
  <c r="J337" i="1"/>
  <c r="H338" i="1" l="1"/>
  <c r="D339" i="1" s="1"/>
  <c r="I338" i="1"/>
  <c r="C339" i="1"/>
  <c r="K338" i="1"/>
  <c r="J338" i="1" l="1"/>
  <c r="L339" i="1"/>
  <c r="E339" i="1"/>
  <c r="F339" i="1"/>
  <c r="H339" i="1" l="1"/>
  <c r="D340" i="1" s="1"/>
  <c r="I339" i="1"/>
  <c r="C340" i="1"/>
  <c r="K339" i="1"/>
  <c r="L340" i="1" l="1"/>
  <c r="E340" i="1"/>
  <c r="F340" i="1"/>
  <c r="J339" i="1"/>
  <c r="H340" i="1" l="1"/>
  <c r="D341" i="1" s="1"/>
  <c r="I340" i="1"/>
  <c r="C341" i="1"/>
  <c r="K340" i="1"/>
  <c r="J340" i="1" l="1"/>
  <c r="L341" i="1"/>
  <c r="E341" i="1"/>
  <c r="F341" i="1"/>
  <c r="H341" i="1" l="1"/>
  <c r="D342" i="1" s="1"/>
  <c r="I341" i="1"/>
  <c r="K341" i="1"/>
  <c r="C342" i="1"/>
  <c r="L342" i="1" l="1"/>
  <c r="E342" i="1"/>
  <c r="F342" i="1"/>
  <c r="J341" i="1"/>
  <c r="H342" i="1" l="1"/>
  <c r="D343" i="1" s="1"/>
  <c r="I342" i="1"/>
  <c r="C343" i="1"/>
  <c r="K342" i="1"/>
  <c r="J342" i="1" l="1"/>
  <c r="L343" i="1"/>
  <c r="E343" i="1"/>
  <c r="F343" i="1"/>
  <c r="H343" i="1" l="1"/>
  <c r="D344" i="1" s="1"/>
  <c r="K343" i="1"/>
  <c r="G343" i="1"/>
  <c r="J343" i="1" l="1"/>
  <c r="C344" i="1"/>
  <c r="E344" i="1" s="1"/>
  <c r="I343" i="1"/>
  <c r="L344" i="1"/>
  <c r="F344" i="1"/>
  <c r="H344" i="1" l="1"/>
  <c r="D345" i="1" s="1"/>
  <c r="I344" i="1"/>
  <c r="C345" i="1"/>
  <c r="K344" i="1"/>
  <c r="L345" i="1" l="1"/>
  <c r="E345" i="1"/>
  <c r="F345" i="1"/>
  <c r="J344" i="1"/>
  <c r="H345" i="1" l="1"/>
  <c r="D346" i="1" s="1"/>
  <c r="I345" i="1"/>
  <c r="C346" i="1"/>
  <c r="K345" i="1"/>
  <c r="L346" i="1" l="1"/>
  <c r="E346" i="1"/>
  <c r="F346" i="1"/>
  <c r="J345" i="1"/>
  <c r="H346" i="1" l="1"/>
  <c r="J346" i="1" s="1"/>
  <c r="D347" i="1"/>
  <c r="I346" i="1"/>
  <c r="K346" i="1"/>
  <c r="C347" i="1"/>
  <c r="L347" i="1" l="1"/>
  <c r="E347" i="1"/>
  <c r="F347" i="1"/>
  <c r="H347" i="1" l="1"/>
  <c r="D348" i="1" s="1"/>
  <c r="I347" i="1"/>
  <c r="K347" i="1"/>
  <c r="C348" i="1"/>
  <c r="L348" i="1" l="1"/>
  <c r="E348" i="1"/>
  <c r="F348" i="1"/>
  <c r="J347" i="1"/>
  <c r="H348" i="1" l="1"/>
  <c r="D349" i="1" s="1"/>
  <c r="I348" i="1"/>
  <c r="C349" i="1"/>
  <c r="K348" i="1"/>
  <c r="L349" i="1" l="1"/>
  <c r="E349" i="1"/>
  <c r="F349" i="1"/>
  <c r="J348" i="1"/>
  <c r="H349" i="1" l="1"/>
  <c r="J349" i="1" s="1"/>
  <c r="I349" i="1"/>
  <c r="K349" i="1"/>
  <c r="C350" i="1"/>
  <c r="D350" i="1" l="1"/>
  <c r="L350" i="1"/>
  <c r="E350" i="1"/>
  <c r="F350" i="1"/>
  <c r="H350" i="1" l="1"/>
  <c r="J350" i="1" s="1"/>
  <c r="D351" i="1"/>
  <c r="K350" i="1"/>
  <c r="G350" i="1"/>
  <c r="I350" i="1" s="1"/>
  <c r="L351" i="1" l="1"/>
  <c r="F351" i="1"/>
  <c r="C351" i="1"/>
  <c r="E351" i="1" s="1"/>
  <c r="I351" i="1" l="1"/>
  <c r="K351" i="1"/>
  <c r="C352" i="1"/>
  <c r="J351" i="1"/>
  <c r="H351" i="1"/>
  <c r="D352" i="1" s="1"/>
  <c r="L352" i="1" l="1"/>
  <c r="E352" i="1"/>
  <c r="F352" i="1"/>
  <c r="H352" i="1" l="1"/>
  <c r="D353" i="1" s="1"/>
  <c r="I352" i="1"/>
  <c r="C353" i="1"/>
  <c r="K352" i="1"/>
  <c r="J352" i="1" l="1"/>
  <c r="L353" i="1"/>
  <c r="E353" i="1"/>
  <c r="F353" i="1"/>
  <c r="H353" i="1" l="1"/>
  <c r="D354" i="1" s="1"/>
  <c r="I353" i="1"/>
  <c r="K353" i="1"/>
  <c r="C354" i="1"/>
  <c r="L354" i="1" l="1"/>
  <c r="E354" i="1"/>
  <c r="F354" i="1"/>
  <c r="J353" i="1"/>
  <c r="H354" i="1" l="1"/>
  <c r="J354" i="1" s="1"/>
  <c r="D355" i="1"/>
  <c r="I354" i="1"/>
  <c r="K354" i="1"/>
  <c r="C355" i="1"/>
  <c r="L355" i="1" l="1"/>
  <c r="E355" i="1"/>
  <c r="F355" i="1"/>
  <c r="H355" i="1" l="1"/>
  <c r="D356" i="1" s="1"/>
  <c r="I355" i="1"/>
  <c r="C356" i="1"/>
  <c r="K355" i="1"/>
  <c r="L356" i="1" l="1"/>
  <c r="E356" i="1"/>
  <c r="F356" i="1"/>
  <c r="J355" i="1"/>
  <c r="H356" i="1" l="1"/>
  <c r="D357" i="1" s="1"/>
  <c r="I356" i="1"/>
  <c r="C357" i="1"/>
  <c r="K356" i="1"/>
  <c r="L357" i="1" l="1"/>
  <c r="E357" i="1"/>
  <c r="F357" i="1"/>
  <c r="J356" i="1"/>
  <c r="H357" i="1" l="1"/>
  <c r="J357" i="1" s="1"/>
  <c r="K357" i="1"/>
  <c r="G357" i="1"/>
  <c r="D358" i="1" l="1"/>
  <c r="C358" i="1"/>
  <c r="I357" i="1"/>
  <c r="L358" i="1" l="1"/>
  <c r="E358" i="1"/>
  <c r="F358" i="1"/>
  <c r="H358" i="1" l="1"/>
  <c r="J358" i="1" s="1"/>
  <c r="D359" i="1"/>
  <c r="I358" i="1"/>
  <c r="C359" i="1"/>
  <c r="K358" i="1"/>
  <c r="L359" i="1" l="1"/>
  <c r="E359" i="1"/>
  <c r="F359" i="1"/>
  <c r="H359" i="1" l="1"/>
  <c r="D360" i="1" s="1"/>
  <c r="I359" i="1"/>
  <c r="C360" i="1"/>
  <c r="K359" i="1"/>
  <c r="J359" i="1" l="1"/>
  <c r="L360" i="1"/>
  <c r="E360" i="1"/>
  <c r="F360" i="1"/>
  <c r="H360" i="1" l="1"/>
  <c r="J360" i="1" s="1"/>
  <c r="I360" i="1"/>
  <c r="C361" i="1"/>
  <c r="K360" i="1"/>
  <c r="D361" i="1" l="1"/>
  <c r="L361" i="1"/>
  <c r="E361" i="1"/>
  <c r="F361" i="1"/>
  <c r="H361" i="1" l="1"/>
  <c r="D362" i="1" s="1"/>
  <c r="I361" i="1"/>
  <c r="C362" i="1"/>
  <c r="K361" i="1"/>
  <c r="L362" i="1" l="1"/>
  <c r="E362" i="1"/>
  <c r="F362" i="1"/>
  <c r="J361" i="1"/>
  <c r="H362" i="1" l="1"/>
  <c r="D363" i="1" s="1"/>
  <c r="I362" i="1"/>
  <c r="K362" i="1"/>
  <c r="C363" i="1"/>
  <c r="L363" i="1" l="1"/>
  <c r="E363" i="1"/>
  <c r="F363" i="1"/>
  <c r="J362" i="1"/>
  <c r="H363" i="1" l="1"/>
  <c r="J363" i="1" s="1"/>
  <c r="D364" i="1"/>
  <c r="I363" i="1"/>
  <c r="K363" i="1"/>
  <c r="C364" i="1"/>
  <c r="L364" i="1" l="1"/>
  <c r="E364" i="1"/>
  <c r="F364" i="1"/>
  <c r="K364" i="1" l="1"/>
  <c r="G364" i="1"/>
  <c r="H364" i="1"/>
  <c r="J364" i="1" s="1"/>
  <c r="G2" i="1" l="1"/>
  <c r="I364" i="1"/>
  <c r="C365" i="1"/>
  <c r="D365" i="1"/>
  <c r="L365" i="1" l="1"/>
  <c r="F365" i="1"/>
  <c r="E365" i="1"/>
  <c r="I365" i="1" l="1"/>
  <c r="K365" i="1"/>
  <c r="C366" i="1"/>
  <c r="J365" i="1"/>
  <c r="H365" i="1"/>
  <c r="D366" i="1" s="1"/>
  <c r="L366" i="1" l="1"/>
  <c r="E366" i="1"/>
  <c r="F366" i="1"/>
  <c r="H366" i="1" l="1"/>
  <c r="D367" i="1" s="1"/>
  <c r="I366" i="1"/>
  <c r="K366" i="1"/>
  <c r="C367" i="1"/>
  <c r="L367" i="1" l="1"/>
  <c r="E367" i="1"/>
  <c r="F367" i="1"/>
  <c r="J366" i="1"/>
  <c r="I367" i="1" l="1"/>
  <c r="C368" i="1"/>
  <c r="K367" i="1"/>
  <c r="H367" i="1"/>
  <c r="D368" i="1" s="1"/>
  <c r="J367" i="1" l="1"/>
  <c r="L368" i="1"/>
  <c r="E368" i="1"/>
  <c r="F368" i="1"/>
  <c r="I368" i="1" l="1"/>
  <c r="C369" i="1"/>
  <c r="K368" i="1"/>
  <c r="J368" i="1"/>
  <c r="H368" i="1"/>
  <c r="D369" i="1" s="1"/>
  <c r="L369" i="1" l="1"/>
  <c r="F369" i="1"/>
  <c r="E369" i="1"/>
  <c r="I369" i="1" l="1"/>
  <c r="C370" i="1"/>
  <c r="K369" i="1"/>
  <c r="J369" i="1"/>
  <c r="H369" i="1"/>
  <c r="D370" i="1" s="1"/>
  <c r="L370" i="1" l="1"/>
  <c r="F370" i="1"/>
  <c r="E370" i="1"/>
  <c r="H370" i="1" l="1"/>
  <c r="I2" i="1" s="1"/>
  <c r="J370" i="1"/>
  <c r="K370" i="1"/>
  <c r="K2" i="1" s="1"/>
  <c r="I370" i="1"/>
</calcChain>
</file>

<file path=xl/connections.xml><?xml version="1.0" encoding="utf-8"?>
<connections xmlns="http://schemas.openxmlformats.org/spreadsheetml/2006/main">
  <connection id="1" name="lpg" type="6" refreshedVersion="6" background="1" saveData="1">
    <textPr codePage="1250" sourceFile="C:\Users\USER\Desktop\lpg.txt" decimal="," thousands=" 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<sst xmlns="http://schemas.openxmlformats.org/spreadsheetml/2006/main" count="31" uniqueCount="31">
  <si>
    <t>data</t>
  </si>
  <si>
    <t>km</t>
  </si>
  <si>
    <t>paliwo</t>
  </si>
  <si>
    <t>Pb95</t>
  </si>
  <si>
    <t>LPG</t>
  </si>
  <si>
    <t>zużycie paliwa
(spalanie na 100km)</t>
  </si>
  <si>
    <t>pojemność zbiornika
(litry)</t>
  </si>
  <si>
    <t>Zużycie paliwa</t>
  </si>
  <si>
    <t>litry = spalanie * km / 100</t>
  </si>
  <si>
    <t>Stan Pb95 rano</t>
  </si>
  <si>
    <t>Stan LPG rano</t>
  </si>
  <si>
    <t>Tankowanie Pb95</t>
  </si>
  <si>
    <t>Stan Pb95 wieczorem</t>
  </si>
  <si>
    <t>Stan LPG wieczorem</t>
  </si>
  <si>
    <t>Tankowanie LPG</t>
  </si>
  <si>
    <t>Liczba tankowań Pb95</t>
  </si>
  <si>
    <t>Liczba tankowań LPG</t>
  </si>
  <si>
    <t>Liczba dni jazdy tylko na LPG</t>
  </si>
  <si>
    <t>Czy Pb95 było użyte?</t>
  </si>
  <si>
    <t>Dzień, w który po raz pierwszy
było mniej niż 5,25 litra LPG</t>
  </si>
  <si>
    <t>Czy rano było mniej 
niż 5,25 litrów LPG</t>
  </si>
  <si>
    <t>Stan LPG po tankowaniu</t>
  </si>
  <si>
    <t>Stan Pb95 po tankowaniu</t>
  </si>
  <si>
    <t>Koszt LPG</t>
  </si>
  <si>
    <t>Koszt Pb95</t>
  </si>
  <si>
    <t>Koszt instalacji LPG</t>
  </si>
  <si>
    <t>Koszt zatankowanego Pb95</t>
  </si>
  <si>
    <t>Koszt zatankowanego LPG</t>
  </si>
  <si>
    <t>Łączny koszt Pb95</t>
  </si>
  <si>
    <t>Łączny koszt LPG</t>
  </si>
  <si>
    <t>WYKRES ------------&gt;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</si>
</sst>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2" fontId="1" fillId="3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Border="1" applyAlignment="1">
      <alignment horizontal="center"/>
    </xf>
    <xf numFmtId="2" fontId="0" fillId="0" borderId="0" xfId="0" applyNumberFormat="1" applyFont="1"/>
    <xf numFmtId="2" fontId="1" fillId="2" borderId="2" xfId="0" applyNumberFormat="1" applyFont="1" applyFill="1" applyBorder="1" applyAlignment="1">
      <alignment horizontal="center" vertical="center"/>
    </xf>
    <xf numFmtId="0" fontId="0" fillId="4" borderId="1" xfId="0" applyFill="1" applyBorder="1"/>
    <xf numFmtId="14" fontId="0" fillId="4" borderId="1" xfId="0" applyNumberFormat="1" applyFill="1" applyBorder="1" applyAlignment="1"/>
    <xf numFmtId="2" fontId="1" fillId="2" borderId="1" xfId="0" applyNumberFormat="1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center"/>
    </xf>
    <xf numFmtId="0" fontId="0" fillId="4" borderId="3" xfId="0" applyNumberFormat="1" applyFont="1" applyFill="1" applyBorder="1" applyAlignment="1">
      <alignment horizontal="center"/>
    </xf>
    <xf numFmtId="0" fontId="0" fillId="4" borderId="4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0" fillId="4" borderId="1" xfId="0" applyNumberFormat="1" applyFill="1" applyBorder="1"/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Stan zbiornika</a:t>
            </a:r>
            <a:r>
              <a:rPr lang="pl-PL" baseline="0"/>
              <a:t> LPG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Przed podróżą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Arkusz1!$A$6:$A$36</c:f>
              <c:numCache>
                <c:formatCode>m/d/yyyy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Arkusz1!$D$6:$D$36</c:f>
              <c:numCache>
                <c:formatCode>0.00</c:formatCode>
                <c:ptCount val="31"/>
                <c:pt idx="0">
                  <c:v>30</c:v>
                </c:pt>
                <c:pt idx="1">
                  <c:v>15.69</c:v>
                </c:pt>
                <c:pt idx="2">
                  <c:v>8.3099999999999987</c:v>
                </c:pt>
                <c:pt idx="3">
                  <c:v>30</c:v>
                </c:pt>
                <c:pt idx="4">
                  <c:v>16.59</c:v>
                </c:pt>
                <c:pt idx="5">
                  <c:v>5.9700000000000006</c:v>
                </c:pt>
                <c:pt idx="6">
                  <c:v>30</c:v>
                </c:pt>
                <c:pt idx="7">
                  <c:v>23.97</c:v>
                </c:pt>
                <c:pt idx="8">
                  <c:v>10.29</c:v>
                </c:pt>
                <c:pt idx="9">
                  <c:v>6.51</c:v>
                </c:pt>
                <c:pt idx="10">
                  <c:v>30</c:v>
                </c:pt>
                <c:pt idx="11">
                  <c:v>28.56</c:v>
                </c:pt>
                <c:pt idx="12">
                  <c:v>17.399999999999999</c:v>
                </c:pt>
                <c:pt idx="13">
                  <c:v>11.549999999999999</c:v>
                </c:pt>
                <c:pt idx="14">
                  <c:v>6.9999999999999991</c:v>
                </c:pt>
                <c:pt idx="15">
                  <c:v>6.1399999999999988</c:v>
                </c:pt>
                <c:pt idx="16">
                  <c:v>30</c:v>
                </c:pt>
                <c:pt idx="17">
                  <c:v>20.189999999999998</c:v>
                </c:pt>
                <c:pt idx="18">
                  <c:v>16.589999999999996</c:v>
                </c:pt>
                <c:pt idx="19">
                  <c:v>10.289999999999996</c:v>
                </c:pt>
                <c:pt idx="20">
                  <c:v>8.7599999999999962</c:v>
                </c:pt>
                <c:pt idx="21">
                  <c:v>30</c:v>
                </c:pt>
                <c:pt idx="22">
                  <c:v>18.75</c:v>
                </c:pt>
                <c:pt idx="23">
                  <c:v>11.91</c:v>
                </c:pt>
                <c:pt idx="24">
                  <c:v>6.28</c:v>
                </c:pt>
                <c:pt idx="25">
                  <c:v>5.24</c:v>
                </c:pt>
                <c:pt idx="26">
                  <c:v>30</c:v>
                </c:pt>
                <c:pt idx="27">
                  <c:v>20.009999999999998</c:v>
                </c:pt>
                <c:pt idx="28">
                  <c:v>15.329999999999998</c:v>
                </c:pt>
                <c:pt idx="29">
                  <c:v>9.4799999999999986</c:v>
                </c:pt>
                <c:pt idx="3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2-446D-A431-B395BCFFF214}"/>
            </c:ext>
          </c:extLst>
        </c:ser>
        <c:ser>
          <c:idx val="1"/>
          <c:order val="1"/>
          <c:tx>
            <c:v>Po podróży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Arkusz1!$A$6:$A$36</c:f>
              <c:numCache>
                <c:formatCode>m/d/yyyy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Arkusz1!$F$6:$F$36</c:f>
              <c:numCache>
                <c:formatCode>0.00</c:formatCode>
                <c:ptCount val="31"/>
                <c:pt idx="0">
                  <c:v>15.69</c:v>
                </c:pt>
                <c:pt idx="1">
                  <c:v>8.3099999999999987</c:v>
                </c:pt>
                <c:pt idx="2">
                  <c:v>3.4499999999999984</c:v>
                </c:pt>
                <c:pt idx="3">
                  <c:v>16.59</c:v>
                </c:pt>
                <c:pt idx="4">
                  <c:v>5.9700000000000006</c:v>
                </c:pt>
                <c:pt idx="5">
                  <c:v>1.5100000000000007</c:v>
                </c:pt>
                <c:pt idx="6">
                  <c:v>23.97</c:v>
                </c:pt>
                <c:pt idx="7">
                  <c:v>10.29</c:v>
                </c:pt>
                <c:pt idx="8">
                  <c:v>6.51</c:v>
                </c:pt>
                <c:pt idx="9">
                  <c:v>2.9999999999999361E-2</c:v>
                </c:pt>
                <c:pt idx="10">
                  <c:v>28.56</c:v>
                </c:pt>
                <c:pt idx="11">
                  <c:v>17.399999999999999</c:v>
                </c:pt>
                <c:pt idx="12">
                  <c:v>11.549999999999999</c:v>
                </c:pt>
                <c:pt idx="13">
                  <c:v>6.9999999999999991</c:v>
                </c:pt>
                <c:pt idx="14">
                  <c:v>6.1399999999999988</c:v>
                </c:pt>
                <c:pt idx="15">
                  <c:v>4.7399999999999984</c:v>
                </c:pt>
                <c:pt idx="16">
                  <c:v>20.189999999999998</c:v>
                </c:pt>
                <c:pt idx="17">
                  <c:v>16.589999999999996</c:v>
                </c:pt>
                <c:pt idx="18">
                  <c:v>10.289999999999996</c:v>
                </c:pt>
                <c:pt idx="19">
                  <c:v>8.7599999999999962</c:v>
                </c:pt>
                <c:pt idx="20">
                  <c:v>3.7599999999999962</c:v>
                </c:pt>
                <c:pt idx="21">
                  <c:v>18.75</c:v>
                </c:pt>
                <c:pt idx="22">
                  <c:v>11.91</c:v>
                </c:pt>
                <c:pt idx="23">
                  <c:v>6.28</c:v>
                </c:pt>
                <c:pt idx="24">
                  <c:v>5.24</c:v>
                </c:pt>
                <c:pt idx="25">
                  <c:v>1.0499999999999998</c:v>
                </c:pt>
                <c:pt idx="26">
                  <c:v>20.009999999999998</c:v>
                </c:pt>
                <c:pt idx="27">
                  <c:v>15.329999999999998</c:v>
                </c:pt>
                <c:pt idx="28">
                  <c:v>9.4799999999999986</c:v>
                </c:pt>
                <c:pt idx="29">
                  <c:v>4.0799999999999983</c:v>
                </c:pt>
                <c:pt idx="30">
                  <c:v>19.829999999999998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2-446D-A431-B395BCFFF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27568"/>
        <c:axId val="47228400"/>
      </c:barChart>
      <c:dateAx>
        <c:axId val="472275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28400"/>
        <c:crosses val="autoZero"/>
        <c:auto val="1"/>
        <c:lblOffset val="100"/>
        <c:baseTimeUnit val="days"/>
      </c:dateAx>
      <c:valAx>
        <c:axId val="472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609598</xdr:colOff>
      <xdr:row>0</xdr:row>
      <xdr:rowOff>371475</xdr:rowOff>
    </xdr:from>
    <xdr:to>
      <xdr:col>29</xdr:col>
      <xdr:colOff>19049</xdr:colOff>
      <xdr:row>18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p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0"/>
  <sheetViews>
    <sheetView tabSelected="1" workbookViewId="0">
      <selection activeCell="D13" sqref="D13"/>
    </sheetView>
  </sheetViews>
  <sheetFormatPr defaultRowHeight="15" x14ac:dyDescent="0.25"/>
  <cols>
    <col min="1" max="1" width="10.140625" bestFit="1" customWidth="1"/>
    <col min="2" max="2" width="19.5703125" style="14" bestFit="1" customWidth="1"/>
    <col min="3" max="4" width="15.5703125" style="7" customWidth="1"/>
    <col min="5" max="5" width="22.5703125" style="7" customWidth="1"/>
    <col min="6" max="6" width="23.5703125" style="7" bestFit="1" customWidth="1"/>
    <col min="7" max="7" width="21.5703125" style="7" customWidth="1"/>
    <col min="8" max="8" width="20.42578125" style="7" customWidth="1"/>
    <col min="9" max="9" width="23.5703125" style="7" bestFit="1" customWidth="1"/>
    <col min="10" max="10" width="27.28515625" style="7" customWidth="1"/>
    <col min="11" max="11" width="31" customWidth="1"/>
    <col min="12" max="12" width="23.140625" customWidth="1"/>
    <col min="13" max="13" width="19.85546875" customWidth="1"/>
    <col min="14" max="14" width="25.140625" bestFit="1" customWidth="1"/>
    <col min="15" max="15" width="24.140625" bestFit="1" customWidth="1"/>
    <col min="16" max="17" width="19.7109375" customWidth="1"/>
  </cols>
  <sheetData>
    <row r="1" spans="1:17" ht="30" customHeight="1" x14ac:dyDescent="0.25">
      <c r="A1" s="3" t="s">
        <v>2</v>
      </c>
      <c r="B1" s="12" t="s">
        <v>6</v>
      </c>
      <c r="C1" s="9" t="s">
        <v>5</v>
      </c>
      <c r="D1" s="9"/>
      <c r="F1" s="10" t="s">
        <v>7</v>
      </c>
      <c r="G1" s="21" t="s">
        <v>15</v>
      </c>
      <c r="H1" s="22"/>
      <c r="I1" s="20" t="s">
        <v>16</v>
      </c>
      <c r="J1" s="20"/>
      <c r="K1" s="17" t="s">
        <v>17</v>
      </c>
      <c r="L1" s="11" t="s">
        <v>19</v>
      </c>
      <c r="N1" s="3" t="s">
        <v>24</v>
      </c>
      <c r="O1" s="3" t="s">
        <v>23</v>
      </c>
      <c r="P1" s="26" t="s">
        <v>25</v>
      </c>
      <c r="Q1" s="26"/>
    </row>
    <row r="2" spans="1:17" x14ac:dyDescent="0.25">
      <c r="A2" s="1" t="s">
        <v>3</v>
      </c>
      <c r="B2" s="13">
        <v>45</v>
      </c>
      <c r="C2" s="15">
        <v>6</v>
      </c>
      <c r="D2" s="15"/>
      <c r="F2" s="6" t="s">
        <v>8</v>
      </c>
      <c r="G2" s="24">
        <f>COUNTIF(G6:G370,"&gt;0")</f>
        <v>43</v>
      </c>
      <c r="H2" s="25"/>
      <c r="I2" s="23">
        <f>COUNTIF(H6:H370,"&gt;0")</f>
        <v>78</v>
      </c>
      <c r="J2" s="23"/>
      <c r="K2" s="18">
        <f>COUNTIF(K6:K370,"NIE")</f>
        <v>200</v>
      </c>
      <c r="L2" s="19">
        <f>A31</f>
        <v>41665</v>
      </c>
      <c r="N2" s="1">
        <v>4.99</v>
      </c>
      <c r="O2" s="1">
        <v>2.29</v>
      </c>
      <c r="P2" s="5">
        <v>1600</v>
      </c>
      <c r="Q2" s="5"/>
    </row>
    <row r="3" spans="1:17" x14ac:dyDescent="0.25">
      <c r="A3" s="1" t="s">
        <v>4</v>
      </c>
      <c r="B3" s="13">
        <v>30</v>
      </c>
      <c r="C3" s="15">
        <v>9</v>
      </c>
      <c r="D3" s="15"/>
      <c r="G3" s="16"/>
      <c r="H3" s="16"/>
      <c r="I3" s="16"/>
      <c r="J3" s="16"/>
    </row>
    <row r="5" spans="1:17" ht="30" x14ac:dyDescent="0.25">
      <c r="A5" s="3" t="s">
        <v>0</v>
      </c>
      <c r="B5" s="30" t="s">
        <v>1</v>
      </c>
      <c r="C5" s="8" t="s">
        <v>9</v>
      </c>
      <c r="D5" s="8" t="s">
        <v>10</v>
      </c>
      <c r="E5" s="8" t="s">
        <v>12</v>
      </c>
      <c r="F5" s="8" t="s">
        <v>13</v>
      </c>
      <c r="G5" s="8" t="s">
        <v>11</v>
      </c>
      <c r="H5" s="8" t="s">
        <v>14</v>
      </c>
      <c r="I5" s="8" t="s">
        <v>22</v>
      </c>
      <c r="J5" s="8" t="s">
        <v>21</v>
      </c>
      <c r="K5" s="3" t="s">
        <v>18</v>
      </c>
      <c r="L5" s="4" t="s">
        <v>20</v>
      </c>
      <c r="N5" s="3" t="s">
        <v>26</v>
      </c>
      <c r="O5" s="3" t="s">
        <v>27</v>
      </c>
      <c r="P5" s="3" t="s">
        <v>28</v>
      </c>
      <c r="Q5" s="3" t="s">
        <v>29</v>
      </c>
    </row>
    <row r="6" spans="1:17" x14ac:dyDescent="0.25">
      <c r="A6" s="2">
        <v>41640</v>
      </c>
      <c r="B6" s="13">
        <v>159</v>
      </c>
      <c r="C6" s="6">
        <v>45</v>
      </c>
      <c r="D6" s="6">
        <v>30</v>
      </c>
      <c r="E6" s="6">
        <f>IF(D6&gt;15,C6,C6-ROUND(((B6/2)*$C$2)/100,2))</f>
        <v>45</v>
      </c>
      <c r="F6" s="6">
        <f>IF(D6&gt;15,D6-ROUND(((B6)*$C$3)/100,2),D6-ROUND(((B6/2)*$C$3)/100,2))</f>
        <v>15.69</v>
      </c>
      <c r="G6" s="6">
        <f>IF(WEEKDAY(A6,2)=4,IF(E6&lt;40,$B$2-E6,0),0)</f>
        <v>0</v>
      </c>
      <c r="H6" s="6">
        <f>IF(F6&lt;5,$B$3-F6,0)</f>
        <v>0</v>
      </c>
      <c r="I6" s="6">
        <f>E6+G6</f>
        <v>45</v>
      </c>
      <c r="J6" s="6">
        <f>F6+H6</f>
        <v>15.69</v>
      </c>
      <c r="K6" s="1" t="str">
        <f>IF(E6=C6,"NIE","TAK")</f>
        <v>NIE</v>
      </c>
      <c r="L6" s="1" t="str">
        <f>IF(D6&lt;5.25,"TAK","NIE")</f>
        <v>NIE</v>
      </c>
      <c r="N6" s="6">
        <f>G6*$N$2</f>
        <v>0</v>
      </c>
      <c r="O6" s="6">
        <f>H6*$O$2</f>
        <v>0</v>
      </c>
      <c r="P6" s="27">
        <f>SUM(N6:N370)</f>
        <v>1899.9924000000001</v>
      </c>
      <c r="Q6" s="27">
        <f>SUM(O6:O370)+P2</f>
        <v>6416.9692000000014</v>
      </c>
    </row>
    <row r="7" spans="1:17" x14ac:dyDescent="0.25">
      <c r="A7" s="2">
        <v>41641</v>
      </c>
      <c r="B7" s="13">
        <v>82</v>
      </c>
      <c r="C7" s="6">
        <f>E6+G6</f>
        <v>45</v>
      </c>
      <c r="D7" s="6">
        <f>F6+H6</f>
        <v>15.69</v>
      </c>
      <c r="E7" s="6">
        <f t="shared" ref="E7:E70" si="0">IF(D7&gt;15,C7,C7-ROUND(((B7/2)*$C$2)/100,2))</f>
        <v>45</v>
      </c>
      <c r="F7" s="6">
        <f t="shared" ref="F7:F70" si="1">IF(D7&gt;15,D7-ROUND(((B7)*$C$3)/100,2),D7-ROUND(((B7/2)*$C$3)/100,2))</f>
        <v>8.3099999999999987</v>
      </c>
      <c r="G7" s="6">
        <f t="shared" ref="G7:G70" si="2">IF(WEEKDAY(A7,2)=4,IF(E7&lt;40,$B$2-E7,0),0)</f>
        <v>0</v>
      </c>
      <c r="H7" s="6">
        <f>IF(F7&lt;5,$B$3-F7,0)</f>
        <v>0</v>
      </c>
      <c r="I7" s="6">
        <f t="shared" ref="I7:I70" si="3">E7+G7</f>
        <v>45</v>
      </c>
      <c r="J7" s="6">
        <f t="shared" ref="J7:J70" si="4">F7+H7</f>
        <v>8.3099999999999987</v>
      </c>
      <c r="K7" s="1" t="str">
        <f t="shared" ref="K7:K70" si="5">IF(E7=C7,"NIE","TAK")</f>
        <v>NIE</v>
      </c>
      <c r="L7" s="1" t="str">
        <f t="shared" ref="L7:L70" si="6">IF(D7&lt;5.25,"TAK","NIE")</f>
        <v>NIE</v>
      </c>
      <c r="N7" s="6">
        <f>G7*$N$2</f>
        <v>0</v>
      </c>
      <c r="O7" s="6">
        <f t="shared" ref="O7:O70" si="7">H7*$O$2</f>
        <v>0</v>
      </c>
    </row>
    <row r="8" spans="1:17" x14ac:dyDescent="0.25">
      <c r="A8" s="2">
        <v>41642</v>
      </c>
      <c r="B8" s="13">
        <v>108</v>
      </c>
      <c r="C8" s="6">
        <f t="shared" ref="C8:C71" si="8">E7+G7</f>
        <v>45</v>
      </c>
      <c r="D8" s="6">
        <f>F7+H7</f>
        <v>8.3099999999999987</v>
      </c>
      <c r="E8" s="6">
        <f t="shared" si="0"/>
        <v>41.76</v>
      </c>
      <c r="F8" s="6">
        <f t="shared" si="1"/>
        <v>3.4499999999999984</v>
      </c>
      <c r="G8" s="6">
        <f t="shared" si="2"/>
        <v>0</v>
      </c>
      <c r="H8" s="6">
        <f>IF(F8&lt;5,$B$3-F8,0)</f>
        <v>26.55</v>
      </c>
      <c r="I8" s="6">
        <f t="shared" si="3"/>
        <v>41.76</v>
      </c>
      <c r="J8" s="6">
        <f t="shared" si="4"/>
        <v>30</v>
      </c>
      <c r="K8" s="1" t="str">
        <f t="shared" si="5"/>
        <v>TAK</v>
      </c>
      <c r="L8" s="1" t="str">
        <f t="shared" si="6"/>
        <v>NIE</v>
      </c>
      <c r="N8" s="6">
        <f>G8*$N$2</f>
        <v>0</v>
      </c>
      <c r="O8" s="6">
        <f t="shared" si="7"/>
        <v>60.799500000000002</v>
      </c>
    </row>
    <row r="9" spans="1:17" x14ac:dyDescent="0.25">
      <c r="A9" s="2">
        <v>41643</v>
      </c>
      <c r="B9" s="13">
        <v>149</v>
      </c>
      <c r="C9" s="6">
        <f t="shared" si="8"/>
        <v>41.76</v>
      </c>
      <c r="D9" s="6">
        <f>F8+H8</f>
        <v>30</v>
      </c>
      <c r="E9" s="6">
        <f t="shared" si="0"/>
        <v>41.76</v>
      </c>
      <c r="F9" s="6">
        <f t="shared" si="1"/>
        <v>16.59</v>
      </c>
      <c r="G9" s="6">
        <f t="shared" si="2"/>
        <v>0</v>
      </c>
      <c r="H9" s="6">
        <f>IF(F9&lt;5,$B$3-F9,0)</f>
        <v>0</v>
      </c>
      <c r="I9" s="6">
        <f t="shared" si="3"/>
        <v>41.76</v>
      </c>
      <c r="J9" s="6">
        <f t="shared" si="4"/>
        <v>16.59</v>
      </c>
      <c r="K9" s="1" t="str">
        <f t="shared" si="5"/>
        <v>NIE</v>
      </c>
      <c r="L9" s="1" t="str">
        <f t="shared" si="6"/>
        <v>NIE</v>
      </c>
      <c r="N9" s="6">
        <f>G9*$N$2</f>
        <v>0</v>
      </c>
      <c r="O9" s="6">
        <f t="shared" si="7"/>
        <v>0</v>
      </c>
      <c r="P9" s="28" t="s">
        <v>30</v>
      </c>
      <c r="Q9" s="29"/>
    </row>
    <row r="10" spans="1:17" x14ac:dyDescent="0.25">
      <c r="A10" s="2">
        <v>41644</v>
      </c>
      <c r="B10" s="13">
        <v>118</v>
      </c>
      <c r="C10" s="6">
        <f t="shared" si="8"/>
        <v>41.76</v>
      </c>
      <c r="D10" s="6">
        <f>F9+H9</f>
        <v>16.59</v>
      </c>
      <c r="E10" s="6">
        <f t="shared" si="0"/>
        <v>41.76</v>
      </c>
      <c r="F10" s="6">
        <f t="shared" si="1"/>
        <v>5.9700000000000006</v>
      </c>
      <c r="G10" s="6">
        <f t="shared" si="2"/>
        <v>0</v>
      </c>
      <c r="H10" s="6">
        <f>IF(F10&lt;5,$B$3-F10,0)</f>
        <v>0</v>
      </c>
      <c r="I10" s="6">
        <f t="shared" si="3"/>
        <v>41.76</v>
      </c>
      <c r="J10" s="6">
        <f t="shared" si="4"/>
        <v>5.9700000000000006</v>
      </c>
      <c r="K10" s="1" t="str">
        <f t="shared" si="5"/>
        <v>NIE</v>
      </c>
      <c r="L10" s="1" t="str">
        <f t="shared" si="6"/>
        <v>NIE</v>
      </c>
      <c r="N10" s="6">
        <f>G10*$N$2</f>
        <v>0</v>
      </c>
      <c r="O10" s="6">
        <f t="shared" si="7"/>
        <v>0</v>
      </c>
      <c r="P10" s="29"/>
      <c r="Q10" s="29"/>
    </row>
    <row r="11" spans="1:17" x14ac:dyDescent="0.25">
      <c r="A11" s="2">
        <v>41645</v>
      </c>
      <c r="B11" s="13">
        <v>99</v>
      </c>
      <c r="C11" s="6">
        <f t="shared" si="8"/>
        <v>41.76</v>
      </c>
      <c r="D11" s="6">
        <f>F10+H10</f>
        <v>5.9700000000000006</v>
      </c>
      <c r="E11" s="6">
        <f t="shared" si="0"/>
        <v>38.79</v>
      </c>
      <c r="F11" s="6">
        <f t="shared" si="1"/>
        <v>1.5100000000000007</v>
      </c>
      <c r="G11" s="6">
        <f t="shared" si="2"/>
        <v>0</v>
      </c>
      <c r="H11" s="6">
        <f>IF(F11&lt;5,$B$3-F11,0)</f>
        <v>28.49</v>
      </c>
      <c r="I11" s="6">
        <f t="shared" si="3"/>
        <v>38.79</v>
      </c>
      <c r="J11" s="6">
        <f t="shared" si="4"/>
        <v>30</v>
      </c>
      <c r="K11" s="1" t="str">
        <f t="shared" si="5"/>
        <v>TAK</v>
      </c>
      <c r="L11" s="1" t="str">
        <f t="shared" si="6"/>
        <v>NIE</v>
      </c>
      <c r="N11" s="6">
        <f>G11*$N$2</f>
        <v>0</v>
      </c>
      <c r="O11" s="6">
        <f t="shared" si="7"/>
        <v>65.242099999999994</v>
      </c>
      <c r="P11" s="29"/>
      <c r="Q11" s="29"/>
    </row>
    <row r="12" spans="1:17" x14ac:dyDescent="0.25">
      <c r="A12" s="2">
        <v>41646</v>
      </c>
      <c r="B12" s="13">
        <v>67</v>
      </c>
      <c r="C12" s="6">
        <f t="shared" si="8"/>
        <v>38.79</v>
      </c>
      <c r="D12" s="6">
        <f>F11+H11</f>
        <v>30</v>
      </c>
      <c r="E12" s="6">
        <f t="shared" si="0"/>
        <v>38.79</v>
      </c>
      <c r="F12" s="6">
        <f t="shared" si="1"/>
        <v>23.97</v>
      </c>
      <c r="G12" s="6">
        <f t="shared" si="2"/>
        <v>0</v>
      </c>
      <c r="H12" s="6">
        <f>IF(F12&lt;5,$B$3-F12,0)</f>
        <v>0</v>
      </c>
      <c r="I12" s="6">
        <f t="shared" si="3"/>
        <v>38.79</v>
      </c>
      <c r="J12" s="6">
        <f t="shared" si="4"/>
        <v>23.97</v>
      </c>
      <c r="K12" s="1" t="str">
        <f t="shared" si="5"/>
        <v>NIE</v>
      </c>
      <c r="L12" s="1" t="str">
        <f t="shared" si="6"/>
        <v>NIE</v>
      </c>
      <c r="N12" s="6">
        <f>G12*$N$2</f>
        <v>0</v>
      </c>
      <c r="O12" s="6">
        <f t="shared" si="7"/>
        <v>0</v>
      </c>
    </row>
    <row r="13" spans="1:17" x14ac:dyDescent="0.25">
      <c r="A13" s="2">
        <v>41647</v>
      </c>
      <c r="B13" s="13">
        <v>152</v>
      </c>
      <c r="C13" s="6">
        <f t="shared" si="8"/>
        <v>38.79</v>
      </c>
      <c r="D13" s="6">
        <f>F12+H12</f>
        <v>23.97</v>
      </c>
      <c r="E13" s="6">
        <f t="shared" si="0"/>
        <v>38.79</v>
      </c>
      <c r="F13" s="6">
        <f t="shared" si="1"/>
        <v>10.29</v>
      </c>
      <c r="G13" s="6">
        <f t="shared" si="2"/>
        <v>0</v>
      </c>
      <c r="H13" s="6">
        <f>IF(F13&lt;5,$B$3-F13,0)</f>
        <v>0</v>
      </c>
      <c r="I13" s="6">
        <f t="shared" si="3"/>
        <v>38.79</v>
      </c>
      <c r="J13" s="6">
        <f t="shared" si="4"/>
        <v>10.29</v>
      </c>
      <c r="K13" s="1" t="str">
        <f t="shared" si="5"/>
        <v>NIE</v>
      </c>
      <c r="L13" s="1" t="str">
        <f t="shared" si="6"/>
        <v>NIE</v>
      </c>
      <c r="N13" s="6">
        <f>G13*$N$2</f>
        <v>0</v>
      </c>
      <c r="O13" s="6">
        <f t="shared" si="7"/>
        <v>0</v>
      </c>
    </row>
    <row r="14" spans="1:17" x14ac:dyDescent="0.25">
      <c r="A14" s="2">
        <v>41648</v>
      </c>
      <c r="B14" s="13">
        <v>84</v>
      </c>
      <c r="C14" s="6">
        <f t="shared" si="8"/>
        <v>38.79</v>
      </c>
      <c r="D14" s="6">
        <f>F13+H13</f>
        <v>10.29</v>
      </c>
      <c r="E14" s="6">
        <f t="shared" si="0"/>
        <v>36.269999999999996</v>
      </c>
      <c r="F14" s="6">
        <f t="shared" si="1"/>
        <v>6.51</v>
      </c>
      <c r="G14" s="6">
        <f t="shared" si="2"/>
        <v>8.730000000000004</v>
      </c>
      <c r="H14" s="6">
        <f>IF(F14&lt;5,$B$3-F14,0)</f>
        <v>0</v>
      </c>
      <c r="I14" s="6">
        <f t="shared" si="3"/>
        <v>45</v>
      </c>
      <c r="J14" s="6">
        <f t="shared" si="4"/>
        <v>6.51</v>
      </c>
      <c r="K14" s="1" t="str">
        <f t="shared" si="5"/>
        <v>TAK</v>
      </c>
      <c r="L14" s="1" t="str">
        <f t="shared" si="6"/>
        <v>NIE</v>
      </c>
      <c r="N14" s="6">
        <f>G14*$N$2</f>
        <v>43.562700000000021</v>
      </c>
      <c r="O14" s="6">
        <f t="shared" si="7"/>
        <v>0</v>
      </c>
    </row>
    <row r="15" spans="1:17" x14ac:dyDescent="0.25">
      <c r="A15" s="2">
        <v>41649</v>
      </c>
      <c r="B15" s="13">
        <v>144</v>
      </c>
      <c r="C15" s="6">
        <f t="shared" si="8"/>
        <v>45</v>
      </c>
      <c r="D15" s="6">
        <f>F14+H14</f>
        <v>6.51</v>
      </c>
      <c r="E15" s="6">
        <f t="shared" si="0"/>
        <v>40.68</v>
      </c>
      <c r="F15" s="6">
        <f t="shared" si="1"/>
        <v>2.9999999999999361E-2</v>
      </c>
      <c r="G15" s="6">
        <f t="shared" si="2"/>
        <v>0</v>
      </c>
      <c r="H15" s="6">
        <f>IF(F15&lt;5,$B$3-F15,0)</f>
        <v>29.97</v>
      </c>
      <c r="I15" s="6">
        <f t="shared" si="3"/>
        <v>40.68</v>
      </c>
      <c r="J15" s="6">
        <f t="shared" si="4"/>
        <v>30</v>
      </c>
      <c r="K15" s="1" t="str">
        <f t="shared" si="5"/>
        <v>TAK</v>
      </c>
      <c r="L15" s="1" t="str">
        <f t="shared" si="6"/>
        <v>NIE</v>
      </c>
      <c r="N15" s="6">
        <f>G15*$N$2</f>
        <v>0</v>
      </c>
      <c r="O15" s="6">
        <f t="shared" si="7"/>
        <v>68.631299999999996</v>
      </c>
    </row>
    <row r="16" spans="1:17" x14ac:dyDescent="0.25">
      <c r="A16" s="2">
        <v>41650</v>
      </c>
      <c r="B16" s="13">
        <v>16</v>
      </c>
      <c r="C16" s="6">
        <f t="shared" si="8"/>
        <v>40.68</v>
      </c>
      <c r="D16" s="6">
        <f>F15+H15</f>
        <v>30</v>
      </c>
      <c r="E16" s="6">
        <f t="shared" si="0"/>
        <v>40.68</v>
      </c>
      <c r="F16" s="6">
        <f t="shared" si="1"/>
        <v>28.56</v>
      </c>
      <c r="G16" s="6">
        <f t="shared" si="2"/>
        <v>0</v>
      </c>
      <c r="H16" s="6">
        <f>IF(F16&lt;5,$B$3-F16,0)</f>
        <v>0</v>
      </c>
      <c r="I16" s="6">
        <f t="shared" si="3"/>
        <v>40.68</v>
      </c>
      <c r="J16" s="6">
        <f t="shared" si="4"/>
        <v>28.56</v>
      </c>
      <c r="K16" s="1" t="str">
        <f t="shared" si="5"/>
        <v>NIE</v>
      </c>
      <c r="L16" s="1" t="str">
        <f t="shared" si="6"/>
        <v>NIE</v>
      </c>
      <c r="N16" s="6">
        <f>G16*$N$2</f>
        <v>0</v>
      </c>
      <c r="O16" s="6">
        <f t="shared" si="7"/>
        <v>0</v>
      </c>
    </row>
    <row r="17" spans="1:15" x14ac:dyDescent="0.25">
      <c r="A17" s="2">
        <v>41651</v>
      </c>
      <c r="B17" s="13">
        <v>124</v>
      </c>
      <c r="C17" s="6">
        <f t="shared" si="8"/>
        <v>40.68</v>
      </c>
      <c r="D17" s="6">
        <f>F16+H16</f>
        <v>28.56</v>
      </c>
      <c r="E17" s="6">
        <f t="shared" si="0"/>
        <v>40.68</v>
      </c>
      <c r="F17" s="6">
        <f t="shared" si="1"/>
        <v>17.399999999999999</v>
      </c>
      <c r="G17" s="6">
        <f t="shared" si="2"/>
        <v>0</v>
      </c>
      <c r="H17" s="6">
        <f>IF(F17&lt;5,$B$3-F17,0)</f>
        <v>0</v>
      </c>
      <c r="I17" s="6">
        <f t="shared" si="3"/>
        <v>40.68</v>
      </c>
      <c r="J17" s="6">
        <f t="shared" si="4"/>
        <v>17.399999999999999</v>
      </c>
      <c r="K17" s="1" t="str">
        <f t="shared" si="5"/>
        <v>NIE</v>
      </c>
      <c r="L17" s="1" t="str">
        <f t="shared" si="6"/>
        <v>NIE</v>
      </c>
      <c r="N17" s="6">
        <f>G17*$N$2</f>
        <v>0</v>
      </c>
      <c r="O17" s="6">
        <f t="shared" si="7"/>
        <v>0</v>
      </c>
    </row>
    <row r="18" spans="1:15" x14ac:dyDescent="0.25">
      <c r="A18" s="2">
        <v>41652</v>
      </c>
      <c r="B18" s="13">
        <v>65</v>
      </c>
      <c r="C18" s="6">
        <f t="shared" si="8"/>
        <v>40.68</v>
      </c>
      <c r="D18" s="6">
        <f>F17+H17</f>
        <v>17.399999999999999</v>
      </c>
      <c r="E18" s="6">
        <f t="shared" si="0"/>
        <v>40.68</v>
      </c>
      <c r="F18" s="6">
        <f t="shared" si="1"/>
        <v>11.549999999999999</v>
      </c>
      <c r="G18" s="6">
        <f t="shared" si="2"/>
        <v>0</v>
      </c>
      <c r="H18" s="6">
        <f>IF(F18&lt;5,$B$3-F18,0)</f>
        <v>0</v>
      </c>
      <c r="I18" s="6">
        <f t="shared" si="3"/>
        <v>40.68</v>
      </c>
      <c r="J18" s="6">
        <f t="shared" si="4"/>
        <v>11.549999999999999</v>
      </c>
      <c r="K18" s="1" t="str">
        <f t="shared" si="5"/>
        <v>NIE</v>
      </c>
      <c r="L18" s="1" t="str">
        <f t="shared" si="6"/>
        <v>NIE</v>
      </c>
      <c r="N18" s="6">
        <f>G18*$N$2</f>
        <v>0</v>
      </c>
      <c r="O18" s="6">
        <f t="shared" si="7"/>
        <v>0</v>
      </c>
    </row>
    <row r="19" spans="1:15" x14ac:dyDescent="0.25">
      <c r="A19" s="2">
        <v>41653</v>
      </c>
      <c r="B19" s="13">
        <v>101</v>
      </c>
      <c r="C19" s="6">
        <f t="shared" si="8"/>
        <v>40.68</v>
      </c>
      <c r="D19" s="6">
        <f>F18+H18</f>
        <v>11.549999999999999</v>
      </c>
      <c r="E19" s="6">
        <f t="shared" si="0"/>
        <v>37.65</v>
      </c>
      <c r="F19" s="6">
        <f t="shared" si="1"/>
        <v>6.9999999999999991</v>
      </c>
      <c r="G19" s="6">
        <f t="shared" si="2"/>
        <v>0</v>
      </c>
      <c r="H19" s="6">
        <f>IF(F19&lt;5,$B$3-F19,0)</f>
        <v>0</v>
      </c>
      <c r="I19" s="6">
        <f t="shared" si="3"/>
        <v>37.65</v>
      </c>
      <c r="J19" s="6">
        <f t="shared" si="4"/>
        <v>6.9999999999999991</v>
      </c>
      <c r="K19" s="1" t="str">
        <f t="shared" si="5"/>
        <v>TAK</v>
      </c>
      <c r="L19" s="1" t="str">
        <f t="shared" si="6"/>
        <v>NIE</v>
      </c>
      <c r="N19" s="6">
        <f>G19*$N$2</f>
        <v>0</v>
      </c>
      <c r="O19" s="6">
        <f t="shared" si="7"/>
        <v>0</v>
      </c>
    </row>
    <row r="20" spans="1:15" x14ac:dyDescent="0.25">
      <c r="A20" s="2">
        <v>41654</v>
      </c>
      <c r="B20" s="13">
        <v>19</v>
      </c>
      <c r="C20" s="6">
        <f t="shared" si="8"/>
        <v>37.65</v>
      </c>
      <c r="D20" s="6">
        <f>F19+H19</f>
        <v>6.9999999999999991</v>
      </c>
      <c r="E20" s="6">
        <f t="shared" si="0"/>
        <v>37.08</v>
      </c>
      <c r="F20" s="6">
        <f t="shared" si="1"/>
        <v>6.1399999999999988</v>
      </c>
      <c r="G20" s="6">
        <f t="shared" si="2"/>
        <v>0</v>
      </c>
      <c r="H20" s="6">
        <f>IF(F20&lt;5,$B$3-F20,0)</f>
        <v>0</v>
      </c>
      <c r="I20" s="6">
        <f t="shared" si="3"/>
        <v>37.08</v>
      </c>
      <c r="J20" s="6">
        <f t="shared" si="4"/>
        <v>6.1399999999999988</v>
      </c>
      <c r="K20" s="1" t="str">
        <f t="shared" si="5"/>
        <v>TAK</v>
      </c>
      <c r="L20" s="1" t="str">
        <f t="shared" si="6"/>
        <v>NIE</v>
      </c>
      <c r="N20" s="6">
        <f>G20*$N$2</f>
        <v>0</v>
      </c>
      <c r="O20" s="6">
        <f t="shared" si="7"/>
        <v>0</v>
      </c>
    </row>
    <row r="21" spans="1:15" x14ac:dyDescent="0.25">
      <c r="A21" s="2">
        <v>41655</v>
      </c>
      <c r="B21" s="13">
        <v>31</v>
      </c>
      <c r="C21" s="6">
        <f t="shared" si="8"/>
        <v>37.08</v>
      </c>
      <c r="D21" s="6">
        <f>F20+H20</f>
        <v>6.1399999999999988</v>
      </c>
      <c r="E21" s="6">
        <f t="shared" si="0"/>
        <v>36.15</v>
      </c>
      <c r="F21" s="6">
        <f t="shared" si="1"/>
        <v>4.7399999999999984</v>
      </c>
      <c r="G21" s="6">
        <f t="shared" si="2"/>
        <v>8.8500000000000014</v>
      </c>
      <c r="H21" s="6">
        <f>IF(F21&lt;5,$B$3-F21,0)</f>
        <v>25.26</v>
      </c>
      <c r="I21" s="6">
        <f t="shared" si="3"/>
        <v>45</v>
      </c>
      <c r="J21" s="6">
        <f t="shared" si="4"/>
        <v>30</v>
      </c>
      <c r="K21" s="1" t="str">
        <f t="shared" si="5"/>
        <v>TAK</v>
      </c>
      <c r="L21" s="1" t="str">
        <f t="shared" si="6"/>
        <v>NIE</v>
      </c>
      <c r="N21" s="6">
        <f>G21*$N$2</f>
        <v>44.161500000000011</v>
      </c>
      <c r="O21" s="6">
        <f t="shared" si="7"/>
        <v>57.845400000000005</v>
      </c>
    </row>
    <row r="22" spans="1:15" x14ac:dyDescent="0.25">
      <c r="A22" s="2">
        <v>41656</v>
      </c>
      <c r="B22" s="13">
        <v>109</v>
      </c>
      <c r="C22" s="6">
        <f t="shared" si="8"/>
        <v>45</v>
      </c>
      <c r="D22" s="6">
        <f>F21+H21</f>
        <v>30</v>
      </c>
      <c r="E22" s="6">
        <f t="shared" si="0"/>
        <v>45</v>
      </c>
      <c r="F22" s="6">
        <f t="shared" si="1"/>
        <v>20.189999999999998</v>
      </c>
      <c r="G22" s="6">
        <f t="shared" si="2"/>
        <v>0</v>
      </c>
      <c r="H22" s="6">
        <f>IF(F22&lt;5,$B$3-F22,0)</f>
        <v>0</v>
      </c>
      <c r="I22" s="6">
        <f t="shared" si="3"/>
        <v>45</v>
      </c>
      <c r="J22" s="6">
        <f t="shared" si="4"/>
        <v>20.189999999999998</v>
      </c>
      <c r="K22" s="1" t="str">
        <f t="shared" si="5"/>
        <v>NIE</v>
      </c>
      <c r="L22" s="1" t="str">
        <f t="shared" si="6"/>
        <v>NIE</v>
      </c>
      <c r="N22" s="6">
        <f>G22*$N$2</f>
        <v>0</v>
      </c>
      <c r="O22" s="6">
        <f t="shared" si="7"/>
        <v>0</v>
      </c>
    </row>
    <row r="23" spans="1:15" x14ac:dyDescent="0.25">
      <c r="A23" s="2">
        <v>41657</v>
      </c>
      <c r="B23" s="13">
        <v>40</v>
      </c>
      <c r="C23" s="6">
        <f t="shared" si="8"/>
        <v>45</v>
      </c>
      <c r="D23" s="6">
        <f>F22+H22</f>
        <v>20.189999999999998</v>
      </c>
      <c r="E23" s="6">
        <f t="shared" si="0"/>
        <v>45</v>
      </c>
      <c r="F23" s="6">
        <f t="shared" si="1"/>
        <v>16.589999999999996</v>
      </c>
      <c r="G23" s="6">
        <f t="shared" si="2"/>
        <v>0</v>
      </c>
      <c r="H23" s="6">
        <f>IF(F23&lt;5,$B$3-F23,0)</f>
        <v>0</v>
      </c>
      <c r="I23" s="6">
        <f t="shared" si="3"/>
        <v>45</v>
      </c>
      <c r="J23" s="6">
        <f t="shared" si="4"/>
        <v>16.589999999999996</v>
      </c>
      <c r="K23" s="1" t="str">
        <f t="shared" si="5"/>
        <v>NIE</v>
      </c>
      <c r="L23" s="1" t="str">
        <f t="shared" si="6"/>
        <v>NIE</v>
      </c>
      <c r="N23" s="6">
        <f>G23*$N$2</f>
        <v>0</v>
      </c>
      <c r="O23" s="6">
        <f t="shared" si="7"/>
        <v>0</v>
      </c>
    </row>
    <row r="24" spans="1:15" x14ac:dyDescent="0.25">
      <c r="A24" s="2">
        <v>41658</v>
      </c>
      <c r="B24" s="13">
        <v>70</v>
      </c>
      <c r="C24" s="6">
        <f t="shared" si="8"/>
        <v>45</v>
      </c>
      <c r="D24" s="6">
        <f>F23+H23</f>
        <v>16.589999999999996</v>
      </c>
      <c r="E24" s="6">
        <f t="shared" si="0"/>
        <v>45</v>
      </c>
      <c r="F24" s="6">
        <f t="shared" si="1"/>
        <v>10.289999999999996</v>
      </c>
      <c r="G24" s="6">
        <f t="shared" si="2"/>
        <v>0</v>
      </c>
      <c r="H24" s="6">
        <f>IF(F24&lt;5,$B$3-F24,0)</f>
        <v>0</v>
      </c>
      <c r="I24" s="6">
        <f t="shared" si="3"/>
        <v>45</v>
      </c>
      <c r="J24" s="6">
        <f t="shared" si="4"/>
        <v>10.289999999999996</v>
      </c>
      <c r="K24" s="1" t="str">
        <f t="shared" si="5"/>
        <v>NIE</v>
      </c>
      <c r="L24" s="1" t="str">
        <f t="shared" si="6"/>
        <v>NIE</v>
      </c>
      <c r="N24" s="6">
        <f>G24*$N$2</f>
        <v>0</v>
      </c>
      <c r="O24" s="6">
        <f t="shared" si="7"/>
        <v>0</v>
      </c>
    </row>
    <row r="25" spans="1:15" x14ac:dyDescent="0.25">
      <c r="A25" s="2">
        <v>41659</v>
      </c>
      <c r="B25" s="13">
        <v>34</v>
      </c>
      <c r="C25" s="6">
        <f t="shared" si="8"/>
        <v>45</v>
      </c>
      <c r="D25" s="6">
        <f>F24+H24</f>
        <v>10.289999999999996</v>
      </c>
      <c r="E25" s="6">
        <f t="shared" si="0"/>
        <v>43.98</v>
      </c>
      <c r="F25" s="6">
        <f t="shared" si="1"/>
        <v>8.7599999999999962</v>
      </c>
      <c r="G25" s="6">
        <f t="shared" si="2"/>
        <v>0</v>
      </c>
      <c r="H25" s="6">
        <f>IF(F25&lt;5,$B$3-F25,0)</f>
        <v>0</v>
      </c>
      <c r="I25" s="6">
        <f t="shared" si="3"/>
        <v>43.98</v>
      </c>
      <c r="J25" s="6">
        <f t="shared" si="4"/>
        <v>8.7599999999999962</v>
      </c>
      <c r="K25" s="1" t="str">
        <f t="shared" si="5"/>
        <v>TAK</v>
      </c>
      <c r="L25" s="1" t="str">
        <f t="shared" si="6"/>
        <v>NIE</v>
      </c>
      <c r="N25" s="6">
        <f>G25*$N$2</f>
        <v>0</v>
      </c>
      <c r="O25" s="6">
        <f t="shared" si="7"/>
        <v>0</v>
      </c>
    </row>
    <row r="26" spans="1:15" x14ac:dyDescent="0.25">
      <c r="A26" s="2">
        <v>41660</v>
      </c>
      <c r="B26" s="13">
        <v>111</v>
      </c>
      <c r="C26" s="6">
        <f t="shared" si="8"/>
        <v>43.98</v>
      </c>
      <c r="D26" s="6">
        <f>F25+H25</f>
        <v>8.7599999999999962</v>
      </c>
      <c r="E26" s="6">
        <f t="shared" si="0"/>
        <v>40.65</v>
      </c>
      <c r="F26" s="6">
        <f t="shared" si="1"/>
        <v>3.7599999999999962</v>
      </c>
      <c r="G26" s="6">
        <f t="shared" si="2"/>
        <v>0</v>
      </c>
      <c r="H26" s="6">
        <f>IF(F26&lt;5,$B$3-F26,0)</f>
        <v>26.240000000000002</v>
      </c>
      <c r="I26" s="6">
        <f t="shared" si="3"/>
        <v>40.65</v>
      </c>
      <c r="J26" s="6">
        <f t="shared" si="4"/>
        <v>30</v>
      </c>
      <c r="K26" s="1" t="str">
        <f t="shared" si="5"/>
        <v>TAK</v>
      </c>
      <c r="L26" s="1" t="str">
        <f t="shared" si="6"/>
        <v>NIE</v>
      </c>
      <c r="N26" s="6">
        <f>G26*$N$2</f>
        <v>0</v>
      </c>
      <c r="O26" s="6">
        <f t="shared" si="7"/>
        <v>60.089600000000004</v>
      </c>
    </row>
    <row r="27" spans="1:15" x14ac:dyDescent="0.25">
      <c r="A27" s="2">
        <v>41661</v>
      </c>
      <c r="B27" s="13">
        <v>125</v>
      </c>
      <c r="C27" s="6">
        <f t="shared" si="8"/>
        <v>40.65</v>
      </c>
      <c r="D27" s="6">
        <f>F26+H26</f>
        <v>30</v>
      </c>
      <c r="E27" s="6">
        <f t="shared" si="0"/>
        <v>40.65</v>
      </c>
      <c r="F27" s="6">
        <f t="shared" si="1"/>
        <v>18.75</v>
      </c>
      <c r="G27" s="6">
        <f t="shared" si="2"/>
        <v>0</v>
      </c>
      <c r="H27" s="6">
        <f>IF(F27&lt;5,$B$3-F27,0)</f>
        <v>0</v>
      </c>
      <c r="I27" s="6">
        <f t="shared" si="3"/>
        <v>40.65</v>
      </c>
      <c r="J27" s="6">
        <f t="shared" si="4"/>
        <v>18.75</v>
      </c>
      <c r="K27" s="1" t="str">
        <f t="shared" si="5"/>
        <v>NIE</v>
      </c>
      <c r="L27" s="1" t="str">
        <f t="shared" si="6"/>
        <v>NIE</v>
      </c>
      <c r="N27" s="6">
        <f>G27*$N$2</f>
        <v>0</v>
      </c>
      <c r="O27" s="6">
        <f t="shared" si="7"/>
        <v>0</v>
      </c>
    </row>
    <row r="28" spans="1:15" x14ac:dyDescent="0.25">
      <c r="A28" s="2">
        <v>41662</v>
      </c>
      <c r="B28" s="13">
        <v>76</v>
      </c>
      <c r="C28" s="6">
        <f t="shared" si="8"/>
        <v>40.65</v>
      </c>
      <c r="D28" s="6">
        <f>F27+H27</f>
        <v>18.75</v>
      </c>
      <c r="E28" s="6">
        <f t="shared" si="0"/>
        <v>40.65</v>
      </c>
      <c r="F28" s="6">
        <f t="shared" si="1"/>
        <v>11.91</v>
      </c>
      <c r="G28" s="6">
        <f t="shared" si="2"/>
        <v>0</v>
      </c>
      <c r="H28" s="6">
        <f>IF(F28&lt;5,$B$3-F28,0)</f>
        <v>0</v>
      </c>
      <c r="I28" s="6">
        <f t="shared" si="3"/>
        <v>40.65</v>
      </c>
      <c r="J28" s="6">
        <f t="shared" si="4"/>
        <v>11.91</v>
      </c>
      <c r="K28" s="1" t="str">
        <f t="shared" si="5"/>
        <v>NIE</v>
      </c>
      <c r="L28" s="1" t="str">
        <f t="shared" si="6"/>
        <v>NIE</v>
      </c>
      <c r="N28" s="6">
        <f>G28*$N$2</f>
        <v>0</v>
      </c>
      <c r="O28" s="6">
        <f t="shared" si="7"/>
        <v>0</v>
      </c>
    </row>
    <row r="29" spans="1:15" x14ac:dyDescent="0.25">
      <c r="A29" s="2">
        <v>41663</v>
      </c>
      <c r="B29" s="13">
        <v>125</v>
      </c>
      <c r="C29" s="6">
        <f t="shared" si="8"/>
        <v>40.65</v>
      </c>
      <c r="D29" s="6">
        <f>F28+H28</f>
        <v>11.91</v>
      </c>
      <c r="E29" s="6">
        <f t="shared" si="0"/>
        <v>36.9</v>
      </c>
      <c r="F29" s="6">
        <f t="shared" si="1"/>
        <v>6.28</v>
      </c>
      <c r="G29" s="6">
        <f t="shared" si="2"/>
        <v>0</v>
      </c>
      <c r="H29" s="6">
        <f>IF(F29&lt;5,$B$3-F29,0)</f>
        <v>0</v>
      </c>
      <c r="I29" s="6">
        <f t="shared" si="3"/>
        <v>36.9</v>
      </c>
      <c r="J29" s="6">
        <f t="shared" si="4"/>
        <v>6.28</v>
      </c>
      <c r="K29" s="1" t="str">
        <f t="shared" si="5"/>
        <v>TAK</v>
      </c>
      <c r="L29" s="1" t="str">
        <f t="shared" si="6"/>
        <v>NIE</v>
      </c>
      <c r="N29" s="6">
        <f>G29*$N$2</f>
        <v>0</v>
      </c>
      <c r="O29" s="6">
        <f t="shared" si="7"/>
        <v>0</v>
      </c>
    </row>
    <row r="30" spans="1:15" x14ac:dyDescent="0.25">
      <c r="A30" s="2">
        <v>41664</v>
      </c>
      <c r="B30" s="13">
        <v>23</v>
      </c>
      <c r="C30" s="6">
        <f t="shared" si="8"/>
        <v>36.9</v>
      </c>
      <c r="D30" s="6">
        <f>F29+H29</f>
        <v>6.28</v>
      </c>
      <c r="E30" s="6">
        <f t="shared" si="0"/>
        <v>36.21</v>
      </c>
      <c r="F30" s="6">
        <f t="shared" si="1"/>
        <v>5.24</v>
      </c>
      <c r="G30" s="6">
        <f t="shared" si="2"/>
        <v>0</v>
      </c>
      <c r="H30" s="6">
        <f>IF(F30&lt;5,$B$3-F30,0)</f>
        <v>0</v>
      </c>
      <c r="I30" s="6">
        <f t="shared" si="3"/>
        <v>36.21</v>
      </c>
      <c r="J30" s="6">
        <f t="shared" si="4"/>
        <v>5.24</v>
      </c>
      <c r="K30" s="1" t="str">
        <f t="shared" si="5"/>
        <v>TAK</v>
      </c>
      <c r="L30" s="1" t="str">
        <f t="shared" si="6"/>
        <v>NIE</v>
      </c>
      <c r="N30" s="6">
        <f>G30*$N$2</f>
        <v>0</v>
      </c>
      <c r="O30" s="6">
        <f t="shared" si="7"/>
        <v>0</v>
      </c>
    </row>
    <row r="31" spans="1:15" x14ac:dyDescent="0.25">
      <c r="A31" s="2">
        <v>41665</v>
      </c>
      <c r="B31" s="13">
        <v>93</v>
      </c>
      <c r="C31" s="6">
        <f t="shared" si="8"/>
        <v>36.21</v>
      </c>
      <c r="D31" s="6">
        <f>F30+H30</f>
        <v>5.24</v>
      </c>
      <c r="E31" s="6">
        <f t="shared" si="0"/>
        <v>33.42</v>
      </c>
      <c r="F31" s="6">
        <f t="shared" si="1"/>
        <v>1.0499999999999998</v>
      </c>
      <c r="G31" s="6">
        <f t="shared" si="2"/>
        <v>0</v>
      </c>
      <c r="H31" s="6">
        <f>IF(F31&lt;5,$B$3-F31,0)</f>
        <v>28.95</v>
      </c>
      <c r="I31" s="6">
        <f t="shared" si="3"/>
        <v>33.42</v>
      </c>
      <c r="J31" s="6">
        <f t="shared" si="4"/>
        <v>30</v>
      </c>
      <c r="K31" s="1" t="str">
        <f t="shared" si="5"/>
        <v>TAK</v>
      </c>
      <c r="L31" s="1" t="str">
        <f t="shared" si="6"/>
        <v>TAK</v>
      </c>
      <c r="N31" s="6">
        <f>G31*$N$2</f>
        <v>0</v>
      </c>
      <c r="O31" s="6">
        <f t="shared" si="7"/>
        <v>66.295500000000004</v>
      </c>
    </row>
    <row r="32" spans="1:15" x14ac:dyDescent="0.25">
      <c r="A32" s="2">
        <v>41666</v>
      </c>
      <c r="B32" s="13">
        <v>111</v>
      </c>
      <c r="C32" s="6">
        <f t="shared" si="8"/>
        <v>33.42</v>
      </c>
      <c r="D32" s="6">
        <f>F31+H31</f>
        <v>30</v>
      </c>
      <c r="E32" s="6">
        <f t="shared" si="0"/>
        <v>33.42</v>
      </c>
      <c r="F32" s="6">
        <f t="shared" si="1"/>
        <v>20.009999999999998</v>
      </c>
      <c r="G32" s="6">
        <f t="shared" si="2"/>
        <v>0</v>
      </c>
      <c r="H32" s="6">
        <f>IF(F32&lt;5,$B$3-F32,0)</f>
        <v>0</v>
      </c>
      <c r="I32" s="6">
        <f t="shared" si="3"/>
        <v>33.42</v>
      </c>
      <c r="J32" s="6">
        <f t="shared" si="4"/>
        <v>20.009999999999998</v>
      </c>
      <c r="K32" s="1" t="str">
        <f t="shared" si="5"/>
        <v>NIE</v>
      </c>
      <c r="L32" s="1" t="str">
        <f t="shared" si="6"/>
        <v>NIE</v>
      </c>
      <c r="N32" s="6">
        <f>G32*$N$2</f>
        <v>0</v>
      </c>
      <c r="O32" s="6">
        <f t="shared" si="7"/>
        <v>0</v>
      </c>
    </row>
    <row r="33" spans="1:15" x14ac:dyDescent="0.25">
      <c r="A33" s="2">
        <v>41667</v>
      </c>
      <c r="B33" s="13">
        <v>52</v>
      </c>
      <c r="C33" s="6">
        <f t="shared" si="8"/>
        <v>33.42</v>
      </c>
      <c r="D33" s="6">
        <f>F32+H32</f>
        <v>20.009999999999998</v>
      </c>
      <c r="E33" s="6">
        <f t="shared" si="0"/>
        <v>33.42</v>
      </c>
      <c r="F33" s="6">
        <f t="shared" si="1"/>
        <v>15.329999999999998</v>
      </c>
      <c r="G33" s="6">
        <f t="shared" si="2"/>
        <v>0</v>
      </c>
      <c r="H33" s="6">
        <f>IF(F33&lt;5,$B$3-F33,0)</f>
        <v>0</v>
      </c>
      <c r="I33" s="6">
        <f t="shared" si="3"/>
        <v>33.42</v>
      </c>
      <c r="J33" s="6">
        <f t="shared" si="4"/>
        <v>15.329999999999998</v>
      </c>
      <c r="K33" s="1" t="str">
        <f t="shared" si="5"/>
        <v>NIE</v>
      </c>
      <c r="L33" s="1" t="str">
        <f t="shared" si="6"/>
        <v>NIE</v>
      </c>
      <c r="N33" s="6">
        <f>G33*$N$2</f>
        <v>0</v>
      </c>
      <c r="O33" s="6">
        <f t="shared" si="7"/>
        <v>0</v>
      </c>
    </row>
    <row r="34" spans="1:15" x14ac:dyDescent="0.25">
      <c r="A34" s="2">
        <v>41668</v>
      </c>
      <c r="B34" s="13">
        <v>65</v>
      </c>
      <c r="C34" s="6">
        <f t="shared" si="8"/>
        <v>33.42</v>
      </c>
      <c r="D34" s="6">
        <f>F33+H33</f>
        <v>15.329999999999998</v>
      </c>
      <c r="E34" s="6">
        <f t="shared" si="0"/>
        <v>33.42</v>
      </c>
      <c r="F34" s="6">
        <f t="shared" si="1"/>
        <v>9.4799999999999986</v>
      </c>
      <c r="G34" s="6">
        <f t="shared" si="2"/>
        <v>0</v>
      </c>
      <c r="H34" s="6">
        <f>IF(F34&lt;5,$B$3-F34,0)</f>
        <v>0</v>
      </c>
      <c r="I34" s="6">
        <f t="shared" si="3"/>
        <v>33.42</v>
      </c>
      <c r="J34" s="6">
        <f t="shared" si="4"/>
        <v>9.4799999999999986</v>
      </c>
      <c r="K34" s="1" t="str">
        <f t="shared" si="5"/>
        <v>NIE</v>
      </c>
      <c r="L34" s="1" t="str">
        <f t="shared" si="6"/>
        <v>NIE</v>
      </c>
      <c r="N34" s="6">
        <f>G34*$N$2</f>
        <v>0</v>
      </c>
      <c r="O34" s="6">
        <f t="shared" si="7"/>
        <v>0</v>
      </c>
    </row>
    <row r="35" spans="1:15" x14ac:dyDescent="0.25">
      <c r="A35" s="2">
        <v>41669</v>
      </c>
      <c r="B35" s="13">
        <v>120</v>
      </c>
      <c r="C35" s="6">
        <f t="shared" si="8"/>
        <v>33.42</v>
      </c>
      <c r="D35" s="6">
        <f>F34+H34</f>
        <v>9.4799999999999986</v>
      </c>
      <c r="E35" s="6">
        <f t="shared" si="0"/>
        <v>29.82</v>
      </c>
      <c r="F35" s="6">
        <f t="shared" si="1"/>
        <v>4.0799999999999983</v>
      </c>
      <c r="G35" s="6">
        <f t="shared" si="2"/>
        <v>15.18</v>
      </c>
      <c r="H35" s="6">
        <f>IF(F35&lt;5,$B$3-F35,0)</f>
        <v>25.92</v>
      </c>
      <c r="I35" s="6">
        <f t="shared" si="3"/>
        <v>45</v>
      </c>
      <c r="J35" s="6">
        <f t="shared" si="4"/>
        <v>30</v>
      </c>
      <c r="K35" s="1" t="str">
        <f t="shared" si="5"/>
        <v>TAK</v>
      </c>
      <c r="L35" s="1" t="str">
        <f t="shared" si="6"/>
        <v>NIE</v>
      </c>
      <c r="N35" s="6">
        <f>G35*$N$2</f>
        <v>75.748199999999997</v>
      </c>
      <c r="O35" s="6">
        <f t="shared" si="7"/>
        <v>59.356800000000007</v>
      </c>
    </row>
    <row r="36" spans="1:15" x14ac:dyDescent="0.25">
      <c r="A36" s="2">
        <v>41670</v>
      </c>
      <c r="B36" s="13">
        <v>113</v>
      </c>
      <c r="C36" s="6">
        <f t="shared" si="8"/>
        <v>45</v>
      </c>
      <c r="D36" s="6">
        <f>F35+H35</f>
        <v>30</v>
      </c>
      <c r="E36" s="6">
        <f t="shared" si="0"/>
        <v>45</v>
      </c>
      <c r="F36" s="6">
        <f t="shared" si="1"/>
        <v>19.829999999999998</v>
      </c>
      <c r="G36" s="6">
        <f t="shared" si="2"/>
        <v>0</v>
      </c>
      <c r="H36" s="6">
        <f>IF(F36&lt;5,$B$3-F36,0)</f>
        <v>0</v>
      </c>
      <c r="I36" s="6">
        <f t="shared" si="3"/>
        <v>45</v>
      </c>
      <c r="J36" s="6">
        <f t="shared" si="4"/>
        <v>19.829999999999998</v>
      </c>
      <c r="K36" s="1" t="str">
        <f t="shared" si="5"/>
        <v>NIE</v>
      </c>
      <c r="L36" s="1" t="str">
        <f t="shared" si="6"/>
        <v>NIE</v>
      </c>
      <c r="N36" s="6">
        <f>G36*$N$2</f>
        <v>0</v>
      </c>
      <c r="O36" s="6">
        <f t="shared" si="7"/>
        <v>0</v>
      </c>
    </row>
    <row r="37" spans="1:15" x14ac:dyDescent="0.25">
      <c r="A37" s="2">
        <v>41671</v>
      </c>
      <c r="B37" s="13">
        <v>110</v>
      </c>
      <c r="C37" s="6">
        <f t="shared" si="8"/>
        <v>45</v>
      </c>
      <c r="D37" s="6">
        <f>F36+H36</f>
        <v>19.829999999999998</v>
      </c>
      <c r="E37" s="6">
        <f t="shared" si="0"/>
        <v>45</v>
      </c>
      <c r="F37" s="6">
        <f t="shared" si="1"/>
        <v>9.9299999999999979</v>
      </c>
      <c r="G37" s="6">
        <f t="shared" si="2"/>
        <v>0</v>
      </c>
      <c r="H37" s="6">
        <f>IF(F37&lt;5,$B$3-F37,0)</f>
        <v>0</v>
      </c>
      <c r="I37" s="6">
        <f t="shared" si="3"/>
        <v>45</v>
      </c>
      <c r="J37" s="6">
        <f t="shared" si="4"/>
        <v>9.9299999999999979</v>
      </c>
      <c r="K37" s="1" t="str">
        <f t="shared" si="5"/>
        <v>NIE</v>
      </c>
      <c r="L37" s="1" t="str">
        <f t="shared" si="6"/>
        <v>NIE</v>
      </c>
      <c r="N37" s="6">
        <f>G37*$N$2</f>
        <v>0</v>
      </c>
      <c r="O37" s="6">
        <f t="shared" si="7"/>
        <v>0</v>
      </c>
    </row>
    <row r="38" spans="1:15" x14ac:dyDescent="0.25">
      <c r="A38" s="2">
        <v>41672</v>
      </c>
      <c r="B38" s="13">
        <v>135</v>
      </c>
      <c r="C38" s="6">
        <f t="shared" si="8"/>
        <v>45</v>
      </c>
      <c r="D38" s="6">
        <f>F37+H37</f>
        <v>9.9299999999999979</v>
      </c>
      <c r="E38" s="6">
        <f t="shared" si="0"/>
        <v>40.950000000000003</v>
      </c>
      <c r="F38" s="6">
        <f t="shared" si="1"/>
        <v>3.8499999999999979</v>
      </c>
      <c r="G38" s="6">
        <f t="shared" si="2"/>
        <v>0</v>
      </c>
      <c r="H38" s="6">
        <f>IF(F38&lt;5,$B$3-F38,0)</f>
        <v>26.150000000000002</v>
      </c>
      <c r="I38" s="6">
        <f t="shared" si="3"/>
        <v>40.950000000000003</v>
      </c>
      <c r="J38" s="6">
        <f t="shared" si="4"/>
        <v>30</v>
      </c>
      <c r="K38" s="1" t="str">
        <f t="shared" si="5"/>
        <v>TAK</v>
      </c>
      <c r="L38" s="1" t="str">
        <f t="shared" si="6"/>
        <v>NIE</v>
      </c>
      <c r="N38" s="6">
        <f>G38*$N$2</f>
        <v>0</v>
      </c>
      <c r="O38" s="6">
        <f t="shared" si="7"/>
        <v>59.883500000000005</v>
      </c>
    </row>
    <row r="39" spans="1:15" x14ac:dyDescent="0.25">
      <c r="A39" s="2">
        <v>41673</v>
      </c>
      <c r="B39" s="13">
        <v>37</v>
      </c>
      <c r="C39" s="6">
        <f t="shared" si="8"/>
        <v>40.950000000000003</v>
      </c>
      <c r="D39" s="6">
        <f>F38+H38</f>
        <v>30</v>
      </c>
      <c r="E39" s="6">
        <f t="shared" si="0"/>
        <v>40.950000000000003</v>
      </c>
      <c r="F39" s="6">
        <f t="shared" si="1"/>
        <v>26.67</v>
      </c>
      <c r="G39" s="6">
        <f t="shared" si="2"/>
        <v>0</v>
      </c>
      <c r="H39" s="6">
        <f>IF(F39&lt;5,$B$3-F39,0)</f>
        <v>0</v>
      </c>
      <c r="I39" s="6">
        <f t="shared" si="3"/>
        <v>40.950000000000003</v>
      </c>
      <c r="J39" s="6">
        <f t="shared" si="4"/>
        <v>26.67</v>
      </c>
      <c r="K39" s="1" t="str">
        <f t="shared" si="5"/>
        <v>NIE</v>
      </c>
      <c r="L39" s="1" t="str">
        <f t="shared" si="6"/>
        <v>NIE</v>
      </c>
      <c r="N39" s="6">
        <f>G39*$N$2</f>
        <v>0</v>
      </c>
      <c r="O39" s="6">
        <f t="shared" si="7"/>
        <v>0</v>
      </c>
    </row>
    <row r="40" spans="1:15" x14ac:dyDescent="0.25">
      <c r="A40" s="2">
        <v>41674</v>
      </c>
      <c r="B40" s="13">
        <v>113</v>
      </c>
      <c r="C40" s="6">
        <f t="shared" si="8"/>
        <v>40.950000000000003</v>
      </c>
      <c r="D40" s="6">
        <f>F39+H39</f>
        <v>26.67</v>
      </c>
      <c r="E40" s="6">
        <f t="shared" si="0"/>
        <v>40.950000000000003</v>
      </c>
      <c r="F40" s="6">
        <f t="shared" si="1"/>
        <v>16.5</v>
      </c>
      <c r="G40" s="6">
        <f t="shared" si="2"/>
        <v>0</v>
      </c>
      <c r="H40" s="6">
        <f>IF(F40&lt;5,$B$3-F40,0)</f>
        <v>0</v>
      </c>
      <c r="I40" s="6">
        <f t="shared" si="3"/>
        <v>40.950000000000003</v>
      </c>
      <c r="J40" s="6">
        <f t="shared" si="4"/>
        <v>16.5</v>
      </c>
      <c r="K40" s="1" t="str">
        <f t="shared" si="5"/>
        <v>NIE</v>
      </c>
      <c r="L40" s="1" t="str">
        <f t="shared" si="6"/>
        <v>NIE</v>
      </c>
      <c r="N40" s="6">
        <f>G40*$N$2</f>
        <v>0</v>
      </c>
      <c r="O40" s="6">
        <f t="shared" si="7"/>
        <v>0</v>
      </c>
    </row>
    <row r="41" spans="1:15" x14ac:dyDescent="0.25">
      <c r="A41" s="2">
        <v>41675</v>
      </c>
      <c r="B41" s="13">
        <v>79</v>
      </c>
      <c r="C41" s="6">
        <f t="shared" si="8"/>
        <v>40.950000000000003</v>
      </c>
      <c r="D41" s="6">
        <f>F40+H40</f>
        <v>16.5</v>
      </c>
      <c r="E41" s="6">
        <f t="shared" si="0"/>
        <v>40.950000000000003</v>
      </c>
      <c r="F41" s="6">
        <f t="shared" si="1"/>
        <v>9.39</v>
      </c>
      <c r="G41" s="6">
        <f t="shared" si="2"/>
        <v>0</v>
      </c>
      <c r="H41" s="6">
        <f>IF(F41&lt;5,$B$3-F41,0)</f>
        <v>0</v>
      </c>
      <c r="I41" s="6">
        <f t="shared" si="3"/>
        <v>40.950000000000003</v>
      </c>
      <c r="J41" s="6">
        <f t="shared" si="4"/>
        <v>9.39</v>
      </c>
      <c r="K41" s="1" t="str">
        <f t="shared" si="5"/>
        <v>NIE</v>
      </c>
      <c r="L41" s="1" t="str">
        <f t="shared" si="6"/>
        <v>NIE</v>
      </c>
      <c r="N41" s="6">
        <f>G41*$N$2</f>
        <v>0</v>
      </c>
      <c r="O41" s="6">
        <f t="shared" si="7"/>
        <v>0</v>
      </c>
    </row>
    <row r="42" spans="1:15" x14ac:dyDescent="0.25">
      <c r="A42" s="2">
        <v>41676</v>
      </c>
      <c r="B42" s="13">
        <v>94</v>
      </c>
      <c r="C42" s="6">
        <f t="shared" si="8"/>
        <v>40.950000000000003</v>
      </c>
      <c r="D42" s="6">
        <f>F41+H41</f>
        <v>9.39</v>
      </c>
      <c r="E42" s="6">
        <f t="shared" si="0"/>
        <v>38.130000000000003</v>
      </c>
      <c r="F42" s="6">
        <f t="shared" si="1"/>
        <v>5.16</v>
      </c>
      <c r="G42" s="6">
        <f t="shared" si="2"/>
        <v>6.8699999999999974</v>
      </c>
      <c r="H42" s="6">
        <f>IF(F42&lt;5,$B$3-F42,0)</f>
        <v>0</v>
      </c>
      <c r="I42" s="6">
        <f t="shared" si="3"/>
        <v>45</v>
      </c>
      <c r="J42" s="6">
        <f t="shared" si="4"/>
        <v>5.16</v>
      </c>
      <c r="K42" s="1" t="str">
        <f t="shared" si="5"/>
        <v>TAK</v>
      </c>
      <c r="L42" s="1" t="str">
        <f t="shared" si="6"/>
        <v>NIE</v>
      </c>
      <c r="N42" s="6">
        <f>G42*$N$2</f>
        <v>34.281299999999987</v>
      </c>
      <c r="O42" s="6">
        <f t="shared" si="7"/>
        <v>0</v>
      </c>
    </row>
    <row r="43" spans="1:15" x14ac:dyDescent="0.25">
      <c r="A43" s="2">
        <v>41677</v>
      </c>
      <c r="B43" s="13">
        <v>35</v>
      </c>
      <c r="C43" s="6">
        <f t="shared" si="8"/>
        <v>45</v>
      </c>
      <c r="D43" s="6">
        <f>F42+H42</f>
        <v>5.16</v>
      </c>
      <c r="E43" s="6">
        <f t="shared" si="0"/>
        <v>43.95</v>
      </c>
      <c r="F43" s="6">
        <f t="shared" si="1"/>
        <v>3.58</v>
      </c>
      <c r="G43" s="6">
        <f t="shared" si="2"/>
        <v>0</v>
      </c>
      <c r="H43" s="6">
        <f>IF(F43&lt;5,$B$3-F43,0)</f>
        <v>26.42</v>
      </c>
      <c r="I43" s="6">
        <f t="shared" si="3"/>
        <v>43.95</v>
      </c>
      <c r="J43" s="6">
        <f t="shared" si="4"/>
        <v>30</v>
      </c>
      <c r="K43" s="1" t="str">
        <f t="shared" si="5"/>
        <v>TAK</v>
      </c>
      <c r="L43" s="1" t="str">
        <f t="shared" si="6"/>
        <v>TAK</v>
      </c>
      <c r="N43" s="6">
        <f>G43*$N$2</f>
        <v>0</v>
      </c>
      <c r="O43" s="6">
        <f t="shared" si="7"/>
        <v>60.501800000000003</v>
      </c>
    </row>
    <row r="44" spans="1:15" x14ac:dyDescent="0.25">
      <c r="A44" s="2">
        <v>41678</v>
      </c>
      <c r="B44" s="13">
        <v>54</v>
      </c>
      <c r="C44" s="6">
        <f t="shared" si="8"/>
        <v>43.95</v>
      </c>
      <c r="D44" s="6">
        <f>F43+H43</f>
        <v>30</v>
      </c>
      <c r="E44" s="6">
        <f t="shared" si="0"/>
        <v>43.95</v>
      </c>
      <c r="F44" s="6">
        <f t="shared" si="1"/>
        <v>25.14</v>
      </c>
      <c r="G44" s="6">
        <f t="shared" si="2"/>
        <v>0</v>
      </c>
      <c r="H44" s="6">
        <f>IF(F44&lt;5,$B$3-F44,0)</f>
        <v>0</v>
      </c>
      <c r="I44" s="6">
        <f t="shared" si="3"/>
        <v>43.95</v>
      </c>
      <c r="J44" s="6">
        <f t="shared" si="4"/>
        <v>25.14</v>
      </c>
      <c r="K44" s="1" t="str">
        <f t="shared" si="5"/>
        <v>NIE</v>
      </c>
      <c r="L44" s="1" t="str">
        <f t="shared" si="6"/>
        <v>NIE</v>
      </c>
      <c r="N44" s="6">
        <f>G44*$N$2</f>
        <v>0</v>
      </c>
      <c r="O44" s="6">
        <f t="shared" si="7"/>
        <v>0</v>
      </c>
    </row>
    <row r="45" spans="1:15" x14ac:dyDescent="0.25">
      <c r="A45" s="2">
        <v>41679</v>
      </c>
      <c r="B45" s="13">
        <v>57</v>
      </c>
      <c r="C45" s="6">
        <f t="shared" si="8"/>
        <v>43.95</v>
      </c>
      <c r="D45" s="6">
        <f>F44+H44</f>
        <v>25.14</v>
      </c>
      <c r="E45" s="6">
        <f t="shared" si="0"/>
        <v>43.95</v>
      </c>
      <c r="F45" s="6">
        <f t="shared" si="1"/>
        <v>20.010000000000002</v>
      </c>
      <c r="G45" s="6">
        <f t="shared" si="2"/>
        <v>0</v>
      </c>
      <c r="H45" s="6">
        <f>IF(F45&lt;5,$B$3-F45,0)</f>
        <v>0</v>
      </c>
      <c r="I45" s="6">
        <f t="shared" si="3"/>
        <v>43.95</v>
      </c>
      <c r="J45" s="6">
        <f t="shared" si="4"/>
        <v>20.010000000000002</v>
      </c>
      <c r="K45" s="1" t="str">
        <f t="shared" si="5"/>
        <v>NIE</v>
      </c>
      <c r="L45" s="1" t="str">
        <f t="shared" si="6"/>
        <v>NIE</v>
      </c>
      <c r="N45" s="6">
        <f>G45*$N$2</f>
        <v>0</v>
      </c>
      <c r="O45" s="6">
        <f t="shared" si="7"/>
        <v>0</v>
      </c>
    </row>
    <row r="46" spans="1:15" x14ac:dyDescent="0.25">
      <c r="A46" s="2">
        <v>41680</v>
      </c>
      <c r="B46" s="13">
        <v>147</v>
      </c>
      <c r="C46" s="6">
        <f t="shared" si="8"/>
        <v>43.95</v>
      </c>
      <c r="D46" s="6">
        <f>F45+H45</f>
        <v>20.010000000000002</v>
      </c>
      <c r="E46" s="6">
        <f t="shared" si="0"/>
        <v>43.95</v>
      </c>
      <c r="F46" s="6">
        <f t="shared" si="1"/>
        <v>6.7800000000000011</v>
      </c>
      <c r="G46" s="6">
        <f t="shared" si="2"/>
        <v>0</v>
      </c>
      <c r="H46" s="6">
        <f>IF(F46&lt;5,$B$3-F46,0)</f>
        <v>0</v>
      </c>
      <c r="I46" s="6">
        <f t="shared" si="3"/>
        <v>43.95</v>
      </c>
      <c r="J46" s="6">
        <f t="shared" si="4"/>
        <v>6.7800000000000011</v>
      </c>
      <c r="K46" s="1" t="str">
        <f t="shared" si="5"/>
        <v>NIE</v>
      </c>
      <c r="L46" s="1" t="str">
        <f t="shared" si="6"/>
        <v>NIE</v>
      </c>
      <c r="N46" s="6">
        <f>G46*$N$2</f>
        <v>0</v>
      </c>
      <c r="O46" s="6">
        <f t="shared" si="7"/>
        <v>0</v>
      </c>
    </row>
    <row r="47" spans="1:15" x14ac:dyDescent="0.25">
      <c r="A47" s="2">
        <v>41681</v>
      </c>
      <c r="B47" s="13">
        <v>144</v>
      </c>
      <c r="C47" s="6">
        <f t="shared" si="8"/>
        <v>43.95</v>
      </c>
      <c r="D47" s="6">
        <f>F46+H46</f>
        <v>6.7800000000000011</v>
      </c>
      <c r="E47" s="6">
        <f t="shared" si="0"/>
        <v>39.630000000000003</v>
      </c>
      <c r="F47" s="6">
        <f t="shared" si="1"/>
        <v>0.30000000000000071</v>
      </c>
      <c r="G47" s="6">
        <f t="shared" si="2"/>
        <v>0</v>
      </c>
      <c r="H47" s="6">
        <f>IF(F47&lt;5,$B$3-F47,0)</f>
        <v>29.7</v>
      </c>
      <c r="I47" s="6">
        <f t="shared" si="3"/>
        <v>39.630000000000003</v>
      </c>
      <c r="J47" s="6">
        <f t="shared" si="4"/>
        <v>30</v>
      </c>
      <c r="K47" s="1" t="str">
        <f t="shared" si="5"/>
        <v>TAK</v>
      </c>
      <c r="L47" s="1" t="str">
        <f t="shared" si="6"/>
        <v>NIE</v>
      </c>
      <c r="N47" s="6">
        <f>G47*$N$2</f>
        <v>0</v>
      </c>
      <c r="O47" s="6">
        <f t="shared" si="7"/>
        <v>68.013000000000005</v>
      </c>
    </row>
    <row r="48" spans="1:15" x14ac:dyDescent="0.25">
      <c r="A48" s="2">
        <v>41682</v>
      </c>
      <c r="B48" s="13">
        <v>50</v>
      </c>
      <c r="C48" s="6">
        <f t="shared" si="8"/>
        <v>39.630000000000003</v>
      </c>
      <c r="D48" s="6">
        <f>F47+H47</f>
        <v>30</v>
      </c>
      <c r="E48" s="6">
        <f t="shared" si="0"/>
        <v>39.630000000000003</v>
      </c>
      <c r="F48" s="6">
        <f t="shared" si="1"/>
        <v>25.5</v>
      </c>
      <c r="G48" s="6">
        <f t="shared" si="2"/>
        <v>0</v>
      </c>
      <c r="H48" s="6">
        <f>IF(F48&lt;5,$B$3-F48,0)</f>
        <v>0</v>
      </c>
      <c r="I48" s="6">
        <f t="shared" si="3"/>
        <v>39.630000000000003</v>
      </c>
      <c r="J48" s="6">
        <f t="shared" si="4"/>
        <v>25.5</v>
      </c>
      <c r="K48" s="1" t="str">
        <f t="shared" si="5"/>
        <v>NIE</v>
      </c>
      <c r="L48" s="1" t="str">
        <f t="shared" si="6"/>
        <v>NIE</v>
      </c>
      <c r="N48" s="6">
        <f>G48*$N$2</f>
        <v>0</v>
      </c>
      <c r="O48" s="6">
        <f t="shared" si="7"/>
        <v>0</v>
      </c>
    </row>
    <row r="49" spans="1:15" x14ac:dyDescent="0.25">
      <c r="A49" s="2">
        <v>41683</v>
      </c>
      <c r="B49" s="13">
        <v>129</v>
      </c>
      <c r="C49" s="6">
        <f t="shared" si="8"/>
        <v>39.630000000000003</v>
      </c>
      <c r="D49" s="6">
        <f>F48+H48</f>
        <v>25.5</v>
      </c>
      <c r="E49" s="6">
        <f t="shared" si="0"/>
        <v>39.630000000000003</v>
      </c>
      <c r="F49" s="6">
        <f t="shared" si="1"/>
        <v>13.89</v>
      </c>
      <c r="G49" s="6">
        <f t="shared" si="2"/>
        <v>5.3699999999999974</v>
      </c>
      <c r="H49" s="6">
        <f>IF(F49&lt;5,$B$3-F49,0)</f>
        <v>0</v>
      </c>
      <c r="I49" s="6">
        <f t="shared" si="3"/>
        <v>45</v>
      </c>
      <c r="J49" s="6">
        <f t="shared" si="4"/>
        <v>13.89</v>
      </c>
      <c r="K49" s="1" t="str">
        <f t="shared" si="5"/>
        <v>NIE</v>
      </c>
      <c r="L49" s="1" t="str">
        <f t="shared" si="6"/>
        <v>NIE</v>
      </c>
      <c r="N49" s="6">
        <f>G49*$N$2</f>
        <v>26.796299999999988</v>
      </c>
      <c r="O49" s="6">
        <f t="shared" si="7"/>
        <v>0</v>
      </c>
    </row>
    <row r="50" spans="1:15" x14ac:dyDescent="0.25">
      <c r="A50" s="2">
        <v>41684</v>
      </c>
      <c r="B50" s="13">
        <v>71</v>
      </c>
      <c r="C50" s="6">
        <f t="shared" si="8"/>
        <v>45</v>
      </c>
      <c r="D50" s="6">
        <f>F49+H49</f>
        <v>13.89</v>
      </c>
      <c r="E50" s="6">
        <f t="shared" si="0"/>
        <v>42.87</v>
      </c>
      <c r="F50" s="6">
        <f t="shared" si="1"/>
        <v>10.690000000000001</v>
      </c>
      <c r="G50" s="6">
        <f t="shared" si="2"/>
        <v>0</v>
      </c>
      <c r="H50" s="6">
        <f>IF(F50&lt;5,$B$3-F50,0)</f>
        <v>0</v>
      </c>
      <c r="I50" s="6">
        <f t="shared" si="3"/>
        <v>42.87</v>
      </c>
      <c r="J50" s="6">
        <f t="shared" si="4"/>
        <v>10.690000000000001</v>
      </c>
      <c r="K50" s="1" t="str">
        <f t="shared" si="5"/>
        <v>TAK</v>
      </c>
      <c r="L50" s="1" t="str">
        <f t="shared" si="6"/>
        <v>NIE</v>
      </c>
      <c r="N50" s="6">
        <f>G50*$N$2</f>
        <v>0</v>
      </c>
      <c r="O50" s="6">
        <f t="shared" si="7"/>
        <v>0</v>
      </c>
    </row>
    <row r="51" spans="1:15" x14ac:dyDescent="0.25">
      <c r="A51" s="2">
        <v>41685</v>
      </c>
      <c r="B51" s="13">
        <v>125</v>
      </c>
      <c r="C51" s="6">
        <f t="shared" si="8"/>
        <v>42.87</v>
      </c>
      <c r="D51" s="6">
        <f>F50+H50</f>
        <v>10.690000000000001</v>
      </c>
      <c r="E51" s="6">
        <f t="shared" si="0"/>
        <v>39.119999999999997</v>
      </c>
      <c r="F51" s="6">
        <f t="shared" si="1"/>
        <v>5.0600000000000014</v>
      </c>
      <c r="G51" s="6">
        <f t="shared" si="2"/>
        <v>0</v>
      </c>
      <c r="H51" s="6">
        <f>IF(F51&lt;5,$B$3-F51,0)</f>
        <v>0</v>
      </c>
      <c r="I51" s="6">
        <f t="shared" si="3"/>
        <v>39.119999999999997</v>
      </c>
      <c r="J51" s="6">
        <f t="shared" si="4"/>
        <v>5.0600000000000014</v>
      </c>
      <c r="K51" s="1" t="str">
        <f t="shared" si="5"/>
        <v>TAK</v>
      </c>
      <c r="L51" s="1" t="str">
        <f t="shared" si="6"/>
        <v>NIE</v>
      </c>
      <c r="N51" s="6">
        <f>G51*$N$2</f>
        <v>0</v>
      </c>
      <c r="O51" s="6">
        <f t="shared" si="7"/>
        <v>0</v>
      </c>
    </row>
    <row r="52" spans="1:15" x14ac:dyDescent="0.25">
      <c r="A52" s="2">
        <v>41686</v>
      </c>
      <c r="B52" s="13">
        <v>97</v>
      </c>
      <c r="C52" s="6">
        <f t="shared" si="8"/>
        <v>39.119999999999997</v>
      </c>
      <c r="D52" s="6">
        <f>F51+H51</f>
        <v>5.0600000000000014</v>
      </c>
      <c r="E52" s="6">
        <f t="shared" si="0"/>
        <v>36.209999999999994</v>
      </c>
      <c r="F52" s="6">
        <f t="shared" si="1"/>
        <v>0.69000000000000128</v>
      </c>
      <c r="G52" s="6">
        <f t="shared" si="2"/>
        <v>0</v>
      </c>
      <c r="H52" s="6">
        <f>IF(F52&lt;5,$B$3-F52,0)</f>
        <v>29.31</v>
      </c>
      <c r="I52" s="6">
        <f t="shared" si="3"/>
        <v>36.209999999999994</v>
      </c>
      <c r="J52" s="6">
        <f t="shared" si="4"/>
        <v>30</v>
      </c>
      <c r="K52" s="1" t="str">
        <f t="shared" si="5"/>
        <v>TAK</v>
      </c>
      <c r="L52" s="1" t="str">
        <f t="shared" si="6"/>
        <v>TAK</v>
      </c>
      <c r="N52" s="6">
        <f>G52*$N$2</f>
        <v>0</v>
      </c>
      <c r="O52" s="6">
        <f t="shared" si="7"/>
        <v>67.119900000000001</v>
      </c>
    </row>
    <row r="53" spans="1:15" x14ac:dyDescent="0.25">
      <c r="A53" s="2">
        <v>41687</v>
      </c>
      <c r="B53" s="13">
        <v>104</v>
      </c>
      <c r="C53" s="6">
        <f t="shared" si="8"/>
        <v>36.209999999999994</v>
      </c>
      <c r="D53" s="6">
        <f>F52+H52</f>
        <v>30</v>
      </c>
      <c r="E53" s="6">
        <f t="shared" si="0"/>
        <v>36.209999999999994</v>
      </c>
      <c r="F53" s="6">
        <f t="shared" si="1"/>
        <v>20.64</v>
      </c>
      <c r="G53" s="6">
        <f t="shared" si="2"/>
        <v>0</v>
      </c>
      <c r="H53" s="6">
        <f>IF(F53&lt;5,$B$3-F53,0)</f>
        <v>0</v>
      </c>
      <c r="I53" s="6">
        <f t="shared" si="3"/>
        <v>36.209999999999994</v>
      </c>
      <c r="J53" s="6">
        <f t="shared" si="4"/>
        <v>20.64</v>
      </c>
      <c r="K53" s="1" t="str">
        <f t="shared" si="5"/>
        <v>NIE</v>
      </c>
      <c r="L53" s="1" t="str">
        <f t="shared" si="6"/>
        <v>NIE</v>
      </c>
      <c r="N53" s="6">
        <f>G53*$N$2</f>
        <v>0</v>
      </c>
      <c r="O53" s="6">
        <f t="shared" si="7"/>
        <v>0</v>
      </c>
    </row>
    <row r="54" spans="1:15" x14ac:dyDescent="0.25">
      <c r="A54" s="2">
        <v>41688</v>
      </c>
      <c r="B54" s="13">
        <v>108</v>
      </c>
      <c r="C54" s="6">
        <f t="shared" si="8"/>
        <v>36.209999999999994</v>
      </c>
      <c r="D54" s="6">
        <f>F53+H53</f>
        <v>20.64</v>
      </c>
      <c r="E54" s="6">
        <f t="shared" si="0"/>
        <v>36.209999999999994</v>
      </c>
      <c r="F54" s="6">
        <f t="shared" si="1"/>
        <v>10.92</v>
      </c>
      <c r="G54" s="6">
        <f t="shared" si="2"/>
        <v>0</v>
      </c>
      <c r="H54" s="6">
        <f>IF(F54&lt;5,$B$3-F54,0)</f>
        <v>0</v>
      </c>
      <c r="I54" s="6">
        <f t="shared" si="3"/>
        <v>36.209999999999994</v>
      </c>
      <c r="J54" s="6">
        <f t="shared" si="4"/>
        <v>10.92</v>
      </c>
      <c r="K54" s="1" t="str">
        <f t="shared" si="5"/>
        <v>NIE</v>
      </c>
      <c r="L54" s="1" t="str">
        <f t="shared" si="6"/>
        <v>NIE</v>
      </c>
      <c r="N54" s="6">
        <f>G54*$N$2</f>
        <v>0</v>
      </c>
      <c r="O54" s="6">
        <f t="shared" si="7"/>
        <v>0</v>
      </c>
    </row>
    <row r="55" spans="1:15" x14ac:dyDescent="0.25">
      <c r="A55" s="2">
        <v>41689</v>
      </c>
      <c r="B55" s="13">
        <v>61</v>
      </c>
      <c r="C55" s="6">
        <f t="shared" si="8"/>
        <v>36.209999999999994</v>
      </c>
      <c r="D55" s="6">
        <f>F54+H54</f>
        <v>10.92</v>
      </c>
      <c r="E55" s="6">
        <f t="shared" si="0"/>
        <v>34.379999999999995</v>
      </c>
      <c r="F55" s="6">
        <f t="shared" si="1"/>
        <v>8.17</v>
      </c>
      <c r="G55" s="6">
        <f t="shared" si="2"/>
        <v>0</v>
      </c>
      <c r="H55" s="6">
        <f>IF(F55&lt;5,$B$3-F55,0)</f>
        <v>0</v>
      </c>
      <c r="I55" s="6">
        <f t="shared" si="3"/>
        <v>34.379999999999995</v>
      </c>
      <c r="J55" s="6">
        <f t="shared" si="4"/>
        <v>8.17</v>
      </c>
      <c r="K55" s="1" t="str">
        <f t="shared" si="5"/>
        <v>TAK</v>
      </c>
      <c r="L55" s="1" t="str">
        <f t="shared" si="6"/>
        <v>NIE</v>
      </c>
      <c r="N55" s="6">
        <f>G55*$N$2</f>
        <v>0</v>
      </c>
      <c r="O55" s="6">
        <f t="shared" si="7"/>
        <v>0</v>
      </c>
    </row>
    <row r="56" spans="1:15" x14ac:dyDescent="0.25">
      <c r="A56" s="2">
        <v>41690</v>
      </c>
      <c r="B56" s="13">
        <v>35</v>
      </c>
      <c r="C56" s="6">
        <f t="shared" si="8"/>
        <v>34.379999999999995</v>
      </c>
      <c r="D56" s="6">
        <f>F55+H55</f>
        <v>8.17</v>
      </c>
      <c r="E56" s="6">
        <f t="shared" si="0"/>
        <v>33.33</v>
      </c>
      <c r="F56" s="6">
        <f t="shared" si="1"/>
        <v>6.59</v>
      </c>
      <c r="G56" s="6">
        <f t="shared" si="2"/>
        <v>11.670000000000002</v>
      </c>
      <c r="H56" s="6">
        <f>IF(F56&lt;5,$B$3-F56,0)</f>
        <v>0</v>
      </c>
      <c r="I56" s="6">
        <f t="shared" si="3"/>
        <v>45</v>
      </c>
      <c r="J56" s="6">
        <f t="shared" si="4"/>
        <v>6.59</v>
      </c>
      <c r="K56" s="1" t="str">
        <f t="shared" si="5"/>
        <v>TAK</v>
      </c>
      <c r="L56" s="1" t="str">
        <f t="shared" si="6"/>
        <v>NIE</v>
      </c>
      <c r="N56" s="6">
        <f>G56*$N$2</f>
        <v>58.233300000000014</v>
      </c>
      <c r="O56" s="6">
        <f t="shared" si="7"/>
        <v>0</v>
      </c>
    </row>
    <row r="57" spans="1:15" x14ac:dyDescent="0.25">
      <c r="A57" s="2">
        <v>41691</v>
      </c>
      <c r="B57" s="13">
        <v>40</v>
      </c>
      <c r="C57" s="6">
        <f t="shared" si="8"/>
        <v>45</v>
      </c>
      <c r="D57" s="6">
        <f>F56+H56</f>
        <v>6.59</v>
      </c>
      <c r="E57" s="6">
        <f t="shared" si="0"/>
        <v>43.8</v>
      </c>
      <c r="F57" s="6">
        <f t="shared" si="1"/>
        <v>4.79</v>
      </c>
      <c r="G57" s="6">
        <f t="shared" si="2"/>
        <v>0</v>
      </c>
      <c r="H57" s="6">
        <f>IF(F57&lt;5,$B$3-F57,0)</f>
        <v>25.21</v>
      </c>
      <c r="I57" s="6">
        <f t="shared" si="3"/>
        <v>43.8</v>
      </c>
      <c r="J57" s="6">
        <f t="shared" si="4"/>
        <v>30</v>
      </c>
      <c r="K57" s="1" t="str">
        <f t="shared" si="5"/>
        <v>TAK</v>
      </c>
      <c r="L57" s="1" t="str">
        <f t="shared" si="6"/>
        <v>NIE</v>
      </c>
      <c r="N57" s="6">
        <f>G57*$N$2</f>
        <v>0</v>
      </c>
      <c r="O57" s="6">
        <f t="shared" si="7"/>
        <v>57.730900000000005</v>
      </c>
    </row>
    <row r="58" spans="1:15" x14ac:dyDescent="0.25">
      <c r="A58" s="2">
        <v>41692</v>
      </c>
      <c r="B58" s="13">
        <v>23</v>
      </c>
      <c r="C58" s="6">
        <f t="shared" si="8"/>
        <v>43.8</v>
      </c>
      <c r="D58" s="6">
        <f>F57+H57</f>
        <v>30</v>
      </c>
      <c r="E58" s="6">
        <f t="shared" si="0"/>
        <v>43.8</v>
      </c>
      <c r="F58" s="6">
        <f t="shared" si="1"/>
        <v>27.93</v>
      </c>
      <c r="G58" s="6">
        <f t="shared" si="2"/>
        <v>0</v>
      </c>
      <c r="H58" s="6">
        <f>IF(F58&lt;5,$B$3-F58,0)</f>
        <v>0</v>
      </c>
      <c r="I58" s="6">
        <f t="shared" si="3"/>
        <v>43.8</v>
      </c>
      <c r="J58" s="6">
        <f t="shared" si="4"/>
        <v>27.93</v>
      </c>
      <c r="K58" s="1" t="str">
        <f t="shared" si="5"/>
        <v>NIE</v>
      </c>
      <c r="L58" s="1" t="str">
        <f t="shared" si="6"/>
        <v>NIE</v>
      </c>
      <c r="N58" s="6">
        <f>G58*$N$2</f>
        <v>0</v>
      </c>
      <c r="O58" s="6">
        <f t="shared" si="7"/>
        <v>0</v>
      </c>
    </row>
    <row r="59" spans="1:15" x14ac:dyDescent="0.25">
      <c r="A59" s="2">
        <v>41693</v>
      </c>
      <c r="B59" s="13">
        <v>116</v>
      </c>
      <c r="C59" s="6">
        <f t="shared" si="8"/>
        <v>43.8</v>
      </c>
      <c r="D59" s="6">
        <f>F58+H58</f>
        <v>27.93</v>
      </c>
      <c r="E59" s="6">
        <f t="shared" si="0"/>
        <v>43.8</v>
      </c>
      <c r="F59" s="6">
        <f t="shared" si="1"/>
        <v>17.490000000000002</v>
      </c>
      <c r="G59" s="6">
        <f t="shared" si="2"/>
        <v>0</v>
      </c>
      <c r="H59" s="6">
        <f>IF(F59&lt;5,$B$3-F59,0)</f>
        <v>0</v>
      </c>
      <c r="I59" s="6">
        <f t="shared" si="3"/>
        <v>43.8</v>
      </c>
      <c r="J59" s="6">
        <f t="shared" si="4"/>
        <v>17.490000000000002</v>
      </c>
      <c r="K59" s="1" t="str">
        <f t="shared" si="5"/>
        <v>NIE</v>
      </c>
      <c r="L59" s="1" t="str">
        <f t="shared" si="6"/>
        <v>NIE</v>
      </c>
      <c r="N59" s="6">
        <f>G59*$N$2</f>
        <v>0</v>
      </c>
      <c r="O59" s="6">
        <f t="shared" si="7"/>
        <v>0</v>
      </c>
    </row>
    <row r="60" spans="1:15" x14ac:dyDescent="0.25">
      <c r="A60" s="2">
        <v>41694</v>
      </c>
      <c r="B60" s="13">
        <v>77</v>
      </c>
      <c r="C60" s="6">
        <f t="shared" si="8"/>
        <v>43.8</v>
      </c>
      <c r="D60" s="6">
        <f>F59+H59</f>
        <v>17.490000000000002</v>
      </c>
      <c r="E60" s="6">
        <f t="shared" si="0"/>
        <v>43.8</v>
      </c>
      <c r="F60" s="6">
        <f t="shared" si="1"/>
        <v>10.560000000000002</v>
      </c>
      <c r="G60" s="6">
        <f t="shared" si="2"/>
        <v>0</v>
      </c>
      <c r="H60" s="6">
        <f>IF(F60&lt;5,$B$3-F60,0)</f>
        <v>0</v>
      </c>
      <c r="I60" s="6">
        <f t="shared" si="3"/>
        <v>43.8</v>
      </c>
      <c r="J60" s="6">
        <f t="shared" si="4"/>
        <v>10.560000000000002</v>
      </c>
      <c r="K60" s="1" t="str">
        <f t="shared" si="5"/>
        <v>NIE</v>
      </c>
      <c r="L60" s="1" t="str">
        <f t="shared" si="6"/>
        <v>NIE</v>
      </c>
      <c r="N60" s="6">
        <f>G60*$N$2</f>
        <v>0</v>
      </c>
      <c r="O60" s="6">
        <f t="shared" si="7"/>
        <v>0</v>
      </c>
    </row>
    <row r="61" spans="1:15" x14ac:dyDescent="0.25">
      <c r="A61" s="2">
        <v>41695</v>
      </c>
      <c r="B61" s="13">
        <v>126</v>
      </c>
      <c r="C61" s="6">
        <f t="shared" si="8"/>
        <v>43.8</v>
      </c>
      <c r="D61" s="6">
        <f>F60+H60</f>
        <v>10.560000000000002</v>
      </c>
      <c r="E61" s="6">
        <f t="shared" si="0"/>
        <v>40.019999999999996</v>
      </c>
      <c r="F61" s="6">
        <f t="shared" si="1"/>
        <v>4.8900000000000023</v>
      </c>
      <c r="G61" s="6">
        <f t="shared" si="2"/>
        <v>0</v>
      </c>
      <c r="H61" s="6">
        <f>IF(F61&lt;5,$B$3-F61,0)</f>
        <v>25.11</v>
      </c>
      <c r="I61" s="6">
        <f t="shared" si="3"/>
        <v>40.019999999999996</v>
      </c>
      <c r="J61" s="6">
        <f t="shared" si="4"/>
        <v>30</v>
      </c>
      <c r="K61" s="1" t="str">
        <f t="shared" si="5"/>
        <v>TAK</v>
      </c>
      <c r="L61" s="1" t="str">
        <f t="shared" si="6"/>
        <v>NIE</v>
      </c>
      <c r="N61" s="6">
        <f>G61*$N$2</f>
        <v>0</v>
      </c>
      <c r="O61" s="6">
        <f t="shared" si="7"/>
        <v>57.501899999999999</v>
      </c>
    </row>
    <row r="62" spans="1:15" x14ac:dyDescent="0.25">
      <c r="A62" s="2">
        <v>41696</v>
      </c>
      <c r="B62" s="13">
        <v>123</v>
      </c>
      <c r="C62" s="6">
        <f t="shared" si="8"/>
        <v>40.019999999999996</v>
      </c>
      <c r="D62" s="6">
        <f>F61+H61</f>
        <v>30</v>
      </c>
      <c r="E62" s="6">
        <f t="shared" si="0"/>
        <v>40.019999999999996</v>
      </c>
      <c r="F62" s="6">
        <f t="shared" si="1"/>
        <v>18.93</v>
      </c>
      <c r="G62" s="6">
        <f t="shared" si="2"/>
        <v>0</v>
      </c>
      <c r="H62" s="6">
        <f>IF(F62&lt;5,$B$3-F62,0)</f>
        <v>0</v>
      </c>
      <c r="I62" s="6">
        <f t="shared" si="3"/>
        <v>40.019999999999996</v>
      </c>
      <c r="J62" s="6">
        <f t="shared" si="4"/>
        <v>18.93</v>
      </c>
      <c r="K62" s="1" t="str">
        <f t="shared" si="5"/>
        <v>NIE</v>
      </c>
      <c r="L62" s="1" t="str">
        <f t="shared" si="6"/>
        <v>NIE</v>
      </c>
      <c r="N62" s="6">
        <f>G62*$N$2</f>
        <v>0</v>
      </c>
      <c r="O62" s="6">
        <f t="shared" si="7"/>
        <v>0</v>
      </c>
    </row>
    <row r="63" spans="1:15" x14ac:dyDescent="0.25">
      <c r="A63" s="2">
        <v>41697</v>
      </c>
      <c r="B63" s="13">
        <v>33</v>
      </c>
      <c r="C63" s="6">
        <f t="shared" si="8"/>
        <v>40.019999999999996</v>
      </c>
      <c r="D63" s="6">
        <f>F62+H62</f>
        <v>18.93</v>
      </c>
      <c r="E63" s="6">
        <f t="shared" si="0"/>
        <v>40.019999999999996</v>
      </c>
      <c r="F63" s="6">
        <f t="shared" si="1"/>
        <v>15.959999999999999</v>
      </c>
      <c r="G63" s="6">
        <f t="shared" si="2"/>
        <v>0</v>
      </c>
      <c r="H63" s="6">
        <f>IF(F63&lt;5,$B$3-F63,0)</f>
        <v>0</v>
      </c>
      <c r="I63" s="6">
        <f t="shared" si="3"/>
        <v>40.019999999999996</v>
      </c>
      <c r="J63" s="6">
        <f t="shared" si="4"/>
        <v>15.959999999999999</v>
      </c>
      <c r="K63" s="1" t="str">
        <f t="shared" si="5"/>
        <v>NIE</v>
      </c>
      <c r="L63" s="1" t="str">
        <f t="shared" si="6"/>
        <v>NIE</v>
      </c>
      <c r="N63" s="6">
        <f>G63*$N$2</f>
        <v>0</v>
      </c>
      <c r="O63" s="6">
        <f t="shared" si="7"/>
        <v>0</v>
      </c>
    </row>
    <row r="64" spans="1:15" x14ac:dyDescent="0.25">
      <c r="A64" s="2">
        <v>41698</v>
      </c>
      <c r="B64" s="13">
        <v>34</v>
      </c>
      <c r="C64" s="6">
        <f t="shared" si="8"/>
        <v>40.019999999999996</v>
      </c>
      <c r="D64" s="6">
        <f>F63+H63</f>
        <v>15.959999999999999</v>
      </c>
      <c r="E64" s="6">
        <f t="shared" si="0"/>
        <v>40.019999999999996</v>
      </c>
      <c r="F64" s="6">
        <f t="shared" si="1"/>
        <v>12.899999999999999</v>
      </c>
      <c r="G64" s="6">
        <f t="shared" si="2"/>
        <v>0</v>
      </c>
      <c r="H64" s="6">
        <f>IF(F64&lt;5,$B$3-F64,0)</f>
        <v>0</v>
      </c>
      <c r="I64" s="6">
        <f t="shared" si="3"/>
        <v>40.019999999999996</v>
      </c>
      <c r="J64" s="6">
        <f t="shared" si="4"/>
        <v>12.899999999999999</v>
      </c>
      <c r="K64" s="1" t="str">
        <f t="shared" si="5"/>
        <v>NIE</v>
      </c>
      <c r="L64" s="1" t="str">
        <f t="shared" si="6"/>
        <v>NIE</v>
      </c>
      <c r="N64" s="6">
        <f>G64*$N$2</f>
        <v>0</v>
      </c>
      <c r="O64" s="6">
        <f t="shared" si="7"/>
        <v>0</v>
      </c>
    </row>
    <row r="65" spans="1:15" x14ac:dyDescent="0.25">
      <c r="A65" s="2">
        <v>41699</v>
      </c>
      <c r="B65" s="13">
        <v>137</v>
      </c>
      <c r="C65" s="6">
        <f t="shared" si="8"/>
        <v>40.019999999999996</v>
      </c>
      <c r="D65" s="6">
        <f>F64+H64</f>
        <v>12.899999999999999</v>
      </c>
      <c r="E65" s="6">
        <f t="shared" si="0"/>
        <v>35.909999999999997</v>
      </c>
      <c r="F65" s="6">
        <f t="shared" si="1"/>
        <v>6.7299999999999986</v>
      </c>
      <c r="G65" s="6">
        <f t="shared" si="2"/>
        <v>0</v>
      </c>
      <c r="H65" s="6">
        <f>IF(F65&lt;5,$B$3-F65,0)</f>
        <v>0</v>
      </c>
      <c r="I65" s="6">
        <f t="shared" si="3"/>
        <v>35.909999999999997</v>
      </c>
      <c r="J65" s="6">
        <f t="shared" si="4"/>
        <v>6.7299999999999986</v>
      </c>
      <c r="K65" s="1" t="str">
        <f t="shared" si="5"/>
        <v>TAK</v>
      </c>
      <c r="L65" s="1" t="str">
        <f t="shared" si="6"/>
        <v>NIE</v>
      </c>
      <c r="N65" s="6">
        <f>G65*$N$2</f>
        <v>0</v>
      </c>
      <c r="O65" s="6">
        <f t="shared" si="7"/>
        <v>0</v>
      </c>
    </row>
    <row r="66" spans="1:15" x14ac:dyDescent="0.25">
      <c r="A66" s="2">
        <v>41700</v>
      </c>
      <c r="B66" s="13">
        <v>39</v>
      </c>
      <c r="C66" s="6">
        <f t="shared" si="8"/>
        <v>35.909999999999997</v>
      </c>
      <c r="D66" s="6">
        <f>F65+H65</f>
        <v>6.7299999999999986</v>
      </c>
      <c r="E66" s="6">
        <f t="shared" si="0"/>
        <v>34.739999999999995</v>
      </c>
      <c r="F66" s="6">
        <f t="shared" si="1"/>
        <v>4.9699999999999989</v>
      </c>
      <c r="G66" s="6">
        <f t="shared" si="2"/>
        <v>0</v>
      </c>
      <c r="H66" s="6">
        <f>IF(F66&lt;5,$B$3-F66,0)</f>
        <v>25.03</v>
      </c>
      <c r="I66" s="6">
        <f t="shared" si="3"/>
        <v>34.739999999999995</v>
      </c>
      <c r="J66" s="6">
        <f t="shared" si="4"/>
        <v>30</v>
      </c>
      <c r="K66" s="1" t="str">
        <f t="shared" si="5"/>
        <v>TAK</v>
      </c>
      <c r="L66" s="1" t="str">
        <f t="shared" si="6"/>
        <v>NIE</v>
      </c>
      <c r="N66" s="6">
        <f>G66*$N$2</f>
        <v>0</v>
      </c>
      <c r="O66" s="6">
        <f t="shared" si="7"/>
        <v>57.318700000000007</v>
      </c>
    </row>
    <row r="67" spans="1:15" x14ac:dyDescent="0.25">
      <c r="A67" s="2">
        <v>41701</v>
      </c>
      <c r="B67" s="13">
        <v>99</v>
      </c>
      <c r="C67" s="6">
        <f t="shared" si="8"/>
        <v>34.739999999999995</v>
      </c>
      <c r="D67" s="6">
        <f>F66+H66</f>
        <v>30</v>
      </c>
      <c r="E67" s="6">
        <f t="shared" si="0"/>
        <v>34.739999999999995</v>
      </c>
      <c r="F67" s="6">
        <f t="shared" si="1"/>
        <v>21.09</v>
      </c>
      <c r="G67" s="6">
        <f t="shared" si="2"/>
        <v>0</v>
      </c>
      <c r="H67" s="6">
        <f>IF(F67&lt;5,$B$3-F67,0)</f>
        <v>0</v>
      </c>
      <c r="I67" s="6">
        <f t="shared" si="3"/>
        <v>34.739999999999995</v>
      </c>
      <c r="J67" s="6">
        <f t="shared" si="4"/>
        <v>21.09</v>
      </c>
      <c r="K67" s="1" t="str">
        <f t="shared" si="5"/>
        <v>NIE</v>
      </c>
      <c r="L67" s="1" t="str">
        <f t="shared" si="6"/>
        <v>NIE</v>
      </c>
      <c r="N67" s="6">
        <f>G67*$N$2</f>
        <v>0</v>
      </c>
      <c r="O67" s="6">
        <f t="shared" si="7"/>
        <v>0</v>
      </c>
    </row>
    <row r="68" spans="1:15" x14ac:dyDescent="0.25">
      <c r="A68" s="2">
        <v>41702</v>
      </c>
      <c r="B68" s="13">
        <v>65</v>
      </c>
      <c r="C68" s="6">
        <f t="shared" si="8"/>
        <v>34.739999999999995</v>
      </c>
      <c r="D68" s="6">
        <f>F67+H67</f>
        <v>21.09</v>
      </c>
      <c r="E68" s="6">
        <f t="shared" si="0"/>
        <v>34.739999999999995</v>
      </c>
      <c r="F68" s="6">
        <f t="shared" si="1"/>
        <v>15.24</v>
      </c>
      <c r="G68" s="6">
        <f t="shared" si="2"/>
        <v>0</v>
      </c>
      <c r="H68" s="6">
        <f>IF(F68&lt;5,$B$3-F68,0)</f>
        <v>0</v>
      </c>
      <c r="I68" s="6">
        <f t="shared" si="3"/>
        <v>34.739999999999995</v>
      </c>
      <c r="J68" s="6">
        <f t="shared" si="4"/>
        <v>15.24</v>
      </c>
      <c r="K68" s="1" t="str">
        <f t="shared" si="5"/>
        <v>NIE</v>
      </c>
      <c r="L68" s="1" t="str">
        <f t="shared" si="6"/>
        <v>NIE</v>
      </c>
      <c r="N68" s="6">
        <f>G68*$N$2</f>
        <v>0</v>
      </c>
      <c r="O68" s="6">
        <f t="shared" si="7"/>
        <v>0</v>
      </c>
    </row>
    <row r="69" spans="1:15" x14ac:dyDescent="0.25">
      <c r="A69" s="2">
        <v>41703</v>
      </c>
      <c r="B69" s="13">
        <v>81</v>
      </c>
      <c r="C69" s="6">
        <f t="shared" si="8"/>
        <v>34.739999999999995</v>
      </c>
      <c r="D69" s="6">
        <f>F68+H68</f>
        <v>15.24</v>
      </c>
      <c r="E69" s="6">
        <f t="shared" si="0"/>
        <v>34.739999999999995</v>
      </c>
      <c r="F69" s="6">
        <f t="shared" si="1"/>
        <v>7.95</v>
      </c>
      <c r="G69" s="6">
        <f t="shared" si="2"/>
        <v>0</v>
      </c>
      <c r="H69" s="6">
        <f>IF(F69&lt;5,$B$3-F69,0)</f>
        <v>0</v>
      </c>
      <c r="I69" s="6">
        <f t="shared" si="3"/>
        <v>34.739999999999995</v>
      </c>
      <c r="J69" s="6">
        <f t="shared" si="4"/>
        <v>7.95</v>
      </c>
      <c r="K69" s="1" t="str">
        <f t="shared" si="5"/>
        <v>NIE</v>
      </c>
      <c r="L69" s="1" t="str">
        <f t="shared" si="6"/>
        <v>NIE</v>
      </c>
      <c r="N69" s="6">
        <f>G69*$N$2</f>
        <v>0</v>
      </c>
      <c r="O69" s="6">
        <f t="shared" si="7"/>
        <v>0</v>
      </c>
    </row>
    <row r="70" spans="1:15" x14ac:dyDescent="0.25">
      <c r="A70" s="2">
        <v>41704</v>
      </c>
      <c r="B70" s="13">
        <v>42</v>
      </c>
      <c r="C70" s="6">
        <f t="shared" si="8"/>
        <v>34.739999999999995</v>
      </c>
      <c r="D70" s="6">
        <f>F69+H69</f>
        <v>7.95</v>
      </c>
      <c r="E70" s="6">
        <f t="shared" si="0"/>
        <v>33.479999999999997</v>
      </c>
      <c r="F70" s="6">
        <f t="shared" si="1"/>
        <v>6.0600000000000005</v>
      </c>
      <c r="G70" s="6">
        <f t="shared" si="2"/>
        <v>11.520000000000003</v>
      </c>
      <c r="H70" s="6">
        <f>IF(F70&lt;5,$B$3-F70,0)</f>
        <v>0</v>
      </c>
      <c r="I70" s="6">
        <f t="shared" si="3"/>
        <v>45</v>
      </c>
      <c r="J70" s="6">
        <f t="shared" si="4"/>
        <v>6.0600000000000005</v>
      </c>
      <c r="K70" s="1" t="str">
        <f t="shared" si="5"/>
        <v>TAK</v>
      </c>
      <c r="L70" s="1" t="str">
        <f t="shared" si="6"/>
        <v>NIE</v>
      </c>
      <c r="N70" s="6">
        <f>G70*$N$2</f>
        <v>57.484800000000021</v>
      </c>
      <c r="O70" s="6">
        <f t="shared" si="7"/>
        <v>0</v>
      </c>
    </row>
    <row r="71" spans="1:15" x14ac:dyDescent="0.25">
      <c r="A71" s="2">
        <v>41705</v>
      </c>
      <c r="B71" s="13">
        <v>73</v>
      </c>
      <c r="C71" s="6">
        <f t="shared" si="8"/>
        <v>45</v>
      </c>
      <c r="D71" s="6">
        <f>F70+H70</f>
        <v>6.0600000000000005</v>
      </c>
      <c r="E71" s="6">
        <f t="shared" ref="E71:E134" si="9">IF(D71&gt;15,C71,C71-ROUND(((B71/2)*$C$2)/100,2))</f>
        <v>42.81</v>
      </c>
      <c r="F71" s="6">
        <f t="shared" ref="F71:F134" si="10">IF(D71&gt;15,D71-ROUND(((B71)*$C$3)/100,2),D71-ROUND(((B71/2)*$C$3)/100,2))</f>
        <v>2.7700000000000005</v>
      </c>
      <c r="G71" s="6">
        <f t="shared" ref="G71:G134" si="11">IF(WEEKDAY(A71,2)=4,IF(E71&lt;40,$B$2-E71,0),0)</f>
        <v>0</v>
      </c>
      <c r="H71" s="6">
        <f>IF(F71&lt;5,$B$3-F71,0)</f>
        <v>27.23</v>
      </c>
      <c r="I71" s="6">
        <f t="shared" ref="I71:I134" si="12">E71+G71</f>
        <v>42.81</v>
      </c>
      <c r="J71" s="6">
        <f t="shared" ref="J71:J134" si="13">F71+H71</f>
        <v>30</v>
      </c>
      <c r="K71" s="1" t="str">
        <f t="shared" ref="K71:K134" si="14">IF(E71=C71,"NIE","TAK")</f>
        <v>TAK</v>
      </c>
      <c r="L71" s="1" t="str">
        <f t="shared" ref="L71:L134" si="15">IF(D71&lt;5.25,"TAK","NIE")</f>
        <v>NIE</v>
      </c>
      <c r="N71" s="6">
        <f>G71*$N$2</f>
        <v>0</v>
      </c>
      <c r="O71" s="6">
        <f t="shared" ref="O71:O134" si="16">H71*$O$2</f>
        <v>62.356700000000004</v>
      </c>
    </row>
    <row r="72" spans="1:15" x14ac:dyDescent="0.25">
      <c r="A72" s="2">
        <v>41706</v>
      </c>
      <c r="B72" s="13">
        <v>95</v>
      </c>
      <c r="C72" s="6">
        <f t="shared" ref="C72:C135" si="17">E71+G71</f>
        <v>42.81</v>
      </c>
      <c r="D72" s="6">
        <f>F71+H71</f>
        <v>30</v>
      </c>
      <c r="E72" s="6">
        <f t="shared" si="9"/>
        <v>42.81</v>
      </c>
      <c r="F72" s="6">
        <f t="shared" si="10"/>
        <v>21.45</v>
      </c>
      <c r="G72" s="6">
        <f t="shared" si="11"/>
        <v>0</v>
      </c>
      <c r="H72" s="6">
        <f>IF(F72&lt;5,$B$3-F72,0)</f>
        <v>0</v>
      </c>
      <c r="I72" s="6">
        <f t="shared" si="12"/>
        <v>42.81</v>
      </c>
      <c r="J72" s="6">
        <f t="shared" si="13"/>
        <v>21.45</v>
      </c>
      <c r="K72" s="1" t="str">
        <f t="shared" si="14"/>
        <v>NIE</v>
      </c>
      <c r="L72" s="1" t="str">
        <f t="shared" si="15"/>
        <v>NIE</v>
      </c>
      <c r="N72" s="6">
        <f>G72*$N$2</f>
        <v>0</v>
      </c>
      <c r="O72" s="6">
        <f t="shared" si="16"/>
        <v>0</v>
      </c>
    </row>
    <row r="73" spans="1:15" x14ac:dyDescent="0.25">
      <c r="A73" s="2">
        <v>41707</v>
      </c>
      <c r="B73" s="13">
        <v>70</v>
      </c>
      <c r="C73" s="6">
        <f t="shared" si="17"/>
        <v>42.81</v>
      </c>
      <c r="D73" s="6">
        <f>F72+H72</f>
        <v>21.45</v>
      </c>
      <c r="E73" s="6">
        <f t="shared" si="9"/>
        <v>42.81</v>
      </c>
      <c r="F73" s="6">
        <f t="shared" si="10"/>
        <v>15.149999999999999</v>
      </c>
      <c r="G73" s="6">
        <f t="shared" si="11"/>
        <v>0</v>
      </c>
      <c r="H73" s="6">
        <f>IF(F73&lt;5,$B$3-F73,0)</f>
        <v>0</v>
      </c>
      <c r="I73" s="6">
        <f t="shared" si="12"/>
        <v>42.81</v>
      </c>
      <c r="J73" s="6">
        <f t="shared" si="13"/>
        <v>15.149999999999999</v>
      </c>
      <c r="K73" s="1" t="str">
        <f t="shared" si="14"/>
        <v>NIE</v>
      </c>
      <c r="L73" s="1" t="str">
        <f t="shared" si="15"/>
        <v>NIE</v>
      </c>
      <c r="N73" s="6">
        <f>G73*$N$2</f>
        <v>0</v>
      </c>
      <c r="O73" s="6">
        <f t="shared" si="16"/>
        <v>0</v>
      </c>
    </row>
    <row r="74" spans="1:15" x14ac:dyDescent="0.25">
      <c r="A74" s="2">
        <v>41708</v>
      </c>
      <c r="B74" s="13">
        <v>18</v>
      </c>
      <c r="C74" s="6">
        <f t="shared" si="17"/>
        <v>42.81</v>
      </c>
      <c r="D74" s="6">
        <f>F73+H73</f>
        <v>15.149999999999999</v>
      </c>
      <c r="E74" s="6">
        <f t="shared" si="9"/>
        <v>42.81</v>
      </c>
      <c r="F74" s="6">
        <f t="shared" si="10"/>
        <v>13.529999999999998</v>
      </c>
      <c r="G74" s="6">
        <f t="shared" si="11"/>
        <v>0</v>
      </c>
      <c r="H74" s="6">
        <f>IF(F74&lt;5,$B$3-F74,0)</f>
        <v>0</v>
      </c>
      <c r="I74" s="6">
        <f t="shared" si="12"/>
        <v>42.81</v>
      </c>
      <c r="J74" s="6">
        <f t="shared" si="13"/>
        <v>13.529999999999998</v>
      </c>
      <c r="K74" s="1" t="str">
        <f t="shared" si="14"/>
        <v>NIE</v>
      </c>
      <c r="L74" s="1" t="str">
        <f t="shared" si="15"/>
        <v>NIE</v>
      </c>
      <c r="N74" s="6">
        <f>G74*$N$2</f>
        <v>0</v>
      </c>
      <c r="O74" s="6">
        <f t="shared" si="16"/>
        <v>0</v>
      </c>
    </row>
    <row r="75" spans="1:15" x14ac:dyDescent="0.25">
      <c r="A75" s="2">
        <v>41709</v>
      </c>
      <c r="B75" s="13">
        <v>140</v>
      </c>
      <c r="C75" s="6">
        <f t="shared" si="17"/>
        <v>42.81</v>
      </c>
      <c r="D75" s="6">
        <f>F74+H74</f>
        <v>13.529999999999998</v>
      </c>
      <c r="E75" s="6">
        <f t="shared" si="9"/>
        <v>38.61</v>
      </c>
      <c r="F75" s="6">
        <f t="shared" si="10"/>
        <v>7.2299999999999978</v>
      </c>
      <c r="G75" s="6">
        <f t="shared" si="11"/>
        <v>0</v>
      </c>
      <c r="H75" s="6">
        <f>IF(F75&lt;5,$B$3-F75,0)</f>
        <v>0</v>
      </c>
      <c r="I75" s="6">
        <f t="shared" si="12"/>
        <v>38.61</v>
      </c>
      <c r="J75" s="6">
        <f t="shared" si="13"/>
        <v>7.2299999999999978</v>
      </c>
      <c r="K75" s="1" t="str">
        <f t="shared" si="14"/>
        <v>TAK</v>
      </c>
      <c r="L75" s="1" t="str">
        <f t="shared" si="15"/>
        <v>NIE</v>
      </c>
      <c r="N75" s="6">
        <f>G75*$N$2</f>
        <v>0</v>
      </c>
      <c r="O75" s="6">
        <f t="shared" si="16"/>
        <v>0</v>
      </c>
    </row>
    <row r="76" spans="1:15" x14ac:dyDescent="0.25">
      <c r="A76" s="2">
        <v>41710</v>
      </c>
      <c r="B76" s="13">
        <v>35</v>
      </c>
      <c r="C76" s="6">
        <f t="shared" si="17"/>
        <v>38.61</v>
      </c>
      <c r="D76" s="6">
        <f>F75+H75</f>
        <v>7.2299999999999978</v>
      </c>
      <c r="E76" s="6">
        <f t="shared" si="9"/>
        <v>37.56</v>
      </c>
      <c r="F76" s="6">
        <f t="shared" si="10"/>
        <v>5.6499999999999977</v>
      </c>
      <c r="G76" s="6">
        <f t="shared" si="11"/>
        <v>0</v>
      </c>
      <c r="H76" s="6">
        <f>IF(F76&lt;5,$B$3-F76,0)</f>
        <v>0</v>
      </c>
      <c r="I76" s="6">
        <f t="shared" si="12"/>
        <v>37.56</v>
      </c>
      <c r="J76" s="6">
        <f t="shared" si="13"/>
        <v>5.6499999999999977</v>
      </c>
      <c r="K76" s="1" t="str">
        <f t="shared" si="14"/>
        <v>TAK</v>
      </c>
      <c r="L76" s="1" t="str">
        <f t="shared" si="15"/>
        <v>NIE</v>
      </c>
      <c r="N76" s="6">
        <f>G76*$N$2</f>
        <v>0</v>
      </c>
      <c r="O76" s="6">
        <f t="shared" si="16"/>
        <v>0</v>
      </c>
    </row>
    <row r="77" spans="1:15" x14ac:dyDescent="0.25">
      <c r="A77" s="2">
        <v>41711</v>
      </c>
      <c r="B77" s="13">
        <v>65</v>
      </c>
      <c r="C77" s="6">
        <f t="shared" si="17"/>
        <v>37.56</v>
      </c>
      <c r="D77" s="6">
        <f>F76+H76</f>
        <v>5.6499999999999977</v>
      </c>
      <c r="E77" s="6">
        <f t="shared" si="9"/>
        <v>35.61</v>
      </c>
      <c r="F77" s="6">
        <f t="shared" si="10"/>
        <v>2.7199999999999975</v>
      </c>
      <c r="G77" s="6">
        <f t="shared" si="11"/>
        <v>9.39</v>
      </c>
      <c r="H77" s="6">
        <f>IF(F77&lt;5,$B$3-F77,0)</f>
        <v>27.28</v>
      </c>
      <c r="I77" s="6">
        <f t="shared" si="12"/>
        <v>45</v>
      </c>
      <c r="J77" s="6">
        <f t="shared" si="13"/>
        <v>30</v>
      </c>
      <c r="K77" s="1" t="str">
        <f t="shared" si="14"/>
        <v>TAK</v>
      </c>
      <c r="L77" s="1" t="str">
        <f t="shared" si="15"/>
        <v>NIE</v>
      </c>
      <c r="N77" s="6">
        <f>G77*$N$2</f>
        <v>46.856100000000005</v>
      </c>
      <c r="O77" s="6">
        <f t="shared" si="16"/>
        <v>62.471200000000003</v>
      </c>
    </row>
    <row r="78" spans="1:15" x14ac:dyDescent="0.25">
      <c r="A78" s="2">
        <v>41712</v>
      </c>
      <c r="B78" s="13">
        <v>225</v>
      </c>
      <c r="C78" s="6">
        <f t="shared" si="17"/>
        <v>45</v>
      </c>
      <c r="D78" s="6">
        <f>F77+H77</f>
        <v>30</v>
      </c>
      <c r="E78" s="6">
        <f t="shared" si="9"/>
        <v>45</v>
      </c>
      <c r="F78" s="6">
        <f t="shared" si="10"/>
        <v>9.75</v>
      </c>
      <c r="G78" s="6">
        <f t="shared" si="11"/>
        <v>0</v>
      </c>
      <c r="H78" s="6">
        <f>IF(F78&lt;5,$B$3-F78,0)</f>
        <v>0</v>
      </c>
      <c r="I78" s="6">
        <f t="shared" si="12"/>
        <v>45</v>
      </c>
      <c r="J78" s="6">
        <f t="shared" si="13"/>
        <v>9.75</v>
      </c>
      <c r="K78" s="1" t="str">
        <f t="shared" si="14"/>
        <v>NIE</v>
      </c>
      <c r="L78" s="1" t="str">
        <f t="shared" si="15"/>
        <v>NIE</v>
      </c>
      <c r="N78" s="6">
        <f>G78*$N$2</f>
        <v>0</v>
      </c>
      <c r="O78" s="6">
        <f t="shared" si="16"/>
        <v>0</v>
      </c>
    </row>
    <row r="79" spans="1:15" x14ac:dyDescent="0.25">
      <c r="A79" s="2">
        <v>41713</v>
      </c>
      <c r="B79" s="13">
        <v>138</v>
      </c>
      <c r="C79" s="6">
        <f t="shared" si="17"/>
        <v>45</v>
      </c>
      <c r="D79" s="6">
        <f>F78+H78</f>
        <v>9.75</v>
      </c>
      <c r="E79" s="6">
        <f t="shared" si="9"/>
        <v>40.86</v>
      </c>
      <c r="F79" s="6">
        <f t="shared" si="10"/>
        <v>3.54</v>
      </c>
      <c r="G79" s="6">
        <f t="shared" si="11"/>
        <v>0</v>
      </c>
      <c r="H79" s="6">
        <f>IF(F79&lt;5,$B$3-F79,0)</f>
        <v>26.46</v>
      </c>
      <c r="I79" s="6">
        <f t="shared" si="12"/>
        <v>40.86</v>
      </c>
      <c r="J79" s="6">
        <f t="shared" si="13"/>
        <v>30</v>
      </c>
      <c r="K79" s="1" t="str">
        <f t="shared" si="14"/>
        <v>TAK</v>
      </c>
      <c r="L79" s="1" t="str">
        <f t="shared" si="15"/>
        <v>NIE</v>
      </c>
      <c r="N79" s="6">
        <f>G79*$N$2</f>
        <v>0</v>
      </c>
      <c r="O79" s="6">
        <f t="shared" si="16"/>
        <v>60.593400000000003</v>
      </c>
    </row>
    <row r="80" spans="1:15" x14ac:dyDescent="0.25">
      <c r="A80" s="2">
        <v>41714</v>
      </c>
      <c r="B80" s="13">
        <v>64</v>
      </c>
      <c r="C80" s="6">
        <f t="shared" si="17"/>
        <v>40.86</v>
      </c>
      <c r="D80" s="6">
        <f>F79+H79</f>
        <v>30</v>
      </c>
      <c r="E80" s="6">
        <f t="shared" si="9"/>
        <v>40.86</v>
      </c>
      <c r="F80" s="6">
        <f t="shared" si="10"/>
        <v>24.240000000000002</v>
      </c>
      <c r="G80" s="6">
        <f t="shared" si="11"/>
        <v>0</v>
      </c>
      <c r="H80" s="6">
        <f>IF(F80&lt;5,$B$3-F80,0)</f>
        <v>0</v>
      </c>
      <c r="I80" s="6">
        <f t="shared" si="12"/>
        <v>40.86</v>
      </c>
      <c r="J80" s="6">
        <f t="shared" si="13"/>
        <v>24.240000000000002</v>
      </c>
      <c r="K80" s="1" t="str">
        <f t="shared" si="14"/>
        <v>NIE</v>
      </c>
      <c r="L80" s="1" t="str">
        <f t="shared" si="15"/>
        <v>NIE</v>
      </c>
      <c r="N80" s="6">
        <f>G80*$N$2</f>
        <v>0</v>
      </c>
      <c r="O80" s="6">
        <f t="shared" si="16"/>
        <v>0</v>
      </c>
    </row>
    <row r="81" spans="1:15" x14ac:dyDescent="0.25">
      <c r="A81" s="2">
        <v>41715</v>
      </c>
      <c r="B81" s="13">
        <v>73</v>
      </c>
      <c r="C81" s="6">
        <f t="shared" si="17"/>
        <v>40.86</v>
      </c>
      <c r="D81" s="6">
        <f>F80+H80</f>
        <v>24.240000000000002</v>
      </c>
      <c r="E81" s="6">
        <f t="shared" si="9"/>
        <v>40.86</v>
      </c>
      <c r="F81" s="6">
        <f t="shared" si="10"/>
        <v>17.670000000000002</v>
      </c>
      <c r="G81" s="6">
        <f t="shared" si="11"/>
        <v>0</v>
      </c>
      <c r="H81" s="6">
        <f>IF(F81&lt;5,$B$3-F81,0)</f>
        <v>0</v>
      </c>
      <c r="I81" s="6">
        <f t="shared" si="12"/>
        <v>40.86</v>
      </c>
      <c r="J81" s="6">
        <f t="shared" si="13"/>
        <v>17.670000000000002</v>
      </c>
      <c r="K81" s="1" t="str">
        <f t="shared" si="14"/>
        <v>NIE</v>
      </c>
      <c r="L81" s="1" t="str">
        <f t="shared" si="15"/>
        <v>NIE</v>
      </c>
      <c r="N81" s="6">
        <f>G81*$N$2</f>
        <v>0</v>
      </c>
      <c r="O81" s="6">
        <f t="shared" si="16"/>
        <v>0</v>
      </c>
    </row>
    <row r="82" spans="1:15" x14ac:dyDescent="0.25">
      <c r="A82" s="2">
        <v>41716</v>
      </c>
      <c r="B82" s="13">
        <v>109</v>
      </c>
      <c r="C82" s="6">
        <f t="shared" si="17"/>
        <v>40.86</v>
      </c>
      <c r="D82" s="6">
        <f>F81+H81</f>
        <v>17.670000000000002</v>
      </c>
      <c r="E82" s="6">
        <f t="shared" si="9"/>
        <v>40.86</v>
      </c>
      <c r="F82" s="6">
        <f t="shared" si="10"/>
        <v>7.8600000000000012</v>
      </c>
      <c r="G82" s="6">
        <f t="shared" si="11"/>
        <v>0</v>
      </c>
      <c r="H82" s="6">
        <f>IF(F82&lt;5,$B$3-F82,0)</f>
        <v>0</v>
      </c>
      <c r="I82" s="6">
        <f t="shared" si="12"/>
        <v>40.86</v>
      </c>
      <c r="J82" s="6">
        <f t="shared" si="13"/>
        <v>7.8600000000000012</v>
      </c>
      <c r="K82" s="1" t="str">
        <f t="shared" si="14"/>
        <v>NIE</v>
      </c>
      <c r="L82" s="1" t="str">
        <f t="shared" si="15"/>
        <v>NIE</v>
      </c>
      <c r="N82" s="6">
        <f>G82*$N$2</f>
        <v>0</v>
      </c>
      <c r="O82" s="6">
        <f t="shared" si="16"/>
        <v>0</v>
      </c>
    </row>
    <row r="83" spans="1:15" x14ac:dyDescent="0.25">
      <c r="A83" s="2">
        <v>41717</v>
      </c>
      <c r="B83" s="13">
        <v>69</v>
      </c>
      <c r="C83" s="6">
        <f t="shared" si="17"/>
        <v>40.86</v>
      </c>
      <c r="D83" s="6">
        <f>F82+H82</f>
        <v>7.8600000000000012</v>
      </c>
      <c r="E83" s="6">
        <f t="shared" si="9"/>
        <v>38.79</v>
      </c>
      <c r="F83" s="6">
        <f t="shared" si="10"/>
        <v>4.7500000000000018</v>
      </c>
      <c r="G83" s="6">
        <f t="shared" si="11"/>
        <v>0</v>
      </c>
      <c r="H83" s="6">
        <f>IF(F83&lt;5,$B$3-F83,0)</f>
        <v>25.25</v>
      </c>
      <c r="I83" s="6">
        <f t="shared" si="12"/>
        <v>38.79</v>
      </c>
      <c r="J83" s="6">
        <f t="shared" si="13"/>
        <v>30</v>
      </c>
      <c r="K83" s="1" t="str">
        <f t="shared" si="14"/>
        <v>TAK</v>
      </c>
      <c r="L83" s="1" t="str">
        <f t="shared" si="15"/>
        <v>NIE</v>
      </c>
      <c r="N83" s="6">
        <f>G83*$N$2</f>
        <v>0</v>
      </c>
      <c r="O83" s="6">
        <f t="shared" si="16"/>
        <v>57.822499999999998</v>
      </c>
    </row>
    <row r="84" spans="1:15" x14ac:dyDescent="0.25">
      <c r="A84" s="2">
        <v>41718</v>
      </c>
      <c r="B84" s="13">
        <v>21</v>
      </c>
      <c r="C84" s="6">
        <f t="shared" si="17"/>
        <v>38.79</v>
      </c>
      <c r="D84" s="6">
        <f>F83+H83</f>
        <v>30</v>
      </c>
      <c r="E84" s="6">
        <f t="shared" si="9"/>
        <v>38.79</v>
      </c>
      <c r="F84" s="6">
        <f t="shared" si="10"/>
        <v>28.11</v>
      </c>
      <c r="G84" s="6">
        <f t="shared" si="11"/>
        <v>6.2100000000000009</v>
      </c>
      <c r="H84" s="6">
        <f>IF(F84&lt;5,$B$3-F84,0)</f>
        <v>0</v>
      </c>
      <c r="I84" s="6">
        <f t="shared" si="12"/>
        <v>45</v>
      </c>
      <c r="J84" s="6">
        <f t="shared" si="13"/>
        <v>28.11</v>
      </c>
      <c r="K84" s="1" t="str">
        <f t="shared" si="14"/>
        <v>NIE</v>
      </c>
      <c r="L84" s="1" t="str">
        <f t="shared" si="15"/>
        <v>NIE</v>
      </c>
      <c r="N84" s="6">
        <f>G84*$N$2</f>
        <v>30.987900000000007</v>
      </c>
      <c r="O84" s="6">
        <f t="shared" si="16"/>
        <v>0</v>
      </c>
    </row>
    <row r="85" spans="1:15" x14ac:dyDescent="0.25">
      <c r="A85" s="2">
        <v>41719</v>
      </c>
      <c r="B85" s="13">
        <v>116</v>
      </c>
      <c r="C85" s="6">
        <f t="shared" si="17"/>
        <v>45</v>
      </c>
      <c r="D85" s="6">
        <f>F84+H84</f>
        <v>28.11</v>
      </c>
      <c r="E85" s="6">
        <f t="shared" si="9"/>
        <v>45</v>
      </c>
      <c r="F85" s="6">
        <f t="shared" si="10"/>
        <v>17.670000000000002</v>
      </c>
      <c r="G85" s="6">
        <f t="shared" si="11"/>
        <v>0</v>
      </c>
      <c r="H85" s="6">
        <f>IF(F85&lt;5,$B$3-F85,0)</f>
        <v>0</v>
      </c>
      <c r="I85" s="6">
        <f t="shared" si="12"/>
        <v>45</v>
      </c>
      <c r="J85" s="6">
        <f t="shared" si="13"/>
        <v>17.670000000000002</v>
      </c>
      <c r="K85" s="1" t="str">
        <f t="shared" si="14"/>
        <v>NIE</v>
      </c>
      <c r="L85" s="1" t="str">
        <f t="shared" si="15"/>
        <v>NIE</v>
      </c>
      <c r="N85" s="6">
        <f>G85*$N$2</f>
        <v>0</v>
      </c>
      <c r="O85" s="6">
        <f t="shared" si="16"/>
        <v>0</v>
      </c>
    </row>
    <row r="86" spans="1:15" x14ac:dyDescent="0.25">
      <c r="A86" s="2">
        <v>41720</v>
      </c>
      <c r="B86" s="13">
        <v>47</v>
      </c>
      <c r="C86" s="6">
        <f t="shared" si="17"/>
        <v>45</v>
      </c>
      <c r="D86" s="6">
        <f>F85+H85</f>
        <v>17.670000000000002</v>
      </c>
      <c r="E86" s="6">
        <f t="shared" si="9"/>
        <v>45</v>
      </c>
      <c r="F86" s="6">
        <f t="shared" si="10"/>
        <v>13.440000000000001</v>
      </c>
      <c r="G86" s="6">
        <f t="shared" si="11"/>
        <v>0</v>
      </c>
      <c r="H86" s="6">
        <f>IF(F86&lt;5,$B$3-F86,0)</f>
        <v>0</v>
      </c>
      <c r="I86" s="6">
        <f t="shared" si="12"/>
        <v>45</v>
      </c>
      <c r="J86" s="6">
        <f t="shared" si="13"/>
        <v>13.440000000000001</v>
      </c>
      <c r="K86" s="1" t="str">
        <f t="shared" si="14"/>
        <v>NIE</v>
      </c>
      <c r="L86" s="1" t="str">
        <f t="shared" si="15"/>
        <v>NIE</v>
      </c>
      <c r="N86" s="6">
        <f>G86*$N$2</f>
        <v>0</v>
      </c>
      <c r="O86" s="6">
        <f t="shared" si="16"/>
        <v>0</v>
      </c>
    </row>
    <row r="87" spans="1:15" x14ac:dyDescent="0.25">
      <c r="A87" s="2">
        <v>41721</v>
      </c>
      <c r="B87" s="13">
        <v>59</v>
      </c>
      <c r="C87" s="6">
        <f t="shared" si="17"/>
        <v>45</v>
      </c>
      <c r="D87" s="6">
        <f>F86+H86</f>
        <v>13.440000000000001</v>
      </c>
      <c r="E87" s="6">
        <f t="shared" si="9"/>
        <v>43.23</v>
      </c>
      <c r="F87" s="6">
        <f t="shared" si="10"/>
        <v>10.780000000000001</v>
      </c>
      <c r="G87" s="6">
        <f t="shared" si="11"/>
        <v>0</v>
      </c>
      <c r="H87" s="6">
        <f>IF(F87&lt;5,$B$3-F87,0)</f>
        <v>0</v>
      </c>
      <c r="I87" s="6">
        <f t="shared" si="12"/>
        <v>43.23</v>
      </c>
      <c r="J87" s="6">
        <f t="shared" si="13"/>
        <v>10.780000000000001</v>
      </c>
      <c r="K87" s="1" t="str">
        <f t="shared" si="14"/>
        <v>TAK</v>
      </c>
      <c r="L87" s="1" t="str">
        <f t="shared" si="15"/>
        <v>NIE</v>
      </c>
      <c r="N87" s="6">
        <f>G87*$N$2</f>
        <v>0</v>
      </c>
      <c r="O87" s="6">
        <f t="shared" si="16"/>
        <v>0</v>
      </c>
    </row>
    <row r="88" spans="1:15" x14ac:dyDescent="0.25">
      <c r="A88" s="2">
        <v>41722</v>
      </c>
      <c r="B88" s="13">
        <v>85</v>
      </c>
      <c r="C88" s="6">
        <f t="shared" si="17"/>
        <v>43.23</v>
      </c>
      <c r="D88" s="6">
        <f>F87+H87</f>
        <v>10.780000000000001</v>
      </c>
      <c r="E88" s="6">
        <f t="shared" si="9"/>
        <v>40.68</v>
      </c>
      <c r="F88" s="6">
        <f t="shared" si="10"/>
        <v>6.9500000000000011</v>
      </c>
      <c r="G88" s="6">
        <f t="shared" si="11"/>
        <v>0</v>
      </c>
      <c r="H88" s="6">
        <f>IF(F88&lt;5,$B$3-F88,0)</f>
        <v>0</v>
      </c>
      <c r="I88" s="6">
        <f t="shared" si="12"/>
        <v>40.68</v>
      </c>
      <c r="J88" s="6">
        <f t="shared" si="13"/>
        <v>6.9500000000000011</v>
      </c>
      <c r="K88" s="1" t="str">
        <f t="shared" si="14"/>
        <v>TAK</v>
      </c>
      <c r="L88" s="1" t="str">
        <f t="shared" si="15"/>
        <v>NIE</v>
      </c>
      <c r="N88" s="6">
        <f>G88*$N$2</f>
        <v>0</v>
      </c>
      <c r="O88" s="6">
        <f t="shared" si="16"/>
        <v>0</v>
      </c>
    </row>
    <row r="89" spans="1:15" x14ac:dyDescent="0.25">
      <c r="A89" s="2">
        <v>41723</v>
      </c>
      <c r="B89" s="13">
        <v>46</v>
      </c>
      <c r="C89" s="6">
        <f t="shared" si="17"/>
        <v>40.68</v>
      </c>
      <c r="D89" s="6">
        <f>F88+H88</f>
        <v>6.9500000000000011</v>
      </c>
      <c r="E89" s="6">
        <f t="shared" si="9"/>
        <v>39.299999999999997</v>
      </c>
      <c r="F89" s="6">
        <f t="shared" si="10"/>
        <v>4.8800000000000008</v>
      </c>
      <c r="G89" s="6">
        <f t="shared" si="11"/>
        <v>0</v>
      </c>
      <c r="H89" s="6">
        <f>IF(F89&lt;5,$B$3-F89,0)</f>
        <v>25.119999999999997</v>
      </c>
      <c r="I89" s="6">
        <f t="shared" si="12"/>
        <v>39.299999999999997</v>
      </c>
      <c r="J89" s="6">
        <f t="shared" si="13"/>
        <v>30</v>
      </c>
      <c r="K89" s="1" t="str">
        <f t="shared" si="14"/>
        <v>TAK</v>
      </c>
      <c r="L89" s="1" t="str">
        <f t="shared" si="15"/>
        <v>NIE</v>
      </c>
      <c r="N89" s="6">
        <f>G89*$N$2</f>
        <v>0</v>
      </c>
      <c r="O89" s="6">
        <f t="shared" si="16"/>
        <v>57.524799999999992</v>
      </c>
    </row>
    <row r="90" spans="1:15" x14ac:dyDescent="0.25">
      <c r="A90" s="2">
        <v>41724</v>
      </c>
      <c r="B90" s="13">
        <v>41</v>
      </c>
      <c r="C90" s="6">
        <f t="shared" si="17"/>
        <v>39.299999999999997</v>
      </c>
      <c r="D90" s="6">
        <f>F89+H89</f>
        <v>30</v>
      </c>
      <c r="E90" s="6">
        <f t="shared" si="9"/>
        <v>39.299999999999997</v>
      </c>
      <c r="F90" s="6">
        <f t="shared" si="10"/>
        <v>26.31</v>
      </c>
      <c r="G90" s="6">
        <f t="shared" si="11"/>
        <v>0</v>
      </c>
      <c r="H90" s="6">
        <f>IF(F90&lt;5,$B$3-F90,0)</f>
        <v>0</v>
      </c>
      <c r="I90" s="6">
        <f t="shared" si="12"/>
        <v>39.299999999999997</v>
      </c>
      <c r="J90" s="6">
        <f t="shared" si="13"/>
        <v>26.31</v>
      </c>
      <c r="K90" s="1" t="str">
        <f t="shared" si="14"/>
        <v>NIE</v>
      </c>
      <c r="L90" s="1" t="str">
        <f t="shared" si="15"/>
        <v>NIE</v>
      </c>
      <c r="N90" s="6">
        <f>G90*$N$2</f>
        <v>0</v>
      </c>
      <c r="O90" s="6">
        <f t="shared" si="16"/>
        <v>0</v>
      </c>
    </row>
    <row r="91" spans="1:15" x14ac:dyDescent="0.25">
      <c r="A91" s="2">
        <v>41725</v>
      </c>
      <c r="B91" s="13">
        <v>102</v>
      </c>
      <c r="C91" s="6">
        <f t="shared" si="17"/>
        <v>39.299999999999997</v>
      </c>
      <c r="D91" s="6">
        <f>F90+H90</f>
        <v>26.31</v>
      </c>
      <c r="E91" s="6">
        <f t="shared" si="9"/>
        <v>39.299999999999997</v>
      </c>
      <c r="F91" s="6">
        <f t="shared" si="10"/>
        <v>17.13</v>
      </c>
      <c r="G91" s="6">
        <f t="shared" si="11"/>
        <v>5.7000000000000028</v>
      </c>
      <c r="H91" s="6">
        <f>IF(F91&lt;5,$B$3-F91,0)</f>
        <v>0</v>
      </c>
      <c r="I91" s="6">
        <f t="shared" si="12"/>
        <v>45</v>
      </c>
      <c r="J91" s="6">
        <f t="shared" si="13"/>
        <v>17.13</v>
      </c>
      <c r="K91" s="1" t="str">
        <f t="shared" si="14"/>
        <v>NIE</v>
      </c>
      <c r="L91" s="1" t="str">
        <f t="shared" si="15"/>
        <v>NIE</v>
      </c>
      <c r="N91" s="6">
        <f>G91*$N$2</f>
        <v>28.443000000000016</v>
      </c>
      <c r="O91" s="6">
        <f t="shared" si="16"/>
        <v>0</v>
      </c>
    </row>
    <row r="92" spans="1:15" x14ac:dyDescent="0.25">
      <c r="A92" s="2">
        <v>41726</v>
      </c>
      <c r="B92" s="13">
        <v>129</v>
      </c>
      <c r="C92" s="6">
        <f t="shared" si="17"/>
        <v>45</v>
      </c>
      <c r="D92" s="6">
        <f>F91+H91</f>
        <v>17.13</v>
      </c>
      <c r="E92" s="6">
        <f t="shared" si="9"/>
        <v>45</v>
      </c>
      <c r="F92" s="6">
        <f t="shared" si="10"/>
        <v>5.52</v>
      </c>
      <c r="G92" s="6">
        <f t="shared" si="11"/>
        <v>0</v>
      </c>
      <c r="H92" s="6">
        <f>IF(F92&lt;5,$B$3-F92,0)</f>
        <v>0</v>
      </c>
      <c r="I92" s="6">
        <f t="shared" si="12"/>
        <v>45</v>
      </c>
      <c r="J92" s="6">
        <f t="shared" si="13"/>
        <v>5.52</v>
      </c>
      <c r="K92" s="1" t="str">
        <f t="shared" si="14"/>
        <v>NIE</v>
      </c>
      <c r="L92" s="1" t="str">
        <f t="shared" si="15"/>
        <v>NIE</v>
      </c>
      <c r="N92" s="6">
        <f>G92*$N$2</f>
        <v>0</v>
      </c>
      <c r="O92" s="6">
        <f t="shared" si="16"/>
        <v>0</v>
      </c>
    </row>
    <row r="93" spans="1:15" x14ac:dyDescent="0.25">
      <c r="A93" s="2">
        <v>41727</v>
      </c>
      <c r="B93" s="13">
        <v>22</v>
      </c>
      <c r="C93" s="6">
        <f t="shared" si="17"/>
        <v>45</v>
      </c>
      <c r="D93" s="6">
        <f>F92+H92</f>
        <v>5.52</v>
      </c>
      <c r="E93" s="6">
        <f t="shared" si="9"/>
        <v>44.34</v>
      </c>
      <c r="F93" s="6">
        <f t="shared" si="10"/>
        <v>4.5299999999999994</v>
      </c>
      <c r="G93" s="6">
        <f t="shared" si="11"/>
        <v>0</v>
      </c>
      <c r="H93" s="6">
        <f>IF(F93&lt;5,$B$3-F93,0)</f>
        <v>25.47</v>
      </c>
      <c r="I93" s="6">
        <f t="shared" si="12"/>
        <v>44.34</v>
      </c>
      <c r="J93" s="6">
        <f t="shared" si="13"/>
        <v>30</v>
      </c>
      <c r="K93" s="1" t="str">
        <f t="shared" si="14"/>
        <v>TAK</v>
      </c>
      <c r="L93" s="1" t="str">
        <f t="shared" si="15"/>
        <v>NIE</v>
      </c>
      <c r="N93" s="6">
        <f>G93*$N$2</f>
        <v>0</v>
      </c>
      <c r="O93" s="6">
        <f t="shared" si="16"/>
        <v>58.326299999999996</v>
      </c>
    </row>
    <row r="94" spans="1:15" x14ac:dyDescent="0.25">
      <c r="A94" s="2">
        <v>41728</v>
      </c>
      <c r="B94" s="13">
        <v>25</v>
      </c>
      <c r="C94" s="6">
        <f t="shared" si="17"/>
        <v>44.34</v>
      </c>
      <c r="D94" s="6">
        <f>F93+H93</f>
        <v>30</v>
      </c>
      <c r="E94" s="6">
        <f t="shared" si="9"/>
        <v>44.34</v>
      </c>
      <c r="F94" s="6">
        <f t="shared" si="10"/>
        <v>27.75</v>
      </c>
      <c r="G94" s="6">
        <f t="shared" si="11"/>
        <v>0</v>
      </c>
      <c r="H94" s="6">
        <f>IF(F94&lt;5,$B$3-F94,0)</f>
        <v>0</v>
      </c>
      <c r="I94" s="6">
        <f t="shared" si="12"/>
        <v>44.34</v>
      </c>
      <c r="J94" s="6">
        <f t="shared" si="13"/>
        <v>27.75</v>
      </c>
      <c r="K94" s="1" t="str">
        <f t="shared" si="14"/>
        <v>NIE</v>
      </c>
      <c r="L94" s="1" t="str">
        <f t="shared" si="15"/>
        <v>NIE</v>
      </c>
      <c r="N94" s="6">
        <f>G94*$N$2</f>
        <v>0</v>
      </c>
      <c r="O94" s="6">
        <f t="shared" si="16"/>
        <v>0</v>
      </c>
    </row>
    <row r="95" spans="1:15" x14ac:dyDescent="0.25">
      <c r="A95" s="2">
        <v>41729</v>
      </c>
      <c r="B95" s="13">
        <v>26</v>
      </c>
      <c r="C95" s="6">
        <f t="shared" si="17"/>
        <v>44.34</v>
      </c>
      <c r="D95" s="6">
        <f>F94+H94</f>
        <v>27.75</v>
      </c>
      <c r="E95" s="6">
        <f t="shared" si="9"/>
        <v>44.34</v>
      </c>
      <c r="F95" s="6">
        <f t="shared" si="10"/>
        <v>25.41</v>
      </c>
      <c r="G95" s="6">
        <f t="shared" si="11"/>
        <v>0</v>
      </c>
      <c r="H95" s="6">
        <f>IF(F95&lt;5,$B$3-F95,0)</f>
        <v>0</v>
      </c>
      <c r="I95" s="6">
        <f t="shared" si="12"/>
        <v>44.34</v>
      </c>
      <c r="J95" s="6">
        <f t="shared" si="13"/>
        <v>25.41</v>
      </c>
      <c r="K95" s="1" t="str">
        <f t="shared" si="14"/>
        <v>NIE</v>
      </c>
      <c r="L95" s="1" t="str">
        <f t="shared" si="15"/>
        <v>NIE</v>
      </c>
      <c r="N95" s="6">
        <f>G95*$N$2</f>
        <v>0</v>
      </c>
      <c r="O95" s="6">
        <f t="shared" si="16"/>
        <v>0</v>
      </c>
    </row>
    <row r="96" spans="1:15" x14ac:dyDescent="0.25">
      <c r="A96" s="2">
        <v>41730</v>
      </c>
      <c r="B96" s="13">
        <v>84</v>
      </c>
      <c r="C96" s="6">
        <f t="shared" si="17"/>
        <v>44.34</v>
      </c>
      <c r="D96" s="6">
        <f>F95+H95</f>
        <v>25.41</v>
      </c>
      <c r="E96" s="6">
        <f t="shared" si="9"/>
        <v>44.34</v>
      </c>
      <c r="F96" s="6">
        <f t="shared" si="10"/>
        <v>17.850000000000001</v>
      </c>
      <c r="G96" s="6">
        <f t="shared" si="11"/>
        <v>0</v>
      </c>
      <c r="H96" s="6">
        <f>IF(F96&lt;5,$B$3-F96,0)</f>
        <v>0</v>
      </c>
      <c r="I96" s="6">
        <f t="shared" si="12"/>
        <v>44.34</v>
      </c>
      <c r="J96" s="6">
        <f t="shared" si="13"/>
        <v>17.850000000000001</v>
      </c>
      <c r="K96" s="1" t="str">
        <f t="shared" si="14"/>
        <v>NIE</v>
      </c>
      <c r="L96" s="1" t="str">
        <f t="shared" si="15"/>
        <v>NIE</v>
      </c>
      <c r="N96" s="6">
        <f>G96*$N$2</f>
        <v>0</v>
      </c>
      <c r="O96" s="6">
        <f t="shared" si="16"/>
        <v>0</v>
      </c>
    </row>
    <row r="97" spans="1:15" x14ac:dyDescent="0.25">
      <c r="A97" s="2">
        <v>41731</v>
      </c>
      <c r="B97" s="13">
        <v>129</v>
      </c>
      <c r="C97" s="6">
        <f t="shared" si="17"/>
        <v>44.34</v>
      </c>
      <c r="D97" s="6">
        <f>F96+H96</f>
        <v>17.850000000000001</v>
      </c>
      <c r="E97" s="6">
        <f t="shared" si="9"/>
        <v>44.34</v>
      </c>
      <c r="F97" s="6">
        <f t="shared" si="10"/>
        <v>6.240000000000002</v>
      </c>
      <c r="G97" s="6">
        <f t="shared" si="11"/>
        <v>0</v>
      </c>
      <c r="H97" s="6">
        <f>IF(F97&lt;5,$B$3-F97,0)</f>
        <v>0</v>
      </c>
      <c r="I97" s="6">
        <f t="shared" si="12"/>
        <v>44.34</v>
      </c>
      <c r="J97" s="6">
        <f t="shared" si="13"/>
        <v>6.240000000000002</v>
      </c>
      <c r="K97" s="1" t="str">
        <f t="shared" si="14"/>
        <v>NIE</v>
      </c>
      <c r="L97" s="1" t="str">
        <f t="shared" si="15"/>
        <v>NIE</v>
      </c>
      <c r="N97" s="6">
        <f>G97*$N$2</f>
        <v>0</v>
      </c>
      <c r="O97" s="6">
        <f t="shared" si="16"/>
        <v>0</v>
      </c>
    </row>
    <row r="98" spans="1:15" x14ac:dyDescent="0.25">
      <c r="A98" s="2">
        <v>41732</v>
      </c>
      <c r="B98" s="13">
        <v>18</v>
      </c>
      <c r="C98" s="6">
        <f t="shared" si="17"/>
        <v>44.34</v>
      </c>
      <c r="D98" s="6">
        <f>F97+H97</f>
        <v>6.240000000000002</v>
      </c>
      <c r="E98" s="6">
        <f t="shared" si="9"/>
        <v>43.800000000000004</v>
      </c>
      <c r="F98" s="6">
        <f t="shared" si="10"/>
        <v>5.4300000000000015</v>
      </c>
      <c r="G98" s="6">
        <f t="shared" si="11"/>
        <v>0</v>
      </c>
      <c r="H98" s="6">
        <f>IF(F98&lt;5,$B$3-F98,0)</f>
        <v>0</v>
      </c>
      <c r="I98" s="6">
        <f t="shared" si="12"/>
        <v>43.800000000000004</v>
      </c>
      <c r="J98" s="6">
        <f t="shared" si="13"/>
        <v>5.4300000000000015</v>
      </c>
      <c r="K98" s="1" t="str">
        <f t="shared" si="14"/>
        <v>TAK</v>
      </c>
      <c r="L98" s="1" t="str">
        <f t="shared" si="15"/>
        <v>NIE</v>
      </c>
      <c r="N98" s="6">
        <f>G98*$N$2</f>
        <v>0</v>
      </c>
      <c r="O98" s="6">
        <f t="shared" si="16"/>
        <v>0</v>
      </c>
    </row>
    <row r="99" spans="1:15" x14ac:dyDescent="0.25">
      <c r="A99" s="2">
        <v>41733</v>
      </c>
      <c r="B99" s="13">
        <v>60</v>
      </c>
      <c r="C99" s="6">
        <f t="shared" si="17"/>
        <v>43.800000000000004</v>
      </c>
      <c r="D99" s="6">
        <f>F98+H98</f>
        <v>5.4300000000000015</v>
      </c>
      <c r="E99" s="6">
        <f t="shared" si="9"/>
        <v>42.000000000000007</v>
      </c>
      <c r="F99" s="6">
        <f t="shared" si="10"/>
        <v>2.7300000000000013</v>
      </c>
      <c r="G99" s="6">
        <f t="shared" si="11"/>
        <v>0</v>
      </c>
      <c r="H99" s="6">
        <f>IF(F99&lt;5,$B$3-F99,0)</f>
        <v>27.27</v>
      </c>
      <c r="I99" s="6">
        <f t="shared" si="12"/>
        <v>42.000000000000007</v>
      </c>
      <c r="J99" s="6">
        <f t="shared" si="13"/>
        <v>30</v>
      </c>
      <c r="K99" s="1" t="str">
        <f t="shared" si="14"/>
        <v>TAK</v>
      </c>
      <c r="L99" s="1" t="str">
        <f t="shared" si="15"/>
        <v>NIE</v>
      </c>
      <c r="N99" s="6">
        <f>G99*$N$2</f>
        <v>0</v>
      </c>
      <c r="O99" s="6">
        <f t="shared" si="16"/>
        <v>62.448300000000003</v>
      </c>
    </row>
    <row r="100" spans="1:15" x14ac:dyDescent="0.25">
      <c r="A100" s="2">
        <v>41734</v>
      </c>
      <c r="B100" s="13">
        <v>25</v>
      </c>
      <c r="C100" s="6">
        <f t="shared" si="17"/>
        <v>42.000000000000007</v>
      </c>
      <c r="D100" s="6">
        <f>F99+H99</f>
        <v>30</v>
      </c>
      <c r="E100" s="6">
        <f t="shared" si="9"/>
        <v>42.000000000000007</v>
      </c>
      <c r="F100" s="6">
        <f t="shared" si="10"/>
        <v>27.75</v>
      </c>
      <c r="G100" s="6">
        <f t="shared" si="11"/>
        <v>0</v>
      </c>
      <c r="H100" s="6">
        <f>IF(F100&lt;5,$B$3-F100,0)</f>
        <v>0</v>
      </c>
      <c r="I100" s="6">
        <f t="shared" si="12"/>
        <v>42.000000000000007</v>
      </c>
      <c r="J100" s="6">
        <f t="shared" si="13"/>
        <v>27.75</v>
      </c>
      <c r="K100" s="1" t="str">
        <f t="shared" si="14"/>
        <v>NIE</v>
      </c>
      <c r="L100" s="1" t="str">
        <f t="shared" si="15"/>
        <v>NIE</v>
      </c>
      <c r="N100" s="6">
        <f>G100*$N$2</f>
        <v>0</v>
      </c>
      <c r="O100" s="6">
        <f t="shared" si="16"/>
        <v>0</v>
      </c>
    </row>
    <row r="101" spans="1:15" x14ac:dyDescent="0.25">
      <c r="A101" s="2">
        <v>41735</v>
      </c>
      <c r="B101" s="13">
        <v>126</v>
      </c>
      <c r="C101" s="6">
        <f t="shared" si="17"/>
        <v>42.000000000000007</v>
      </c>
      <c r="D101" s="6">
        <f>F100+H100</f>
        <v>27.75</v>
      </c>
      <c r="E101" s="6">
        <f t="shared" si="9"/>
        <v>42.000000000000007</v>
      </c>
      <c r="F101" s="6">
        <f t="shared" si="10"/>
        <v>16.41</v>
      </c>
      <c r="G101" s="6">
        <f t="shared" si="11"/>
        <v>0</v>
      </c>
      <c r="H101" s="6">
        <f>IF(F101&lt;5,$B$3-F101,0)</f>
        <v>0</v>
      </c>
      <c r="I101" s="6">
        <f t="shared" si="12"/>
        <v>42.000000000000007</v>
      </c>
      <c r="J101" s="6">
        <f t="shared" si="13"/>
        <v>16.41</v>
      </c>
      <c r="K101" s="1" t="str">
        <f t="shared" si="14"/>
        <v>NIE</v>
      </c>
      <c r="L101" s="1" t="str">
        <f t="shared" si="15"/>
        <v>NIE</v>
      </c>
      <c r="N101" s="6">
        <f>G101*$N$2</f>
        <v>0</v>
      </c>
      <c r="O101" s="6">
        <f t="shared" si="16"/>
        <v>0</v>
      </c>
    </row>
    <row r="102" spans="1:15" x14ac:dyDescent="0.25">
      <c r="A102" s="2">
        <v>41736</v>
      </c>
      <c r="B102" s="13">
        <v>35</v>
      </c>
      <c r="C102" s="6">
        <f t="shared" si="17"/>
        <v>42.000000000000007</v>
      </c>
      <c r="D102" s="6">
        <f>F101+H101</f>
        <v>16.41</v>
      </c>
      <c r="E102" s="6">
        <f t="shared" si="9"/>
        <v>42.000000000000007</v>
      </c>
      <c r="F102" s="6">
        <f t="shared" si="10"/>
        <v>13.26</v>
      </c>
      <c r="G102" s="6">
        <f t="shared" si="11"/>
        <v>0</v>
      </c>
      <c r="H102" s="6">
        <f>IF(F102&lt;5,$B$3-F102,0)</f>
        <v>0</v>
      </c>
      <c r="I102" s="6">
        <f t="shared" si="12"/>
        <v>42.000000000000007</v>
      </c>
      <c r="J102" s="6">
        <f t="shared" si="13"/>
        <v>13.26</v>
      </c>
      <c r="K102" s="1" t="str">
        <f t="shared" si="14"/>
        <v>NIE</v>
      </c>
      <c r="L102" s="1" t="str">
        <f t="shared" si="15"/>
        <v>NIE</v>
      </c>
      <c r="N102" s="6">
        <f>G102*$N$2</f>
        <v>0</v>
      </c>
      <c r="O102" s="6">
        <f t="shared" si="16"/>
        <v>0</v>
      </c>
    </row>
    <row r="103" spans="1:15" x14ac:dyDescent="0.25">
      <c r="A103" s="2">
        <v>41737</v>
      </c>
      <c r="B103" s="13">
        <v>143</v>
      </c>
      <c r="C103" s="6">
        <f t="shared" si="17"/>
        <v>42.000000000000007</v>
      </c>
      <c r="D103" s="6">
        <f>F102+H102</f>
        <v>13.26</v>
      </c>
      <c r="E103" s="6">
        <f t="shared" si="9"/>
        <v>37.710000000000008</v>
      </c>
      <c r="F103" s="6">
        <f t="shared" si="10"/>
        <v>6.8199999999999994</v>
      </c>
      <c r="G103" s="6">
        <f t="shared" si="11"/>
        <v>0</v>
      </c>
      <c r="H103" s="6">
        <f>IF(F103&lt;5,$B$3-F103,0)</f>
        <v>0</v>
      </c>
      <c r="I103" s="6">
        <f t="shared" si="12"/>
        <v>37.710000000000008</v>
      </c>
      <c r="J103" s="6">
        <f t="shared" si="13"/>
        <v>6.8199999999999994</v>
      </c>
      <c r="K103" s="1" t="str">
        <f t="shared" si="14"/>
        <v>TAK</v>
      </c>
      <c r="L103" s="1" t="str">
        <f t="shared" si="15"/>
        <v>NIE</v>
      </c>
      <c r="N103" s="6">
        <f>G103*$N$2</f>
        <v>0</v>
      </c>
      <c r="O103" s="6">
        <f t="shared" si="16"/>
        <v>0</v>
      </c>
    </row>
    <row r="104" spans="1:15" x14ac:dyDescent="0.25">
      <c r="A104" s="2">
        <v>41738</v>
      </c>
      <c r="B104" s="13">
        <v>89</v>
      </c>
      <c r="C104" s="6">
        <f t="shared" si="17"/>
        <v>37.710000000000008</v>
      </c>
      <c r="D104" s="6">
        <f>F103+H103</f>
        <v>6.8199999999999994</v>
      </c>
      <c r="E104" s="6">
        <f t="shared" si="9"/>
        <v>35.040000000000006</v>
      </c>
      <c r="F104" s="6">
        <f t="shared" si="10"/>
        <v>2.8099999999999996</v>
      </c>
      <c r="G104" s="6">
        <f t="shared" si="11"/>
        <v>0</v>
      </c>
      <c r="H104" s="6">
        <f>IF(F104&lt;5,$B$3-F104,0)</f>
        <v>27.19</v>
      </c>
      <c r="I104" s="6">
        <f t="shared" si="12"/>
        <v>35.040000000000006</v>
      </c>
      <c r="J104" s="6">
        <f t="shared" si="13"/>
        <v>30</v>
      </c>
      <c r="K104" s="1" t="str">
        <f t="shared" si="14"/>
        <v>TAK</v>
      </c>
      <c r="L104" s="1" t="str">
        <f t="shared" si="15"/>
        <v>NIE</v>
      </c>
      <c r="N104" s="6">
        <f>G104*$N$2</f>
        <v>0</v>
      </c>
      <c r="O104" s="6">
        <f t="shared" si="16"/>
        <v>62.265100000000004</v>
      </c>
    </row>
    <row r="105" spans="1:15" x14ac:dyDescent="0.25">
      <c r="A105" s="2">
        <v>41739</v>
      </c>
      <c r="B105" s="13">
        <v>60</v>
      </c>
      <c r="C105" s="6">
        <f t="shared" si="17"/>
        <v>35.040000000000006</v>
      </c>
      <c r="D105" s="6">
        <f>F104+H104</f>
        <v>30</v>
      </c>
      <c r="E105" s="6">
        <f t="shared" si="9"/>
        <v>35.040000000000006</v>
      </c>
      <c r="F105" s="6">
        <f t="shared" si="10"/>
        <v>24.6</v>
      </c>
      <c r="G105" s="6">
        <f t="shared" si="11"/>
        <v>9.9599999999999937</v>
      </c>
      <c r="H105" s="6">
        <f>IF(F105&lt;5,$B$3-F105,0)</f>
        <v>0</v>
      </c>
      <c r="I105" s="6">
        <f t="shared" si="12"/>
        <v>45</v>
      </c>
      <c r="J105" s="6">
        <f t="shared" si="13"/>
        <v>24.6</v>
      </c>
      <c r="K105" s="1" t="str">
        <f t="shared" si="14"/>
        <v>NIE</v>
      </c>
      <c r="L105" s="1" t="str">
        <f t="shared" si="15"/>
        <v>NIE</v>
      </c>
      <c r="N105" s="6">
        <f>G105*$N$2</f>
        <v>49.700399999999973</v>
      </c>
      <c r="O105" s="6">
        <f t="shared" si="16"/>
        <v>0</v>
      </c>
    </row>
    <row r="106" spans="1:15" x14ac:dyDescent="0.25">
      <c r="A106" s="2">
        <v>41740</v>
      </c>
      <c r="B106" s="13">
        <v>52</v>
      </c>
      <c r="C106" s="6">
        <f t="shared" si="17"/>
        <v>45</v>
      </c>
      <c r="D106" s="6">
        <f>F105+H105</f>
        <v>24.6</v>
      </c>
      <c r="E106" s="6">
        <f t="shared" si="9"/>
        <v>45</v>
      </c>
      <c r="F106" s="6">
        <f t="shared" si="10"/>
        <v>19.920000000000002</v>
      </c>
      <c r="G106" s="6">
        <f t="shared" si="11"/>
        <v>0</v>
      </c>
      <c r="H106" s="6">
        <f>IF(F106&lt;5,$B$3-F106,0)</f>
        <v>0</v>
      </c>
      <c r="I106" s="6">
        <f t="shared" si="12"/>
        <v>45</v>
      </c>
      <c r="J106" s="6">
        <f t="shared" si="13"/>
        <v>19.920000000000002</v>
      </c>
      <c r="K106" s="1" t="str">
        <f t="shared" si="14"/>
        <v>NIE</v>
      </c>
      <c r="L106" s="1" t="str">
        <f t="shared" si="15"/>
        <v>NIE</v>
      </c>
      <c r="N106" s="6">
        <f>G106*$N$2</f>
        <v>0</v>
      </c>
      <c r="O106" s="6">
        <f t="shared" si="16"/>
        <v>0</v>
      </c>
    </row>
    <row r="107" spans="1:15" x14ac:dyDescent="0.25">
      <c r="A107" s="2">
        <v>41741</v>
      </c>
      <c r="B107" s="13">
        <v>24</v>
      </c>
      <c r="C107" s="6">
        <f t="shared" si="17"/>
        <v>45</v>
      </c>
      <c r="D107" s="6">
        <f>F106+H106</f>
        <v>19.920000000000002</v>
      </c>
      <c r="E107" s="6">
        <f t="shared" si="9"/>
        <v>45</v>
      </c>
      <c r="F107" s="6">
        <f t="shared" si="10"/>
        <v>17.760000000000002</v>
      </c>
      <c r="G107" s="6">
        <f t="shared" si="11"/>
        <v>0</v>
      </c>
      <c r="H107" s="6">
        <f>IF(F107&lt;5,$B$3-F107,0)</f>
        <v>0</v>
      </c>
      <c r="I107" s="6">
        <f t="shared" si="12"/>
        <v>45</v>
      </c>
      <c r="J107" s="6">
        <f t="shared" si="13"/>
        <v>17.760000000000002</v>
      </c>
      <c r="K107" s="1" t="str">
        <f t="shared" si="14"/>
        <v>NIE</v>
      </c>
      <c r="L107" s="1" t="str">
        <f t="shared" si="15"/>
        <v>NIE</v>
      </c>
      <c r="N107" s="6">
        <f>G107*$N$2</f>
        <v>0</v>
      </c>
      <c r="O107" s="6">
        <f t="shared" si="16"/>
        <v>0</v>
      </c>
    </row>
    <row r="108" spans="1:15" x14ac:dyDescent="0.25">
      <c r="A108" s="2">
        <v>41742</v>
      </c>
      <c r="B108" s="13">
        <v>80</v>
      </c>
      <c r="C108" s="6">
        <f t="shared" si="17"/>
        <v>45</v>
      </c>
      <c r="D108" s="6">
        <f>F107+H107</f>
        <v>17.760000000000002</v>
      </c>
      <c r="E108" s="6">
        <f t="shared" si="9"/>
        <v>45</v>
      </c>
      <c r="F108" s="6">
        <f t="shared" si="10"/>
        <v>10.560000000000002</v>
      </c>
      <c r="G108" s="6">
        <f t="shared" si="11"/>
        <v>0</v>
      </c>
      <c r="H108" s="6">
        <f>IF(F108&lt;5,$B$3-F108,0)</f>
        <v>0</v>
      </c>
      <c r="I108" s="6">
        <f t="shared" si="12"/>
        <v>45</v>
      </c>
      <c r="J108" s="6">
        <f t="shared" si="13"/>
        <v>10.560000000000002</v>
      </c>
      <c r="K108" s="1" t="str">
        <f t="shared" si="14"/>
        <v>NIE</v>
      </c>
      <c r="L108" s="1" t="str">
        <f t="shared" si="15"/>
        <v>NIE</v>
      </c>
      <c r="N108" s="6">
        <f>G108*$N$2</f>
        <v>0</v>
      </c>
      <c r="O108" s="6">
        <f t="shared" si="16"/>
        <v>0</v>
      </c>
    </row>
    <row r="109" spans="1:15" x14ac:dyDescent="0.25">
      <c r="A109" s="2">
        <v>41743</v>
      </c>
      <c r="B109" s="13">
        <v>79</v>
      </c>
      <c r="C109" s="6">
        <f t="shared" si="17"/>
        <v>45</v>
      </c>
      <c r="D109" s="6">
        <f>F108+H108</f>
        <v>10.560000000000002</v>
      </c>
      <c r="E109" s="6">
        <f t="shared" si="9"/>
        <v>42.63</v>
      </c>
      <c r="F109" s="6">
        <f t="shared" si="10"/>
        <v>7.0000000000000018</v>
      </c>
      <c r="G109" s="6">
        <f t="shared" si="11"/>
        <v>0</v>
      </c>
      <c r="H109" s="6">
        <f>IF(F109&lt;5,$B$3-F109,0)</f>
        <v>0</v>
      </c>
      <c r="I109" s="6">
        <f t="shared" si="12"/>
        <v>42.63</v>
      </c>
      <c r="J109" s="6">
        <f t="shared" si="13"/>
        <v>7.0000000000000018</v>
      </c>
      <c r="K109" s="1" t="str">
        <f t="shared" si="14"/>
        <v>TAK</v>
      </c>
      <c r="L109" s="1" t="str">
        <f t="shared" si="15"/>
        <v>NIE</v>
      </c>
      <c r="N109" s="6">
        <f>G109*$N$2</f>
        <v>0</v>
      </c>
      <c r="O109" s="6">
        <f t="shared" si="16"/>
        <v>0</v>
      </c>
    </row>
    <row r="110" spans="1:15" x14ac:dyDescent="0.25">
      <c r="A110" s="2">
        <v>41744</v>
      </c>
      <c r="B110" s="13">
        <v>115</v>
      </c>
      <c r="C110" s="6">
        <f t="shared" si="17"/>
        <v>42.63</v>
      </c>
      <c r="D110" s="6">
        <f>F109+H109</f>
        <v>7.0000000000000018</v>
      </c>
      <c r="E110" s="6">
        <f t="shared" si="9"/>
        <v>39.18</v>
      </c>
      <c r="F110" s="6">
        <f t="shared" si="10"/>
        <v>1.8200000000000021</v>
      </c>
      <c r="G110" s="6">
        <f t="shared" si="11"/>
        <v>0</v>
      </c>
      <c r="H110" s="6">
        <f>IF(F110&lt;5,$B$3-F110,0)</f>
        <v>28.18</v>
      </c>
      <c r="I110" s="6">
        <f t="shared" si="12"/>
        <v>39.18</v>
      </c>
      <c r="J110" s="6">
        <f t="shared" si="13"/>
        <v>30</v>
      </c>
      <c r="K110" s="1" t="str">
        <f t="shared" si="14"/>
        <v>TAK</v>
      </c>
      <c r="L110" s="1" t="str">
        <f t="shared" si="15"/>
        <v>NIE</v>
      </c>
      <c r="N110" s="6">
        <f>G110*$N$2</f>
        <v>0</v>
      </c>
      <c r="O110" s="6">
        <f t="shared" si="16"/>
        <v>64.532200000000003</v>
      </c>
    </row>
    <row r="111" spans="1:15" x14ac:dyDescent="0.25">
      <c r="A111" s="2">
        <v>41745</v>
      </c>
      <c r="B111" s="13">
        <v>55</v>
      </c>
      <c r="C111" s="6">
        <f t="shared" si="17"/>
        <v>39.18</v>
      </c>
      <c r="D111" s="6">
        <f>F110+H110</f>
        <v>30</v>
      </c>
      <c r="E111" s="6">
        <f t="shared" si="9"/>
        <v>39.18</v>
      </c>
      <c r="F111" s="6">
        <f t="shared" si="10"/>
        <v>25.05</v>
      </c>
      <c r="G111" s="6">
        <f t="shared" si="11"/>
        <v>0</v>
      </c>
      <c r="H111" s="6">
        <f>IF(F111&lt;5,$B$3-F111,0)</f>
        <v>0</v>
      </c>
      <c r="I111" s="6">
        <f t="shared" si="12"/>
        <v>39.18</v>
      </c>
      <c r="J111" s="6">
        <f t="shared" si="13"/>
        <v>25.05</v>
      </c>
      <c r="K111" s="1" t="str">
        <f t="shared" si="14"/>
        <v>NIE</v>
      </c>
      <c r="L111" s="1" t="str">
        <f t="shared" si="15"/>
        <v>NIE</v>
      </c>
      <c r="N111" s="6">
        <f>G111*$N$2</f>
        <v>0</v>
      </c>
      <c r="O111" s="6">
        <f t="shared" si="16"/>
        <v>0</v>
      </c>
    </row>
    <row r="112" spans="1:15" x14ac:dyDescent="0.25">
      <c r="A112" s="2">
        <v>41746</v>
      </c>
      <c r="B112" s="13">
        <v>124</v>
      </c>
      <c r="C112" s="6">
        <f t="shared" si="17"/>
        <v>39.18</v>
      </c>
      <c r="D112" s="6">
        <f>F111+H111</f>
        <v>25.05</v>
      </c>
      <c r="E112" s="6">
        <f t="shared" si="9"/>
        <v>39.18</v>
      </c>
      <c r="F112" s="6">
        <f t="shared" si="10"/>
        <v>13.89</v>
      </c>
      <c r="G112" s="6">
        <f t="shared" si="11"/>
        <v>5.82</v>
      </c>
      <c r="H112" s="6">
        <f>IF(F112&lt;5,$B$3-F112,0)</f>
        <v>0</v>
      </c>
      <c r="I112" s="6">
        <f t="shared" si="12"/>
        <v>45</v>
      </c>
      <c r="J112" s="6">
        <f t="shared" si="13"/>
        <v>13.89</v>
      </c>
      <c r="K112" s="1" t="str">
        <f t="shared" si="14"/>
        <v>NIE</v>
      </c>
      <c r="L112" s="1" t="str">
        <f t="shared" si="15"/>
        <v>NIE</v>
      </c>
      <c r="N112" s="6">
        <f>G112*$N$2</f>
        <v>29.041800000000002</v>
      </c>
      <c r="O112" s="6">
        <f t="shared" si="16"/>
        <v>0</v>
      </c>
    </row>
    <row r="113" spans="1:15" x14ac:dyDescent="0.25">
      <c r="A113" s="2">
        <v>41747</v>
      </c>
      <c r="B113" s="13">
        <v>104</v>
      </c>
      <c r="C113" s="6">
        <f t="shared" si="17"/>
        <v>45</v>
      </c>
      <c r="D113" s="6">
        <f>F112+H112</f>
        <v>13.89</v>
      </c>
      <c r="E113" s="6">
        <f t="shared" si="9"/>
        <v>41.88</v>
      </c>
      <c r="F113" s="6">
        <f t="shared" si="10"/>
        <v>9.2100000000000009</v>
      </c>
      <c r="G113" s="6">
        <f t="shared" si="11"/>
        <v>0</v>
      </c>
      <c r="H113" s="6">
        <f>IF(F113&lt;5,$B$3-F113,0)</f>
        <v>0</v>
      </c>
      <c r="I113" s="6">
        <f t="shared" si="12"/>
        <v>41.88</v>
      </c>
      <c r="J113" s="6">
        <f t="shared" si="13"/>
        <v>9.2100000000000009</v>
      </c>
      <c r="K113" s="1" t="str">
        <f t="shared" si="14"/>
        <v>TAK</v>
      </c>
      <c r="L113" s="1" t="str">
        <f t="shared" si="15"/>
        <v>NIE</v>
      </c>
      <c r="N113" s="6">
        <f>G113*$N$2</f>
        <v>0</v>
      </c>
      <c r="O113" s="6">
        <f t="shared" si="16"/>
        <v>0</v>
      </c>
    </row>
    <row r="114" spans="1:15" x14ac:dyDescent="0.25">
      <c r="A114" s="2">
        <v>41748</v>
      </c>
      <c r="B114" s="13">
        <v>20</v>
      </c>
      <c r="C114" s="6">
        <f t="shared" si="17"/>
        <v>41.88</v>
      </c>
      <c r="D114" s="6">
        <f>F113+H113</f>
        <v>9.2100000000000009</v>
      </c>
      <c r="E114" s="6">
        <f t="shared" si="9"/>
        <v>41.28</v>
      </c>
      <c r="F114" s="6">
        <f t="shared" si="10"/>
        <v>8.31</v>
      </c>
      <c r="G114" s="6">
        <f t="shared" si="11"/>
        <v>0</v>
      </c>
      <c r="H114" s="6">
        <f>IF(F114&lt;5,$B$3-F114,0)</f>
        <v>0</v>
      </c>
      <c r="I114" s="6">
        <f t="shared" si="12"/>
        <v>41.28</v>
      </c>
      <c r="J114" s="6">
        <f t="shared" si="13"/>
        <v>8.31</v>
      </c>
      <c r="K114" s="1" t="str">
        <f t="shared" si="14"/>
        <v>TAK</v>
      </c>
      <c r="L114" s="1" t="str">
        <f t="shared" si="15"/>
        <v>NIE</v>
      </c>
      <c r="N114" s="6">
        <f>G114*$N$2</f>
        <v>0</v>
      </c>
      <c r="O114" s="6">
        <f t="shared" si="16"/>
        <v>0</v>
      </c>
    </row>
    <row r="115" spans="1:15" x14ac:dyDescent="0.25">
      <c r="A115" s="2">
        <v>41749</v>
      </c>
      <c r="B115" s="13">
        <v>68</v>
      </c>
      <c r="C115" s="6">
        <f t="shared" si="17"/>
        <v>41.28</v>
      </c>
      <c r="D115" s="6">
        <f>F114+H114</f>
        <v>8.31</v>
      </c>
      <c r="E115" s="6">
        <f t="shared" si="9"/>
        <v>39.24</v>
      </c>
      <c r="F115" s="6">
        <f t="shared" si="10"/>
        <v>5.25</v>
      </c>
      <c r="G115" s="6">
        <f t="shared" si="11"/>
        <v>0</v>
      </c>
      <c r="H115" s="6">
        <f>IF(F115&lt;5,$B$3-F115,0)</f>
        <v>0</v>
      </c>
      <c r="I115" s="6">
        <f t="shared" si="12"/>
        <v>39.24</v>
      </c>
      <c r="J115" s="6">
        <f t="shared" si="13"/>
        <v>5.25</v>
      </c>
      <c r="K115" s="1" t="str">
        <f t="shared" si="14"/>
        <v>TAK</v>
      </c>
      <c r="L115" s="1" t="str">
        <f t="shared" si="15"/>
        <v>NIE</v>
      </c>
      <c r="N115" s="6">
        <f>G115*$N$2</f>
        <v>0</v>
      </c>
      <c r="O115" s="6">
        <f t="shared" si="16"/>
        <v>0</v>
      </c>
    </row>
    <row r="116" spans="1:15" x14ac:dyDescent="0.25">
      <c r="A116" s="2">
        <v>41750</v>
      </c>
      <c r="B116" s="13">
        <v>25</v>
      </c>
      <c r="C116" s="6">
        <f t="shared" si="17"/>
        <v>39.24</v>
      </c>
      <c r="D116" s="6">
        <f>F115+H115</f>
        <v>5.25</v>
      </c>
      <c r="E116" s="6">
        <f t="shared" si="9"/>
        <v>38.49</v>
      </c>
      <c r="F116" s="6">
        <f t="shared" si="10"/>
        <v>4.12</v>
      </c>
      <c r="G116" s="6">
        <f t="shared" si="11"/>
        <v>0</v>
      </c>
      <c r="H116" s="6">
        <f>IF(F116&lt;5,$B$3-F116,0)</f>
        <v>25.88</v>
      </c>
      <c r="I116" s="6">
        <f t="shared" si="12"/>
        <v>38.49</v>
      </c>
      <c r="J116" s="6">
        <f t="shared" si="13"/>
        <v>30</v>
      </c>
      <c r="K116" s="1" t="str">
        <f t="shared" si="14"/>
        <v>TAK</v>
      </c>
      <c r="L116" s="1" t="str">
        <f t="shared" si="15"/>
        <v>NIE</v>
      </c>
      <c r="N116" s="6">
        <f>G116*$N$2</f>
        <v>0</v>
      </c>
      <c r="O116" s="6">
        <f t="shared" si="16"/>
        <v>59.2652</v>
      </c>
    </row>
    <row r="117" spans="1:15" x14ac:dyDescent="0.25">
      <c r="A117" s="2">
        <v>41751</v>
      </c>
      <c r="B117" s="13">
        <v>93</v>
      </c>
      <c r="C117" s="6">
        <f t="shared" si="17"/>
        <v>38.49</v>
      </c>
      <c r="D117" s="6">
        <f>F116+H116</f>
        <v>30</v>
      </c>
      <c r="E117" s="6">
        <f t="shared" si="9"/>
        <v>38.49</v>
      </c>
      <c r="F117" s="6">
        <f t="shared" si="10"/>
        <v>21.630000000000003</v>
      </c>
      <c r="G117" s="6">
        <f t="shared" si="11"/>
        <v>0</v>
      </c>
      <c r="H117" s="6">
        <f>IF(F117&lt;5,$B$3-F117,0)</f>
        <v>0</v>
      </c>
      <c r="I117" s="6">
        <f t="shared" si="12"/>
        <v>38.49</v>
      </c>
      <c r="J117" s="6">
        <f t="shared" si="13"/>
        <v>21.630000000000003</v>
      </c>
      <c r="K117" s="1" t="str">
        <f t="shared" si="14"/>
        <v>NIE</v>
      </c>
      <c r="L117" s="1" t="str">
        <f t="shared" si="15"/>
        <v>NIE</v>
      </c>
      <c r="N117" s="6">
        <f>G117*$N$2</f>
        <v>0</v>
      </c>
      <c r="O117" s="6">
        <f t="shared" si="16"/>
        <v>0</v>
      </c>
    </row>
    <row r="118" spans="1:15" x14ac:dyDescent="0.25">
      <c r="A118" s="2">
        <v>41752</v>
      </c>
      <c r="B118" s="13">
        <v>49</v>
      </c>
      <c r="C118" s="6">
        <f t="shared" si="17"/>
        <v>38.49</v>
      </c>
      <c r="D118" s="6">
        <f>F117+H117</f>
        <v>21.630000000000003</v>
      </c>
      <c r="E118" s="6">
        <f t="shared" si="9"/>
        <v>38.49</v>
      </c>
      <c r="F118" s="6">
        <f t="shared" si="10"/>
        <v>17.220000000000002</v>
      </c>
      <c r="G118" s="6">
        <f t="shared" si="11"/>
        <v>0</v>
      </c>
      <c r="H118" s="6">
        <f>IF(F118&lt;5,$B$3-F118,0)</f>
        <v>0</v>
      </c>
      <c r="I118" s="6">
        <f t="shared" si="12"/>
        <v>38.49</v>
      </c>
      <c r="J118" s="6">
        <f t="shared" si="13"/>
        <v>17.220000000000002</v>
      </c>
      <c r="K118" s="1" t="str">
        <f t="shared" si="14"/>
        <v>NIE</v>
      </c>
      <c r="L118" s="1" t="str">
        <f t="shared" si="15"/>
        <v>NIE</v>
      </c>
      <c r="N118" s="6">
        <f>G118*$N$2</f>
        <v>0</v>
      </c>
      <c r="O118" s="6">
        <f t="shared" si="16"/>
        <v>0</v>
      </c>
    </row>
    <row r="119" spans="1:15" x14ac:dyDescent="0.25">
      <c r="A119" s="2">
        <v>41753</v>
      </c>
      <c r="B119" s="13">
        <v>29</v>
      </c>
      <c r="C119" s="6">
        <f t="shared" si="17"/>
        <v>38.49</v>
      </c>
      <c r="D119" s="6">
        <f>F118+H118</f>
        <v>17.220000000000002</v>
      </c>
      <c r="E119" s="6">
        <f t="shared" si="9"/>
        <v>38.49</v>
      </c>
      <c r="F119" s="6">
        <f t="shared" si="10"/>
        <v>14.610000000000003</v>
      </c>
      <c r="G119" s="6">
        <f t="shared" si="11"/>
        <v>6.509999999999998</v>
      </c>
      <c r="H119" s="6">
        <f>IF(F119&lt;5,$B$3-F119,0)</f>
        <v>0</v>
      </c>
      <c r="I119" s="6">
        <f t="shared" si="12"/>
        <v>45</v>
      </c>
      <c r="J119" s="6">
        <f t="shared" si="13"/>
        <v>14.610000000000003</v>
      </c>
      <c r="K119" s="1" t="str">
        <f t="shared" si="14"/>
        <v>NIE</v>
      </c>
      <c r="L119" s="1" t="str">
        <f t="shared" si="15"/>
        <v>NIE</v>
      </c>
      <c r="N119" s="6">
        <f>G119*$N$2</f>
        <v>32.484899999999989</v>
      </c>
      <c r="O119" s="6">
        <f t="shared" si="16"/>
        <v>0</v>
      </c>
    </row>
    <row r="120" spans="1:15" x14ac:dyDescent="0.25">
      <c r="A120" s="2">
        <v>41754</v>
      </c>
      <c r="B120" s="13">
        <v>59</v>
      </c>
      <c r="C120" s="6">
        <f t="shared" si="17"/>
        <v>45</v>
      </c>
      <c r="D120" s="6">
        <f>F119+H119</f>
        <v>14.610000000000003</v>
      </c>
      <c r="E120" s="6">
        <f t="shared" si="9"/>
        <v>43.23</v>
      </c>
      <c r="F120" s="6">
        <f t="shared" si="10"/>
        <v>11.950000000000003</v>
      </c>
      <c r="G120" s="6">
        <f t="shared" si="11"/>
        <v>0</v>
      </c>
      <c r="H120" s="6">
        <f>IF(F120&lt;5,$B$3-F120,0)</f>
        <v>0</v>
      </c>
      <c r="I120" s="6">
        <f t="shared" si="12"/>
        <v>43.23</v>
      </c>
      <c r="J120" s="6">
        <f t="shared" si="13"/>
        <v>11.950000000000003</v>
      </c>
      <c r="K120" s="1" t="str">
        <f t="shared" si="14"/>
        <v>TAK</v>
      </c>
      <c r="L120" s="1" t="str">
        <f t="shared" si="15"/>
        <v>NIE</v>
      </c>
      <c r="N120" s="6">
        <f>G120*$N$2</f>
        <v>0</v>
      </c>
      <c r="O120" s="6">
        <f t="shared" si="16"/>
        <v>0</v>
      </c>
    </row>
    <row r="121" spans="1:15" x14ac:dyDescent="0.25">
      <c r="A121" s="2">
        <v>41755</v>
      </c>
      <c r="B121" s="13">
        <v>65</v>
      </c>
      <c r="C121" s="6">
        <f t="shared" si="17"/>
        <v>43.23</v>
      </c>
      <c r="D121" s="6">
        <f>F120+H120</f>
        <v>11.950000000000003</v>
      </c>
      <c r="E121" s="6">
        <f t="shared" si="9"/>
        <v>41.279999999999994</v>
      </c>
      <c r="F121" s="6">
        <f t="shared" si="10"/>
        <v>9.0200000000000031</v>
      </c>
      <c r="G121" s="6">
        <f t="shared" si="11"/>
        <v>0</v>
      </c>
      <c r="H121" s="6">
        <f>IF(F121&lt;5,$B$3-F121,0)</f>
        <v>0</v>
      </c>
      <c r="I121" s="6">
        <f t="shared" si="12"/>
        <v>41.279999999999994</v>
      </c>
      <c r="J121" s="6">
        <f t="shared" si="13"/>
        <v>9.0200000000000031</v>
      </c>
      <c r="K121" s="1" t="str">
        <f t="shared" si="14"/>
        <v>TAK</v>
      </c>
      <c r="L121" s="1" t="str">
        <f t="shared" si="15"/>
        <v>NIE</v>
      </c>
      <c r="N121" s="6">
        <f>G121*$N$2</f>
        <v>0</v>
      </c>
      <c r="O121" s="6">
        <f t="shared" si="16"/>
        <v>0</v>
      </c>
    </row>
    <row r="122" spans="1:15" x14ac:dyDescent="0.25">
      <c r="A122" s="2">
        <v>41756</v>
      </c>
      <c r="B122" s="13">
        <v>25</v>
      </c>
      <c r="C122" s="6">
        <f t="shared" si="17"/>
        <v>41.279999999999994</v>
      </c>
      <c r="D122" s="6">
        <f>F121+H121</f>
        <v>9.0200000000000031</v>
      </c>
      <c r="E122" s="6">
        <f t="shared" si="9"/>
        <v>40.529999999999994</v>
      </c>
      <c r="F122" s="6">
        <f t="shared" si="10"/>
        <v>7.8900000000000032</v>
      </c>
      <c r="G122" s="6">
        <f t="shared" si="11"/>
        <v>0</v>
      </c>
      <c r="H122" s="6">
        <f>IF(F122&lt;5,$B$3-F122,0)</f>
        <v>0</v>
      </c>
      <c r="I122" s="6">
        <f t="shared" si="12"/>
        <v>40.529999999999994</v>
      </c>
      <c r="J122" s="6">
        <f t="shared" si="13"/>
        <v>7.8900000000000032</v>
      </c>
      <c r="K122" s="1" t="str">
        <f t="shared" si="14"/>
        <v>TAK</v>
      </c>
      <c r="L122" s="1" t="str">
        <f t="shared" si="15"/>
        <v>NIE</v>
      </c>
      <c r="N122" s="6">
        <f>G122*$N$2</f>
        <v>0</v>
      </c>
      <c r="O122" s="6">
        <f t="shared" si="16"/>
        <v>0</v>
      </c>
    </row>
    <row r="123" spans="1:15" x14ac:dyDescent="0.25">
      <c r="A123" s="2">
        <v>41757</v>
      </c>
      <c r="B123" s="13">
        <v>3</v>
      </c>
      <c r="C123" s="6">
        <f t="shared" si="17"/>
        <v>40.529999999999994</v>
      </c>
      <c r="D123" s="6">
        <f>F122+H122</f>
        <v>7.8900000000000032</v>
      </c>
      <c r="E123" s="6">
        <f t="shared" si="9"/>
        <v>40.439999999999991</v>
      </c>
      <c r="F123" s="6">
        <f t="shared" si="10"/>
        <v>7.7500000000000036</v>
      </c>
      <c r="G123" s="6">
        <f t="shared" si="11"/>
        <v>0</v>
      </c>
      <c r="H123" s="6">
        <f>IF(F123&lt;5,$B$3-F123,0)</f>
        <v>0</v>
      </c>
      <c r="I123" s="6">
        <f t="shared" si="12"/>
        <v>40.439999999999991</v>
      </c>
      <c r="J123" s="6">
        <f t="shared" si="13"/>
        <v>7.7500000000000036</v>
      </c>
      <c r="K123" s="1" t="str">
        <f t="shared" si="14"/>
        <v>TAK</v>
      </c>
      <c r="L123" s="1" t="str">
        <f t="shared" si="15"/>
        <v>NIE</v>
      </c>
      <c r="N123" s="6">
        <f>G123*$N$2</f>
        <v>0</v>
      </c>
      <c r="O123" s="6">
        <f t="shared" si="16"/>
        <v>0</v>
      </c>
    </row>
    <row r="124" spans="1:15" x14ac:dyDescent="0.25">
      <c r="A124" s="2">
        <v>41758</v>
      </c>
      <c r="B124" s="13">
        <v>58</v>
      </c>
      <c r="C124" s="6">
        <f t="shared" si="17"/>
        <v>40.439999999999991</v>
      </c>
      <c r="D124" s="6">
        <f>F123+H123</f>
        <v>7.7500000000000036</v>
      </c>
      <c r="E124" s="6">
        <f t="shared" si="9"/>
        <v>38.699999999999989</v>
      </c>
      <c r="F124" s="6">
        <f t="shared" si="10"/>
        <v>5.1400000000000041</v>
      </c>
      <c r="G124" s="6">
        <f t="shared" si="11"/>
        <v>0</v>
      </c>
      <c r="H124" s="6">
        <f>IF(F124&lt;5,$B$3-F124,0)</f>
        <v>0</v>
      </c>
      <c r="I124" s="6">
        <f t="shared" si="12"/>
        <v>38.699999999999989</v>
      </c>
      <c r="J124" s="6">
        <f t="shared" si="13"/>
        <v>5.1400000000000041</v>
      </c>
      <c r="K124" s="1" t="str">
        <f t="shared" si="14"/>
        <v>TAK</v>
      </c>
      <c r="L124" s="1" t="str">
        <f t="shared" si="15"/>
        <v>NIE</v>
      </c>
      <c r="N124" s="6">
        <f>G124*$N$2</f>
        <v>0</v>
      </c>
      <c r="O124" s="6">
        <f t="shared" si="16"/>
        <v>0</v>
      </c>
    </row>
    <row r="125" spans="1:15" x14ac:dyDescent="0.25">
      <c r="A125" s="2">
        <v>41759</v>
      </c>
      <c r="B125" s="13">
        <v>35</v>
      </c>
      <c r="C125" s="6">
        <f t="shared" si="17"/>
        <v>38.699999999999989</v>
      </c>
      <c r="D125" s="6">
        <f>F124+H124</f>
        <v>5.1400000000000041</v>
      </c>
      <c r="E125" s="6">
        <f t="shared" si="9"/>
        <v>37.649999999999991</v>
      </c>
      <c r="F125" s="6">
        <f t="shared" si="10"/>
        <v>3.5600000000000041</v>
      </c>
      <c r="G125" s="6">
        <f t="shared" si="11"/>
        <v>0</v>
      </c>
      <c r="H125" s="6">
        <f>IF(F125&lt;5,$B$3-F125,0)</f>
        <v>26.439999999999998</v>
      </c>
      <c r="I125" s="6">
        <f t="shared" si="12"/>
        <v>37.649999999999991</v>
      </c>
      <c r="J125" s="6">
        <f t="shared" si="13"/>
        <v>30</v>
      </c>
      <c r="K125" s="1" t="str">
        <f t="shared" si="14"/>
        <v>TAK</v>
      </c>
      <c r="L125" s="1" t="str">
        <f t="shared" si="15"/>
        <v>TAK</v>
      </c>
      <c r="N125" s="6">
        <f>G125*$N$2</f>
        <v>0</v>
      </c>
      <c r="O125" s="6">
        <f t="shared" si="16"/>
        <v>60.547599999999996</v>
      </c>
    </row>
    <row r="126" spans="1:15" x14ac:dyDescent="0.25">
      <c r="A126" s="2">
        <v>41760</v>
      </c>
      <c r="B126" s="13">
        <v>146</v>
      </c>
      <c r="C126" s="6">
        <f t="shared" si="17"/>
        <v>37.649999999999991</v>
      </c>
      <c r="D126" s="6">
        <f>F125+H125</f>
        <v>30</v>
      </c>
      <c r="E126" s="6">
        <f t="shared" si="9"/>
        <v>37.649999999999991</v>
      </c>
      <c r="F126" s="6">
        <f t="shared" si="10"/>
        <v>16.86</v>
      </c>
      <c r="G126" s="6">
        <f t="shared" si="11"/>
        <v>7.3500000000000085</v>
      </c>
      <c r="H126" s="6">
        <f>IF(F126&lt;5,$B$3-F126,0)</f>
        <v>0</v>
      </c>
      <c r="I126" s="6">
        <f t="shared" si="12"/>
        <v>45</v>
      </c>
      <c r="J126" s="6">
        <f t="shared" si="13"/>
        <v>16.86</v>
      </c>
      <c r="K126" s="1" t="str">
        <f t="shared" si="14"/>
        <v>NIE</v>
      </c>
      <c r="L126" s="1" t="str">
        <f t="shared" si="15"/>
        <v>NIE</v>
      </c>
      <c r="N126" s="6">
        <f>G126*$N$2</f>
        <v>36.676500000000047</v>
      </c>
      <c r="O126" s="6">
        <f t="shared" si="16"/>
        <v>0</v>
      </c>
    </row>
    <row r="127" spans="1:15" x14ac:dyDescent="0.25">
      <c r="A127" s="2">
        <v>41761</v>
      </c>
      <c r="B127" s="13">
        <v>45</v>
      </c>
      <c r="C127" s="6">
        <f t="shared" si="17"/>
        <v>45</v>
      </c>
      <c r="D127" s="6">
        <f>F126+H126</f>
        <v>16.86</v>
      </c>
      <c r="E127" s="6">
        <f t="shared" si="9"/>
        <v>45</v>
      </c>
      <c r="F127" s="6">
        <f t="shared" si="10"/>
        <v>12.809999999999999</v>
      </c>
      <c r="G127" s="6">
        <f t="shared" si="11"/>
        <v>0</v>
      </c>
      <c r="H127" s="6">
        <f>IF(F127&lt;5,$B$3-F127,0)</f>
        <v>0</v>
      </c>
      <c r="I127" s="6">
        <f t="shared" si="12"/>
        <v>45</v>
      </c>
      <c r="J127" s="6">
        <f t="shared" si="13"/>
        <v>12.809999999999999</v>
      </c>
      <c r="K127" s="1" t="str">
        <f t="shared" si="14"/>
        <v>NIE</v>
      </c>
      <c r="L127" s="1" t="str">
        <f t="shared" si="15"/>
        <v>NIE</v>
      </c>
      <c r="N127" s="6">
        <f>G127*$N$2</f>
        <v>0</v>
      </c>
      <c r="O127" s="6">
        <f t="shared" si="16"/>
        <v>0</v>
      </c>
    </row>
    <row r="128" spans="1:15" x14ac:dyDescent="0.25">
      <c r="A128" s="2">
        <v>41762</v>
      </c>
      <c r="B128" s="13">
        <v>127</v>
      </c>
      <c r="C128" s="6">
        <f t="shared" si="17"/>
        <v>45</v>
      </c>
      <c r="D128" s="6">
        <f>F127+H127</f>
        <v>12.809999999999999</v>
      </c>
      <c r="E128" s="6">
        <f t="shared" si="9"/>
        <v>41.19</v>
      </c>
      <c r="F128" s="6">
        <f t="shared" si="10"/>
        <v>7.089999999999999</v>
      </c>
      <c r="G128" s="6">
        <f t="shared" si="11"/>
        <v>0</v>
      </c>
      <c r="H128" s="6">
        <f>IF(F128&lt;5,$B$3-F128,0)</f>
        <v>0</v>
      </c>
      <c r="I128" s="6">
        <f t="shared" si="12"/>
        <v>41.19</v>
      </c>
      <c r="J128" s="6">
        <f t="shared" si="13"/>
        <v>7.089999999999999</v>
      </c>
      <c r="K128" s="1" t="str">
        <f t="shared" si="14"/>
        <v>TAK</v>
      </c>
      <c r="L128" s="1" t="str">
        <f t="shared" si="15"/>
        <v>NIE</v>
      </c>
      <c r="N128" s="6">
        <f>G128*$N$2</f>
        <v>0</v>
      </c>
      <c r="O128" s="6">
        <f t="shared" si="16"/>
        <v>0</v>
      </c>
    </row>
    <row r="129" spans="1:15" x14ac:dyDescent="0.25">
      <c r="A129" s="2">
        <v>41763</v>
      </c>
      <c r="B129" s="13">
        <v>48</v>
      </c>
      <c r="C129" s="6">
        <f t="shared" si="17"/>
        <v>41.19</v>
      </c>
      <c r="D129" s="6">
        <f>F128+H128</f>
        <v>7.089999999999999</v>
      </c>
      <c r="E129" s="6">
        <f t="shared" si="9"/>
        <v>39.75</v>
      </c>
      <c r="F129" s="6">
        <f t="shared" si="10"/>
        <v>4.9299999999999988</v>
      </c>
      <c r="G129" s="6">
        <f t="shared" si="11"/>
        <v>0</v>
      </c>
      <c r="H129" s="6">
        <f>IF(F129&lt;5,$B$3-F129,0)</f>
        <v>25.07</v>
      </c>
      <c r="I129" s="6">
        <f t="shared" si="12"/>
        <v>39.75</v>
      </c>
      <c r="J129" s="6">
        <f t="shared" si="13"/>
        <v>30</v>
      </c>
      <c r="K129" s="1" t="str">
        <f t="shared" si="14"/>
        <v>TAK</v>
      </c>
      <c r="L129" s="1" t="str">
        <f t="shared" si="15"/>
        <v>NIE</v>
      </c>
      <c r="N129" s="6">
        <f>G129*$N$2</f>
        <v>0</v>
      </c>
      <c r="O129" s="6">
        <f t="shared" si="16"/>
        <v>57.410299999999999</v>
      </c>
    </row>
    <row r="130" spans="1:15" x14ac:dyDescent="0.25">
      <c r="A130" s="2">
        <v>41764</v>
      </c>
      <c r="B130" s="13">
        <v>128</v>
      </c>
      <c r="C130" s="6">
        <f t="shared" si="17"/>
        <v>39.75</v>
      </c>
      <c r="D130" s="6">
        <f>F129+H129</f>
        <v>30</v>
      </c>
      <c r="E130" s="6">
        <f t="shared" si="9"/>
        <v>39.75</v>
      </c>
      <c r="F130" s="6">
        <f t="shared" si="10"/>
        <v>18.48</v>
      </c>
      <c r="G130" s="6">
        <f t="shared" si="11"/>
        <v>0</v>
      </c>
      <c r="H130" s="6">
        <f>IF(F130&lt;5,$B$3-F130,0)</f>
        <v>0</v>
      </c>
      <c r="I130" s="6">
        <f t="shared" si="12"/>
        <v>39.75</v>
      </c>
      <c r="J130" s="6">
        <f t="shared" si="13"/>
        <v>18.48</v>
      </c>
      <c r="K130" s="1" t="str">
        <f t="shared" si="14"/>
        <v>NIE</v>
      </c>
      <c r="L130" s="1" t="str">
        <f t="shared" si="15"/>
        <v>NIE</v>
      </c>
      <c r="N130" s="6">
        <f>G130*$N$2</f>
        <v>0</v>
      </c>
      <c r="O130" s="6">
        <f t="shared" si="16"/>
        <v>0</v>
      </c>
    </row>
    <row r="131" spans="1:15" x14ac:dyDescent="0.25">
      <c r="A131" s="2">
        <v>41765</v>
      </c>
      <c r="B131" s="13">
        <v>115</v>
      </c>
      <c r="C131" s="6">
        <f t="shared" si="17"/>
        <v>39.75</v>
      </c>
      <c r="D131" s="6">
        <f>F130+H130</f>
        <v>18.48</v>
      </c>
      <c r="E131" s="6">
        <f t="shared" si="9"/>
        <v>39.75</v>
      </c>
      <c r="F131" s="6">
        <f t="shared" si="10"/>
        <v>8.1300000000000008</v>
      </c>
      <c r="G131" s="6">
        <f t="shared" si="11"/>
        <v>0</v>
      </c>
      <c r="H131" s="6">
        <f>IF(F131&lt;5,$B$3-F131,0)</f>
        <v>0</v>
      </c>
      <c r="I131" s="6">
        <f t="shared" si="12"/>
        <v>39.75</v>
      </c>
      <c r="J131" s="6">
        <f t="shared" si="13"/>
        <v>8.1300000000000008</v>
      </c>
      <c r="K131" s="1" t="str">
        <f t="shared" si="14"/>
        <v>NIE</v>
      </c>
      <c r="L131" s="1" t="str">
        <f t="shared" si="15"/>
        <v>NIE</v>
      </c>
      <c r="N131" s="6">
        <f>G131*$N$2</f>
        <v>0</v>
      </c>
      <c r="O131" s="6">
        <f t="shared" si="16"/>
        <v>0</v>
      </c>
    </row>
    <row r="132" spans="1:15" x14ac:dyDescent="0.25">
      <c r="A132" s="2">
        <v>41766</v>
      </c>
      <c r="B132" s="13">
        <v>103</v>
      </c>
      <c r="C132" s="6">
        <f t="shared" si="17"/>
        <v>39.75</v>
      </c>
      <c r="D132" s="6">
        <f>F131+H131</f>
        <v>8.1300000000000008</v>
      </c>
      <c r="E132" s="6">
        <f t="shared" si="9"/>
        <v>36.659999999999997</v>
      </c>
      <c r="F132" s="6">
        <f t="shared" si="10"/>
        <v>3.4900000000000011</v>
      </c>
      <c r="G132" s="6">
        <f t="shared" si="11"/>
        <v>0</v>
      </c>
      <c r="H132" s="6">
        <f>IF(F132&lt;5,$B$3-F132,0)</f>
        <v>26.509999999999998</v>
      </c>
      <c r="I132" s="6">
        <f t="shared" si="12"/>
        <v>36.659999999999997</v>
      </c>
      <c r="J132" s="6">
        <f t="shared" si="13"/>
        <v>30</v>
      </c>
      <c r="K132" s="1" t="str">
        <f t="shared" si="14"/>
        <v>TAK</v>
      </c>
      <c r="L132" s="1" t="str">
        <f t="shared" si="15"/>
        <v>NIE</v>
      </c>
      <c r="N132" s="6">
        <f>G132*$N$2</f>
        <v>0</v>
      </c>
      <c r="O132" s="6">
        <f t="shared" si="16"/>
        <v>60.707899999999995</v>
      </c>
    </row>
    <row r="133" spans="1:15" x14ac:dyDescent="0.25">
      <c r="A133" s="2">
        <v>41767</v>
      </c>
      <c r="B133" s="13">
        <v>21</v>
      </c>
      <c r="C133" s="6">
        <f t="shared" si="17"/>
        <v>36.659999999999997</v>
      </c>
      <c r="D133" s="6">
        <f>F132+H132</f>
        <v>30</v>
      </c>
      <c r="E133" s="6">
        <f t="shared" si="9"/>
        <v>36.659999999999997</v>
      </c>
      <c r="F133" s="6">
        <f t="shared" si="10"/>
        <v>28.11</v>
      </c>
      <c r="G133" s="6">
        <f t="shared" si="11"/>
        <v>8.3400000000000034</v>
      </c>
      <c r="H133" s="6">
        <f>IF(F133&lt;5,$B$3-F133,0)</f>
        <v>0</v>
      </c>
      <c r="I133" s="6">
        <f t="shared" si="12"/>
        <v>45</v>
      </c>
      <c r="J133" s="6">
        <f t="shared" si="13"/>
        <v>28.11</v>
      </c>
      <c r="K133" s="1" t="str">
        <f t="shared" si="14"/>
        <v>NIE</v>
      </c>
      <c r="L133" s="1" t="str">
        <f t="shared" si="15"/>
        <v>NIE</v>
      </c>
      <c r="N133" s="6">
        <f>G133*$N$2</f>
        <v>41.61660000000002</v>
      </c>
      <c r="O133" s="6">
        <f t="shared" si="16"/>
        <v>0</v>
      </c>
    </row>
    <row r="134" spans="1:15" x14ac:dyDescent="0.25">
      <c r="A134" s="2">
        <v>41768</v>
      </c>
      <c r="B134" s="13">
        <v>150</v>
      </c>
      <c r="C134" s="6">
        <f t="shared" si="17"/>
        <v>45</v>
      </c>
      <c r="D134" s="6">
        <f>F133+H133</f>
        <v>28.11</v>
      </c>
      <c r="E134" s="6">
        <f t="shared" si="9"/>
        <v>45</v>
      </c>
      <c r="F134" s="6">
        <f t="shared" si="10"/>
        <v>14.61</v>
      </c>
      <c r="G134" s="6">
        <f t="shared" si="11"/>
        <v>0</v>
      </c>
      <c r="H134" s="6">
        <f>IF(F134&lt;5,$B$3-F134,0)</f>
        <v>0</v>
      </c>
      <c r="I134" s="6">
        <f t="shared" si="12"/>
        <v>45</v>
      </c>
      <c r="J134" s="6">
        <f t="shared" si="13"/>
        <v>14.61</v>
      </c>
      <c r="K134" s="1" t="str">
        <f t="shared" si="14"/>
        <v>NIE</v>
      </c>
      <c r="L134" s="1" t="str">
        <f t="shared" si="15"/>
        <v>NIE</v>
      </c>
      <c r="N134" s="6">
        <f>G134*$N$2</f>
        <v>0</v>
      </c>
      <c r="O134" s="6">
        <f t="shared" si="16"/>
        <v>0</v>
      </c>
    </row>
    <row r="135" spans="1:15" x14ac:dyDescent="0.25">
      <c r="A135" s="2">
        <v>41769</v>
      </c>
      <c r="B135" s="13">
        <v>49</v>
      </c>
      <c r="C135" s="6">
        <f t="shared" si="17"/>
        <v>45</v>
      </c>
      <c r="D135" s="6">
        <f>F134+H134</f>
        <v>14.61</v>
      </c>
      <c r="E135" s="6">
        <f t="shared" ref="E135:E198" si="18">IF(D135&gt;15,C135,C135-ROUND(((B135/2)*$C$2)/100,2))</f>
        <v>43.53</v>
      </c>
      <c r="F135" s="6">
        <f t="shared" ref="F135:F198" si="19">IF(D135&gt;15,D135-ROUND(((B135)*$C$3)/100,2),D135-ROUND(((B135/2)*$C$3)/100,2))</f>
        <v>12.399999999999999</v>
      </c>
      <c r="G135" s="6">
        <f t="shared" ref="G135:G198" si="20">IF(WEEKDAY(A135,2)=4,IF(E135&lt;40,$B$2-E135,0),0)</f>
        <v>0</v>
      </c>
      <c r="H135" s="6">
        <f>IF(F135&lt;5,$B$3-F135,0)</f>
        <v>0</v>
      </c>
      <c r="I135" s="6">
        <f t="shared" ref="I135:I198" si="21">E135+G135</f>
        <v>43.53</v>
      </c>
      <c r="J135" s="6">
        <f t="shared" ref="J135:J198" si="22">F135+H135</f>
        <v>12.399999999999999</v>
      </c>
      <c r="K135" s="1" t="str">
        <f t="shared" ref="K135:K198" si="23">IF(E135=C135,"NIE","TAK")</f>
        <v>TAK</v>
      </c>
      <c r="L135" s="1" t="str">
        <f t="shared" ref="L135:L198" si="24">IF(D135&lt;5.25,"TAK","NIE")</f>
        <v>NIE</v>
      </c>
      <c r="N135" s="6">
        <f>G135*$N$2</f>
        <v>0</v>
      </c>
      <c r="O135" s="6">
        <f t="shared" ref="O135:O198" si="25">H135*$O$2</f>
        <v>0</v>
      </c>
    </row>
    <row r="136" spans="1:15" x14ac:dyDescent="0.25">
      <c r="A136" s="2">
        <v>41770</v>
      </c>
      <c r="B136" s="13">
        <v>20</v>
      </c>
      <c r="C136" s="6">
        <f t="shared" ref="C136:C199" si="26">E135+G135</f>
        <v>43.53</v>
      </c>
      <c r="D136" s="6">
        <f>F135+H135</f>
        <v>12.399999999999999</v>
      </c>
      <c r="E136" s="6">
        <f t="shared" si="18"/>
        <v>42.93</v>
      </c>
      <c r="F136" s="6">
        <f t="shared" si="19"/>
        <v>11.499999999999998</v>
      </c>
      <c r="G136" s="6">
        <f t="shared" si="20"/>
        <v>0</v>
      </c>
      <c r="H136" s="6">
        <f>IF(F136&lt;5,$B$3-F136,0)</f>
        <v>0</v>
      </c>
      <c r="I136" s="6">
        <f t="shared" si="21"/>
        <v>42.93</v>
      </c>
      <c r="J136" s="6">
        <f t="shared" si="22"/>
        <v>11.499999999999998</v>
      </c>
      <c r="K136" s="1" t="str">
        <f t="shared" si="23"/>
        <v>TAK</v>
      </c>
      <c r="L136" s="1" t="str">
        <f t="shared" si="24"/>
        <v>NIE</v>
      </c>
      <c r="N136" s="6">
        <f>G136*$N$2</f>
        <v>0</v>
      </c>
      <c r="O136" s="6">
        <f t="shared" si="25"/>
        <v>0</v>
      </c>
    </row>
    <row r="137" spans="1:15" x14ac:dyDescent="0.25">
      <c r="A137" s="2">
        <v>41771</v>
      </c>
      <c r="B137" s="13">
        <v>120</v>
      </c>
      <c r="C137" s="6">
        <f t="shared" si="26"/>
        <v>42.93</v>
      </c>
      <c r="D137" s="6">
        <f>F136+H136</f>
        <v>11.499999999999998</v>
      </c>
      <c r="E137" s="6">
        <f t="shared" si="18"/>
        <v>39.33</v>
      </c>
      <c r="F137" s="6">
        <f t="shared" si="19"/>
        <v>6.0999999999999979</v>
      </c>
      <c r="G137" s="6">
        <f t="shared" si="20"/>
        <v>0</v>
      </c>
      <c r="H137" s="6">
        <f>IF(F137&lt;5,$B$3-F137,0)</f>
        <v>0</v>
      </c>
      <c r="I137" s="6">
        <f t="shared" si="21"/>
        <v>39.33</v>
      </c>
      <c r="J137" s="6">
        <f t="shared" si="22"/>
        <v>6.0999999999999979</v>
      </c>
      <c r="K137" s="1" t="str">
        <f t="shared" si="23"/>
        <v>TAK</v>
      </c>
      <c r="L137" s="1" t="str">
        <f t="shared" si="24"/>
        <v>NIE</v>
      </c>
      <c r="N137" s="6">
        <f>G137*$N$2</f>
        <v>0</v>
      </c>
      <c r="O137" s="6">
        <f t="shared" si="25"/>
        <v>0</v>
      </c>
    </row>
    <row r="138" spans="1:15" x14ac:dyDescent="0.25">
      <c r="A138" s="2">
        <v>41772</v>
      </c>
      <c r="B138" s="13">
        <v>39</v>
      </c>
      <c r="C138" s="6">
        <f t="shared" si="26"/>
        <v>39.33</v>
      </c>
      <c r="D138" s="6">
        <f>F137+H137</f>
        <v>6.0999999999999979</v>
      </c>
      <c r="E138" s="6">
        <f t="shared" si="18"/>
        <v>38.159999999999997</v>
      </c>
      <c r="F138" s="6">
        <f t="shared" si="19"/>
        <v>4.3399999999999981</v>
      </c>
      <c r="G138" s="6">
        <f t="shared" si="20"/>
        <v>0</v>
      </c>
      <c r="H138" s="6">
        <f>IF(F138&lt;5,$B$3-F138,0)</f>
        <v>25.660000000000004</v>
      </c>
      <c r="I138" s="6">
        <f t="shared" si="21"/>
        <v>38.159999999999997</v>
      </c>
      <c r="J138" s="6">
        <f t="shared" si="22"/>
        <v>30</v>
      </c>
      <c r="K138" s="1" t="str">
        <f t="shared" si="23"/>
        <v>TAK</v>
      </c>
      <c r="L138" s="1" t="str">
        <f t="shared" si="24"/>
        <v>NIE</v>
      </c>
      <c r="N138" s="6">
        <f>G138*$N$2</f>
        <v>0</v>
      </c>
      <c r="O138" s="6">
        <f t="shared" si="25"/>
        <v>58.761400000000009</v>
      </c>
    </row>
    <row r="139" spans="1:15" x14ac:dyDescent="0.25">
      <c r="A139" s="2">
        <v>41773</v>
      </c>
      <c r="B139" s="13">
        <v>15</v>
      </c>
      <c r="C139" s="6">
        <f t="shared" si="26"/>
        <v>38.159999999999997</v>
      </c>
      <c r="D139" s="6">
        <f>F138+H138</f>
        <v>30</v>
      </c>
      <c r="E139" s="6">
        <f t="shared" si="18"/>
        <v>38.159999999999997</v>
      </c>
      <c r="F139" s="6">
        <f t="shared" si="19"/>
        <v>28.65</v>
      </c>
      <c r="G139" s="6">
        <f t="shared" si="20"/>
        <v>0</v>
      </c>
      <c r="H139" s="6">
        <f>IF(F139&lt;5,$B$3-F139,0)</f>
        <v>0</v>
      </c>
      <c r="I139" s="6">
        <f t="shared" si="21"/>
        <v>38.159999999999997</v>
      </c>
      <c r="J139" s="6">
        <f t="shared" si="22"/>
        <v>28.65</v>
      </c>
      <c r="K139" s="1" t="str">
        <f t="shared" si="23"/>
        <v>NIE</v>
      </c>
      <c r="L139" s="1" t="str">
        <f t="shared" si="24"/>
        <v>NIE</v>
      </c>
      <c r="N139" s="6">
        <f>G139*$N$2</f>
        <v>0</v>
      </c>
      <c r="O139" s="6">
        <f t="shared" si="25"/>
        <v>0</v>
      </c>
    </row>
    <row r="140" spans="1:15" x14ac:dyDescent="0.25">
      <c r="A140" s="2">
        <v>41774</v>
      </c>
      <c r="B140" s="13">
        <v>118</v>
      </c>
      <c r="C140" s="6">
        <f t="shared" si="26"/>
        <v>38.159999999999997</v>
      </c>
      <c r="D140" s="6">
        <f>F139+H139</f>
        <v>28.65</v>
      </c>
      <c r="E140" s="6">
        <f t="shared" si="18"/>
        <v>38.159999999999997</v>
      </c>
      <c r="F140" s="6">
        <f t="shared" si="19"/>
        <v>18.03</v>
      </c>
      <c r="G140" s="6">
        <f t="shared" si="20"/>
        <v>6.8400000000000034</v>
      </c>
      <c r="H140" s="6">
        <f>IF(F140&lt;5,$B$3-F140,0)</f>
        <v>0</v>
      </c>
      <c r="I140" s="6">
        <f t="shared" si="21"/>
        <v>45</v>
      </c>
      <c r="J140" s="6">
        <f t="shared" si="22"/>
        <v>18.03</v>
      </c>
      <c r="K140" s="1" t="str">
        <f t="shared" si="23"/>
        <v>NIE</v>
      </c>
      <c r="L140" s="1" t="str">
        <f t="shared" si="24"/>
        <v>NIE</v>
      </c>
      <c r="N140" s="6">
        <f>G140*$N$2</f>
        <v>34.13160000000002</v>
      </c>
      <c r="O140" s="6">
        <f t="shared" si="25"/>
        <v>0</v>
      </c>
    </row>
    <row r="141" spans="1:15" x14ac:dyDescent="0.25">
      <c r="A141" s="2">
        <v>41775</v>
      </c>
      <c r="B141" s="13">
        <v>37</v>
      </c>
      <c r="C141" s="6">
        <f t="shared" si="26"/>
        <v>45</v>
      </c>
      <c r="D141" s="6">
        <f>F140+H140</f>
        <v>18.03</v>
      </c>
      <c r="E141" s="6">
        <f t="shared" si="18"/>
        <v>45</v>
      </c>
      <c r="F141" s="6">
        <f t="shared" si="19"/>
        <v>14.700000000000001</v>
      </c>
      <c r="G141" s="6">
        <f t="shared" si="20"/>
        <v>0</v>
      </c>
      <c r="H141" s="6">
        <f>IF(F141&lt;5,$B$3-F141,0)</f>
        <v>0</v>
      </c>
      <c r="I141" s="6">
        <f t="shared" si="21"/>
        <v>45</v>
      </c>
      <c r="J141" s="6">
        <f t="shared" si="22"/>
        <v>14.700000000000001</v>
      </c>
      <c r="K141" s="1" t="str">
        <f t="shared" si="23"/>
        <v>NIE</v>
      </c>
      <c r="L141" s="1" t="str">
        <f t="shared" si="24"/>
        <v>NIE</v>
      </c>
      <c r="N141" s="6">
        <f>G141*$N$2</f>
        <v>0</v>
      </c>
      <c r="O141" s="6">
        <f t="shared" si="25"/>
        <v>0</v>
      </c>
    </row>
    <row r="142" spans="1:15" x14ac:dyDescent="0.25">
      <c r="A142" s="2">
        <v>41776</v>
      </c>
      <c r="B142" s="13">
        <v>107</v>
      </c>
      <c r="C142" s="6">
        <f t="shared" si="26"/>
        <v>45</v>
      </c>
      <c r="D142" s="6">
        <f>F141+H141</f>
        <v>14.700000000000001</v>
      </c>
      <c r="E142" s="6">
        <f t="shared" si="18"/>
        <v>41.79</v>
      </c>
      <c r="F142" s="6">
        <f t="shared" si="19"/>
        <v>9.8800000000000008</v>
      </c>
      <c r="G142" s="6">
        <f t="shared" si="20"/>
        <v>0</v>
      </c>
      <c r="H142" s="6">
        <f>IF(F142&lt;5,$B$3-F142,0)</f>
        <v>0</v>
      </c>
      <c r="I142" s="6">
        <f t="shared" si="21"/>
        <v>41.79</v>
      </c>
      <c r="J142" s="6">
        <f t="shared" si="22"/>
        <v>9.8800000000000008</v>
      </c>
      <c r="K142" s="1" t="str">
        <f t="shared" si="23"/>
        <v>TAK</v>
      </c>
      <c r="L142" s="1" t="str">
        <f t="shared" si="24"/>
        <v>NIE</v>
      </c>
      <c r="N142" s="6">
        <f>G142*$N$2</f>
        <v>0</v>
      </c>
      <c r="O142" s="6">
        <f t="shared" si="25"/>
        <v>0</v>
      </c>
    </row>
    <row r="143" spans="1:15" x14ac:dyDescent="0.25">
      <c r="A143" s="2">
        <v>41777</v>
      </c>
      <c r="B143" s="13">
        <v>51</v>
      </c>
      <c r="C143" s="6">
        <f t="shared" si="26"/>
        <v>41.79</v>
      </c>
      <c r="D143" s="6">
        <f>F142+H142</f>
        <v>9.8800000000000008</v>
      </c>
      <c r="E143" s="6">
        <f t="shared" si="18"/>
        <v>40.26</v>
      </c>
      <c r="F143" s="6">
        <f t="shared" si="19"/>
        <v>7.580000000000001</v>
      </c>
      <c r="G143" s="6">
        <f t="shared" si="20"/>
        <v>0</v>
      </c>
      <c r="H143" s="6">
        <f>IF(F143&lt;5,$B$3-F143,0)</f>
        <v>0</v>
      </c>
      <c r="I143" s="6">
        <f t="shared" si="21"/>
        <v>40.26</v>
      </c>
      <c r="J143" s="6">
        <f t="shared" si="22"/>
        <v>7.580000000000001</v>
      </c>
      <c r="K143" s="1" t="str">
        <f t="shared" si="23"/>
        <v>TAK</v>
      </c>
      <c r="L143" s="1" t="str">
        <f t="shared" si="24"/>
        <v>NIE</v>
      </c>
      <c r="N143" s="6">
        <f>G143*$N$2</f>
        <v>0</v>
      </c>
      <c r="O143" s="6">
        <f t="shared" si="25"/>
        <v>0</v>
      </c>
    </row>
    <row r="144" spans="1:15" x14ac:dyDescent="0.25">
      <c r="A144" s="2">
        <v>41778</v>
      </c>
      <c r="B144" s="13">
        <v>76</v>
      </c>
      <c r="C144" s="6">
        <f t="shared" si="26"/>
        <v>40.26</v>
      </c>
      <c r="D144" s="6">
        <f>F143+H143</f>
        <v>7.580000000000001</v>
      </c>
      <c r="E144" s="6">
        <f t="shared" si="18"/>
        <v>37.979999999999997</v>
      </c>
      <c r="F144" s="6">
        <f t="shared" si="19"/>
        <v>4.160000000000001</v>
      </c>
      <c r="G144" s="6">
        <f t="shared" si="20"/>
        <v>0</v>
      </c>
      <c r="H144" s="6">
        <f>IF(F144&lt;5,$B$3-F144,0)</f>
        <v>25.84</v>
      </c>
      <c r="I144" s="6">
        <f t="shared" si="21"/>
        <v>37.979999999999997</v>
      </c>
      <c r="J144" s="6">
        <f t="shared" si="22"/>
        <v>30</v>
      </c>
      <c r="K144" s="1" t="str">
        <f t="shared" si="23"/>
        <v>TAK</v>
      </c>
      <c r="L144" s="1" t="str">
        <f t="shared" si="24"/>
        <v>NIE</v>
      </c>
      <c r="N144" s="6">
        <f>G144*$N$2</f>
        <v>0</v>
      </c>
      <c r="O144" s="6">
        <f t="shared" si="25"/>
        <v>59.1736</v>
      </c>
    </row>
    <row r="145" spans="1:15" x14ac:dyDescent="0.25">
      <c r="A145" s="2">
        <v>41779</v>
      </c>
      <c r="B145" s="13">
        <v>41</v>
      </c>
      <c r="C145" s="6">
        <f t="shared" si="26"/>
        <v>37.979999999999997</v>
      </c>
      <c r="D145" s="6">
        <f>F144+H144</f>
        <v>30</v>
      </c>
      <c r="E145" s="6">
        <f t="shared" si="18"/>
        <v>37.979999999999997</v>
      </c>
      <c r="F145" s="6">
        <f t="shared" si="19"/>
        <v>26.31</v>
      </c>
      <c r="G145" s="6">
        <f t="shared" si="20"/>
        <v>0</v>
      </c>
      <c r="H145" s="6">
        <f>IF(F145&lt;5,$B$3-F145,0)</f>
        <v>0</v>
      </c>
      <c r="I145" s="6">
        <f t="shared" si="21"/>
        <v>37.979999999999997</v>
      </c>
      <c r="J145" s="6">
        <f t="shared" si="22"/>
        <v>26.31</v>
      </c>
      <c r="K145" s="1" t="str">
        <f t="shared" si="23"/>
        <v>NIE</v>
      </c>
      <c r="L145" s="1" t="str">
        <f t="shared" si="24"/>
        <v>NIE</v>
      </c>
      <c r="N145" s="6">
        <f>G145*$N$2</f>
        <v>0</v>
      </c>
      <c r="O145" s="6">
        <f t="shared" si="25"/>
        <v>0</v>
      </c>
    </row>
    <row r="146" spans="1:15" x14ac:dyDescent="0.25">
      <c r="A146" s="2">
        <v>41780</v>
      </c>
      <c r="B146" s="13">
        <v>149</v>
      </c>
      <c r="C146" s="6">
        <f t="shared" si="26"/>
        <v>37.979999999999997</v>
      </c>
      <c r="D146" s="6">
        <f>F145+H145</f>
        <v>26.31</v>
      </c>
      <c r="E146" s="6">
        <f t="shared" si="18"/>
        <v>37.979999999999997</v>
      </c>
      <c r="F146" s="6">
        <f t="shared" si="19"/>
        <v>12.899999999999999</v>
      </c>
      <c r="G146" s="6">
        <f t="shared" si="20"/>
        <v>0</v>
      </c>
      <c r="H146" s="6">
        <f>IF(F146&lt;5,$B$3-F146,0)</f>
        <v>0</v>
      </c>
      <c r="I146" s="6">
        <f t="shared" si="21"/>
        <v>37.979999999999997</v>
      </c>
      <c r="J146" s="6">
        <f t="shared" si="22"/>
        <v>12.899999999999999</v>
      </c>
      <c r="K146" s="1" t="str">
        <f t="shared" si="23"/>
        <v>NIE</v>
      </c>
      <c r="L146" s="1" t="str">
        <f t="shared" si="24"/>
        <v>NIE</v>
      </c>
      <c r="N146" s="6">
        <f>G146*$N$2</f>
        <v>0</v>
      </c>
      <c r="O146" s="6">
        <f t="shared" si="25"/>
        <v>0</v>
      </c>
    </row>
    <row r="147" spans="1:15" x14ac:dyDescent="0.25">
      <c r="A147" s="2">
        <v>41781</v>
      </c>
      <c r="B147" s="13">
        <v>72</v>
      </c>
      <c r="C147" s="6">
        <f t="shared" si="26"/>
        <v>37.979999999999997</v>
      </c>
      <c r="D147" s="6">
        <f>F146+H146</f>
        <v>12.899999999999999</v>
      </c>
      <c r="E147" s="6">
        <f t="shared" si="18"/>
        <v>35.819999999999993</v>
      </c>
      <c r="F147" s="6">
        <f t="shared" si="19"/>
        <v>9.6599999999999984</v>
      </c>
      <c r="G147" s="6">
        <f t="shared" si="20"/>
        <v>9.1800000000000068</v>
      </c>
      <c r="H147" s="6">
        <f>IF(F147&lt;5,$B$3-F147,0)</f>
        <v>0</v>
      </c>
      <c r="I147" s="6">
        <f t="shared" si="21"/>
        <v>45</v>
      </c>
      <c r="J147" s="6">
        <f t="shared" si="22"/>
        <v>9.6599999999999984</v>
      </c>
      <c r="K147" s="1" t="str">
        <f t="shared" si="23"/>
        <v>TAK</v>
      </c>
      <c r="L147" s="1" t="str">
        <f t="shared" si="24"/>
        <v>NIE</v>
      </c>
      <c r="N147" s="6">
        <f>G147*$N$2</f>
        <v>45.808200000000035</v>
      </c>
      <c r="O147" s="6">
        <f t="shared" si="25"/>
        <v>0</v>
      </c>
    </row>
    <row r="148" spans="1:15" x14ac:dyDescent="0.25">
      <c r="A148" s="2">
        <v>41782</v>
      </c>
      <c r="B148" s="13">
        <v>83</v>
      </c>
      <c r="C148" s="6">
        <f t="shared" si="26"/>
        <v>45</v>
      </c>
      <c r="D148" s="6">
        <f>F147+H147</f>
        <v>9.6599999999999984</v>
      </c>
      <c r="E148" s="6">
        <f t="shared" si="18"/>
        <v>42.51</v>
      </c>
      <c r="F148" s="6">
        <f t="shared" si="19"/>
        <v>5.9199999999999982</v>
      </c>
      <c r="G148" s="6">
        <f t="shared" si="20"/>
        <v>0</v>
      </c>
      <c r="H148" s="6">
        <f>IF(F148&lt;5,$B$3-F148,0)</f>
        <v>0</v>
      </c>
      <c r="I148" s="6">
        <f t="shared" si="21"/>
        <v>42.51</v>
      </c>
      <c r="J148" s="6">
        <f t="shared" si="22"/>
        <v>5.9199999999999982</v>
      </c>
      <c r="K148" s="1" t="str">
        <f t="shared" si="23"/>
        <v>TAK</v>
      </c>
      <c r="L148" s="1" t="str">
        <f t="shared" si="24"/>
        <v>NIE</v>
      </c>
      <c r="N148" s="6">
        <f>G148*$N$2</f>
        <v>0</v>
      </c>
      <c r="O148" s="6">
        <f t="shared" si="25"/>
        <v>0</v>
      </c>
    </row>
    <row r="149" spans="1:15" x14ac:dyDescent="0.25">
      <c r="A149" s="2">
        <v>41783</v>
      </c>
      <c r="B149" s="13">
        <v>101</v>
      </c>
      <c r="C149" s="6">
        <f t="shared" si="26"/>
        <v>42.51</v>
      </c>
      <c r="D149" s="6">
        <f>F148+H148</f>
        <v>5.9199999999999982</v>
      </c>
      <c r="E149" s="6">
        <f t="shared" si="18"/>
        <v>39.479999999999997</v>
      </c>
      <c r="F149" s="6">
        <f t="shared" si="19"/>
        <v>1.3699999999999983</v>
      </c>
      <c r="G149" s="6">
        <f t="shared" si="20"/>
        <v>0</v>
      </c>
      <c r="H149" s="6">
        <f>IF(F149&lt;5,$B$3-F149,0)</f>
        <v>28.630000000000003</v>
      </c>
      <c r="I149" s="6">
        <f t="shared" si="21"/>
        <v>39.479999999999997</v>
      </c>
      <c r="J149" s="6">
        <f t="shared" si="22"/>
        <v>30</v>
      </c>
      <c r="K149" s="1" t="str">
        <f t="shared" si="23"/>
        <v>TAK</v>
      </c>
      <c r="L149" s="1" t="str">
        <f t="shared" si="24"/>
        <v>NIE</v>
      </c>
      <c r="N149" s="6">
        <f>G149*$N$2</f>
        <v>0</v>
      </c>
      <c r="O149" s="6">
        <f t="shared" si="25"/>
        <v>65.562700000000007</v>
      </c>
    </row>
    <row r="150" spans="1:15" x14ac:dyDescent="0.25">
      <c r="A150" s="2">
        <v>41784</v>
      </c>
      <c r="B150" s="13">
        <v>43</v>
      </c>
      <c r="C150" s="6">
        <f t="shared" si="26"/>
        <v>39.479999999999997</v>
      </c>
      <c r="D150" s="6">
        <f>F149+H149</f>
        <v>30</v>
      </c>
      <c r="E150" s="6">
        <f t="shared" si="18"/>
        <v>39.479999999999997</v>
      </c>
      <c r="F150" s="6">
        <f t="shared" si="19"/>
        <v>26.13</v>
      </c>
      <c r="G150" s="6">
        <f t="shared" si="20"/>
        <v>0</v>
      </c>
      <c r="H150" s="6">
        <f>IF(F150&lt;5,$B$3-F150,0)</f>
        <v>0</v>
      </c>
      <c r="I150" s="6">
        <f t="shared" si="21"/>
        <v>39.479999999999997</v>
      </c>
      <c r="J150" s="6">
        <f t="shared" si="22"/>
        <v>26.13</v>
      </c>
      <c r="K150" s="1" t="str">
        <f t="shared" si="23"/>
        <v>NIE</v>
      </c>
      <c r="L150" s="1" t="str">
        <f t="shared" si="24"/>
        <v>NIE</v>
      </c>
      <c r="N150" s="6">
        <f>G150*$N$2</f>
        <v>0</v>
      </c>
      <c r="O150" s="6">
        <f t="shared" si="25"/>
        <v>0</v>
      </c>
    </row>
    <row r="151" spans="1:15" x14ac:dyDescent="0.25">
      <c r="A151" s="2">
        <v>41785</v>
      </c>
      <c r="B151" s="13">
        <v>59</v>
      </c>
      <c r="C151" s="6">
        <f t="shared" si="26"/>
        <v>39.479999999999997</v>
      </c>
      <c r="D151" s="6">
        <f>F150+H150</f>
        <v>26.13</v>
      </c>
      <c r="E151" s="6">
        <f t="shared" si="18"/>
        <v>39.479999999999997</v>
      </c>
      <c r="F151" s="6">
        <f t="shared" si="19"/>
        <v>20.82</v>
      </c>
      <c r="G151" s="6">
        <f t="shared" si="20"/>
        <v>0</v>
      </c>
      <c r="H151" s="6">
        <f>IF(F151&lt;5,$B$3-F151,0)</f>
        <v>0</v>
      </c>
      <c r="I151" s="6">
        <f t="shared" si="21"/>
        <v>39.479999999999997</v>
      </c>
      <c r="J151" s="6">
        <f t="shared" si="22"/>
        <v>20.82</v>
      </c>
      <c r="K151" s="1" t="str">
        <f t="shared" si="23"/>
        <v>NIE</v>
      </c>
      <c r="L151" s="1" t="str">
        <f t="shared" si="24"/>
        <v>NIE</v>
      </c>
      <c r="N151" s="6">
        <f>G151*$N$2</f>
        <v>0</v>
      </c>
      <c r="O151" s="6">
        <f t="shared" si="25"/>
        <v>0</v>
      </c>
    </row>
    <row r="152" spans="1:15" x14ac:dyDescent="0.25">
      <c r="A152" s="2">
        <v>41786</v>
      </c>
      <c r="B152" s="13">
        <v>81</v>
      </c>
      <c r="C152" s="6">
        <f t="shared" si="26"/>
        <v>39.479999999999997</v>
      </c>
      <c r="D152" s="6">
        <f>F151+H151</f>
        <v>20.82</v>
      </c>
      <c r="E152" s="6">
        <f t="shared" si="18"/>
        <v>39.479999999999997</v>
      </c>
      <c r="F152" s="6">
        <f t="shared" si="19"/>
        <v>13.530000000000001</v>
      </c>
      <c r="G152" s="6">
        <f t="shared" si="20"/>
        <v>0</v>
      </c>
      <c r="H152" s="6">
        <f>IF(F152&lt;5,$B$3-F152,0)</f>
        <v>0</v>
      </c>
      <c r="I152" s="6">
        <f t="shared" si="21"/>
        <v>39.479999999999997</v>
      </c>
      <c r="J152" s="6">
        <f t="shared" si="22"/>
        <v>13.530000000000001</v>
      </c>
      <c r="K152" s="1" t="str">
        <f t="shared" si="23"/>
        <v>NIE</v>
      </c>
      <c r="L152" s="1" t="str">
        <f t="shared" si="24"/>
        <v>NIE</v>
      </c>
      <c r="N152" s="6">
        <f>G152*$N$2</f>
        <v>0</v>
      </c>
      <c r="O152" s="6">
        <f t="shared" si="25"/>
        <v>0</v>
      </c>
    </row>
    <row r="153" spans="1:15" x14ac:dyDescent="0.25">
      <c r="A153" s="2">
        <v>41787</v>
      </c>
      <c r="B153" s="13">
        <v>89</v>
      </c>
      <c r="C153" s="6">
        <f t="shared" si="26"/>
        <v>39.479999999999997</v>
      </c>
      <c r="D153" s="6">
        <f>F152+H152</f>
        <v>13.530000000000001</v>
      </c>
      <c r="E153" s="6">
        <f t="shared" si="18"/>
        <v>36.809999999999995</v>
      </c>
      <c r="F153" s="6">
        <f t="shared" si="19"/>
        <v>9.5200000000000014</v>
      </c>
      <c r="G153" s="6">
        <f t="shared" si="20"/>
        <v>0</v>
      </c>
      <c r="H153" s="6">
        <f>IF(F153&lt;5,$B$3-F153,0)</f>
        <v>0</v>
      </c>
      <c r="I153" s="6">
        <f t="shared" si="21"/>
        <v>36.809999999999995</v>
      </c>
      <c r="J153" s="6">
        <f t="shared" si="22"/>
        <v>9.5200000000000014</v>
      </c>
      <c r="K153" s="1" t="str">
        <f t="shared" si="23"/>
        <v>TAK</v>
      </c>
      <c r="L153" s="1" t="str">
        <f t="shared" si="24"/>
        <v>NIE</v>
      </c>
      <c r="N153" s="6">
        <f>G153*$N$2</f>
        <v>0</v>
      </c>
      <c r="O153" s="6">
        <f t="shared" si="25"/>
        <v>0</v>
      </c>
    </row>
    <row r="154" spans="1:15" x14ac:dyDescent="0.25">
      <c r="A154" s="2">
        <v>41788</v>
      </c>
      <c r="B154" s="13">
        <v>43</v>
      </c>
      <c r="C154" s="6">
        <f t="shared" si="26"/>
        <v>36.809999999999995</v>
      </c>
      <c r="D154" s="6">
        <f>F153+H153</f>
        <v>9.5200000000000014</v>
      </c>
      <c r="E154" s="6">
        <f t="shared" si="18"/>
        <v>35.519999999999996</v>
      </c>
      <c r="F154" s="6">
        <f t="shared" si="19"/>
        <v>7.5800000000000018</v>
      </c>
      <c r="G154" s="6">
        <f t="shared" si="20"/>
        <v>9.480000000000004</v>
      </c>
      <c r="H154" s="6">
        <f>IF(F154&lt;5,$B$3-F154,0)</f>
        <v>0</v>
      </c>
      <c r="I154" s="6">
        <f t="shared" si="21"/>
        <v>45</v>
      </c>
      <c r="J154" s="6">
        <f t="shared" si="22"/>
        <v>7.5800000000000018</v>
      </c>
      <c r="K154" s="1" t="str">
        <f t="shared" si="23"/>
        <v>TAK</v>
      </c>
      <c r="L154" s="1" t="str">
        <f t="shared" si="24"/>
        <v>NIE</v>
      </c>
      <c r="N154" s="6">
        <f>G154*$N$2</f>
        <v>47.305200000000021</v>
      </c>
      <c r="O154" s="6">
        <f t="shared" si="25"/>
        <v>0</v>
      </c>
    </row>
    <row r="155" spans="1:15" x14ac:dyDescent="0.25">
      <c r="A155" s="2">
        <v>41789</v>
      </c>
      <c r="B155" s="13">
        <v>67</v>
      </c>
      <c r="C155" s="6">
        <f t="shared" si="26"/>
        <v>45</v>
      </c>
      <c r="D155" s="6">
        <f>F154+H154</f>
        <v>7.5800000000000018</v>
      </c>
      <c r="E155" s="6">
        <f t="shared" si="18"/>
        <v>42.99</v>
      </c>
      <c r="F155" s="6">
        <f t="shared" si="19"/>
        <v>4.5600000000000023</v>
      </c>
      <c r="G155" s="6">
        <f t="shared" si="20"/>
        <v>0</v>
      </c>
      <c r="H155" s="6">
        <f>IF(F155&lt;5,$B$3-F155,0)</f>
        <v>25.439999999999998</v>
      </c>
      <c r="I155" s="6">
        <f t="shared" si="21"/>
        <v>42.99</v>
      </c>
      <c r="J155" s="6">
        <f t="shared" si="22"/>
        <v>30</v>
      </c>
      <c r="K155" s="1" t="str">
        <f t="shared" si="23"/>
        <v>TAK</v>
      </c>
      <c r="L155" s="1" t="str">
        <f t="shared" si="24"/>
        <v>NIE</v>
      </c>
      <c r="N155" s="6">
        <f>G155*$N$2</f>
        <v>0</v>
      </c>
      <c r="O155" s="6">
        <f t="shared" si="25"/>
        <v>58.257599999999996</v>
      </c>
    </row>
    <row r="156" spans="1:15" x14ac:dyDescent="0.25">
      <c r="A156" s="2">
        <v>41790</v>
      </c>
      <c r="B156" s="13">
        <v>122</v>
      </c>
      <c r="C156" s="6">
        <f t="shared" si="26"/>
        <v>42.99</v>
      </c>
      <c r="D156" s="6">
        <f>F155+H155</f>
        <v>30</v>
      </c>
      <c r="E156" s="6">
        <f t="shared" si="18"/>
        <v>42.99</v>
      </c>
      <c r="F156" s="6">
        <f t="shared" si="19"/>
        <v>19.02</v>
      </c>
      <c r="G156" s="6">
        <f t="shared" si="20"/>
        <v>0</v>
      </c>
      <c r="H156" s="6">
        <f>IF(F156&lt;5,$B$3-F156,0)</f>
        <v>0</v>
      </c>
      <c r="I156" s="6">
        <f t="shared" si="21"/>
        <v>42.99</v>
      </c>
      <c r="J156" s="6">
        <f t="shared" si="22"/>
        <v>19.02</v>
      </c>
      <c r="K156" s="1" t="str">
        <f t="shared" si="23"/>
        <v>NIE</v>
      </c>
      <c r="L156" s="1" t="str">
        <f t="shared" si="24"/>
        <v>NIE</v>
      </c>
      <c r="N156" s="6">
        <f>G156*$N$2</f>
        <v>0</v>
      </c>
      <c r="O156" s="6">
        <f t="shared" si="25"/>
        <v>0</v>
      </c>
    </row>
    <row r="157" spans="1:15" x14ac:dyDescent="0.25">
      <c r="A157" s="2">
        <v>41791</v>
      </c>
      <c r="B157" s="13">
        <v>100</v>
      </c>
      <c r="C157" s="6">
        <f t="shared" si="26"/>
        <v>42.99</v>
      </c>
      <c r="D157" s="6">
        <f>F156+H156</f>
        <v>19.02</v>
      </c>
      <c r="E157" s="6">
        <f t="shared" si="18"/>
        <v>42.99</v>
      </c>
      <c r="F157" s="6">
        <f t="shared" si="19"/>
        <v>10.02</v>
      </c>
      <c r="G157" s="6">
        <f t="shared" si="20"/>
        <v>0</v>
      </c>
      <c r="H157" s="6">
        <f>IF(F157&lt;5,$B$3-F157,0)</f>
        <v>0</v>
      </c>
      <c r="I157" s="6">
        <f t="shared" si="21"/>
        <v>42.99</v>
      </c>
      <c r="J157" s="6">
        <f t="shared" si="22"/>
        <v>10.02</v>
      </c>
      <c r="K157" s="1" t="str">
        <f t="shared" si="23"/>
        <v>NIE</v>
      </c>
      <c r="L157" s="1" t="str">
        <f t="shared" si="24"/>
        <v>NIE</v>
      </c>
      <c r="N157" s="6">
        <f>G157*$N$2</f>
        <v>0</v>
      </c>
      <c r="O157" s="6">
        <f t="shared" si="25"/>
        <v>0</v>
      </c>
    </row>
    <row r="158" spans="1:15" x14ac:dyDescent="0.25">
      <c r="A158" s="2">
        <v>41792</v>
      </c>
      <c r="B158" s="13">
        <v>145</v>
      </c>
      <c r="C158" s="6">
        <f t="shared" si="26"/>
        <v>42.99</v>
      </c>
      <c r="D158" s="6">
        <f>F157+H157</f>
        <v>10.02</v>
      </c>
      <c r="E158" s="6">
        <f t="shared" si="18"/>
        <v>38.64</v>
      </c>
      <c r="F158" s="6">
        <f t="shared" si="19"/>
        <v>3.4899999999999993</v>
      </c>
      <c r="G158" s="6">
        <f t="shared" si="20"/>
        <v>0</v>
      </c>
      <c r="H158" s="6">
        <f>IF(F158&lt;5,$B$3-F158,0)</f>
        <v>26.51</v>
      </c>
      <c r="I158" s="6">
        <f t="shared" si="21"/>
        <v>38.64</v>
      </c>
      <c r="J158" s="6">
        <f t="shared" si="22"/>
        <v>30</v>
      </c>
      <c r="K158" s="1" t="str">
        <f t="shared" si="23"/>
        <v>TAK</v>
      </c>
      <c r="L158" s="1" t="str">
        <f t="shared" si="24"/>
        <v>NIE</v>
      </c>
      <c r="N158" s="6">
        <f>G158*$N$2</f>
        <v>0</v>
      </c>
      <c r="O158" s="6">
        <f t="shared" si="25"/>
        <v>60.707900000000002</v>
      </c>
    </row>
    <row r="159" spans="1:15" x14ac:dyDescent="0.25">
      <c r="A159" s="2">
        <v>41793</v>
      </c>
      <c r="B159" s="13">
        <v>36</v>
      </c>
      <c r="C159" s="6">
        <f t="shared" si="26"/>
        <v>38.64</v>
      </c>
      <c r="D159" s="6">
        <f>F158+H158</f>
        <v>30</v>
      </c>
      <c r="E159" s="6">
        <f t="shared" si="18"/>
        <v>38.64</v>
      </c>
      <c r="F159" s="6">
        <f t="shared" si="19"/>
        <v>26.759999999999998</v>
      </c>
      <c r="G159" s="6">
        <f t="shared" si="20"/>
        <v>0</v>
      </c>
      <c r="H159" s="6">
        <f>IF(F159&lt;5,$B$3-F159,0)</f>
        <v>0</v>
      </c>
      <c r="I159" s="6">
        <f t="shared" si="21"/>
        <v>38.64</v>
      </c>
      <c r="J159" s="6">
        <f t="shared" si="22"/>
        <v>26.759999999999998</v>
      </c>
      <c r="K159" s="1" t="str">
        <f t="shared" si="23"/>
        <v>NIE</v>
      </c>
      <c r="L159" s="1" t="str">
        <f t="shared" si="24"/>
        <v>NIE</v>
      </c>
      <c r="N159" s="6">
        <f>G159*$N$2</f>
        <v>0</v>
      </c>
      <c r="O159" s="6">
        <f t="shared" si="25"/>
        <v>0</v>
      </c>
    </row>
    <row r="160" spans="1:15" x14ac:dyDescent="0.25">
      <c r="A160" s="2">
        <v>41794</v>
      </c>
      <c r="B160" s="13">
        <v>75</v>
      </c>
      <c r="C160" s="6">
        <f t="shared" si="26"/>
        <v>38.64</v>
      </c>
      <c r="D160" s="6">
        <f>F159+H159</f>
        <v>26.759999999999998</v>
      </c>
      <c r="E160" s="6">
        <f t="shared" si="18"/>
        <v>38.64</v>
      </c>
      <c r="F160" s="6">
        <f t="shared" si="19"/>
        <v>20.009999999999998</v>
      </c>
      <c r="G160" s="6">
        <f t="shared" si="20"/>
        <v>0</v>
      </c>
      <c r="H160" s="6">
        <f>IF(F160&lt;5,$B$3-F160,0)</f>
        <v>0</v>
      </c>
      <c r="I160" s="6">
        <f t="shared" si="21"/>
        <v>38.64</v>
      </c>
      <c r="J160" s="6">
        <f t="shared" si="22"/>
        <v>20.009999999999998</v>
      </c>
      <c r="K160" s="1" t="str">
        <f t="shared" si="23"/>
        <v>NIE</v>
      </c>
      <c r="L160" s="1" t="str">
        <f t="shared" si="24"/>
        <v>NIE</v>
      </c>
      <c r="N160" s="6">
        <f>G160*$N$2</f>
        <v>0</v>
      </c>
      <c r="O160" s="6">
        <f t="shared" si="25"/>
        <v>0</v>
      </c>
    </row>
    <row r="161" spans="1:15" x14ac:dyDescent="0.25">
      <c r="A161" s="2">
        <v>41795</v>
      </c>
      <c r="B161" s="13">
        <v>132</v>
      </c>
      <c r="C161" s="6">
        <f t="shared" si="26"/>
        <v>38.64</v>
      </c>
      <c r="D161" s="6">
        <f>F160+H160</f>
        <v>20.009999999999998</v>
      </c>
      <c r="E161" s="6">
        <f t="shared" si="18"/>
        <v>38.64</v>
      </c>
      <c r="F161" s="6">
        <f t="shared" si="19"/>
        <v>8.1299999999999972</v>
      </c>
      <c r="G161" s="6">
        <f t="shared" si="20"/>
        <v>6.3599999999999994</v>
      </c>
      <c r="H161" s="6">
        <f>IF(F161&lt;5,$B$3-F161,0)</f>
        <v>0</v>
      </c>
      <c r="I161" s="6">
        <f t="shared" si="21"/>
        <v>45</v>
      </c>
      <c r="J161" s="6">
        <f t="shared" si="22"/>
        <v>8.1299999999999972</v>
      </c>
      <c r="K161" s="1" t="str">
        <f t="shared" si="23"/>
        <v>NIE</v>
      </c>
      <c r="L161" s="1" t="str">
        <f t="shared" si="24"/>
        <v>NIE</v>
      </c>
      <c r="N161" s="6">
        <f>G161*$N$2</f>
        <v>31.7364</v>
      </c>
      <c r="O161" s="6">
        <f t="shared" si="25"/>
        <v>0</v>
      </c>
    </row>
    <row r="162" spans="1:15" x14ac:dyDescent="0.25">
      <c r="A162" s="2">
        <v>41796</v>
      </c>
      <c r="B162" s="13">
        <v>51</v>
      </c>
      <c r="C162" s="6">
        <f t="shared" si="26"/>
        <v>45</v>
      </c>
      <c r="D162" s="6">
        <f>F161+H161</f>
        <v>8.1299999999999972</v>
      </c>
      <c r="E162" s="6">
        <f t="shared" si="18"/>
        <v>43.47</v>
      </c>
      <c r="F162" s="6">
        <f t="shared" si="19"/>
        <v>5.8299999999999974</v>
      </c>
      <c r="G162" s="6">
        <f t="shared" si="20"/>
        <v>0</v>
      </c>
      <c r="H162" s="6">
        <f>IF(F162&lt;5,$B$3-F162,0)</f>
        <v>0</v>
      </c>
      <c r="I162" s="6">
        <f t="shared" si="21"/>
        <v>43.47</v>
      </c>
      <c r="J162" s="6">
        <f t="shared" si="22"/>
        <v>5.8299999999999974</v>
      </c>
      <c r="K162" s="1" t="str">
        <f t="shared" si="23"/>
        <v>TAK</v>
      </c>
      <c r="L162" s="1" t="str">
        <f t="shared" si="24"/>
        <v>NIE</v>
      </c>
      <c r="N162" s="6">
        <f>G162*$N$2</f>
        <v>0</v>
      </c>
      <c r="O162" s="6">
        <f t="shared" si="25"/>
        <v>0</v>
      </c>
    </row>
    <row r="163" spans="1:15" x14ac:dyDescent="0.25">
      <c r="A163" s="2">
        <v>41797</v>
      </c>
      <c r="B163" s="13">
        <v>32</v>
      </c>
      <c r="C163" s="6">
        <f t="shared" si="26"/>
        <v>43.47</v>
      </c>
      <c r="D163" s="6">
        <f>F162+H162</f>
        <v>5.8299999999999974</v>
      </c>
      <c r="E163" s="6">
        <f t="shared" si="18"/>
        <v>42.51</v>
      </c>
      <c r="F163" s="6">
        <f t="shared" si="19"/>
        <v>4.389999999999997</v>
      </c>
      <c r="G163" s="6">
        <f t="shared" si="20"/>
        <v>0</v>
      </c>
      <c r="H163" s="6">
        <f>IF(F163&lt;5,$B$3-F163,0)</f>
        <v>25.610000000000003</v>
      </c>
      <c r="I163" s="6">
        <f t="shared" si="21"/>
        <v>42.51</v>
      </c>
      <c r="J163" s="6">
        <f t="shared" si="22"/>
        <v>30</v>
      </c>
      <c r="K163" s="1" t="str">
        <f t="shared" si="23"/>
        <v>TAK</v>
      </c>
      <c r="L163" s="1" t="str">
        <f t="shared" si="24"/>
        <v>NIE</v>
      </c>
      <c r="N163" s="6">
        <f>G163*$N$2</f>
        <v>0</v>
      </c>
      <c r="O163" s="6">
        <f t="shared" si="25"/>
        <v>58.646900000000009</v>
      </c>
    </row>
    <row r="164" spans="1:15" x14ac:dyDescent="0.25">
      <c r="A164" s="2">
        <v>41798</v>
      </c>
      <c r="B164" s="13">
        <v>130</v>
      </c>
      <c r="C164" s="6">
        <f t="shared" si="26"/>
        <v>42.51</v>
      </c>
      <c r="D164" s="6">
        <f>F163+H163</f>
        <v>30</v>
      </c>
      <c r="E164" s="6">
        <f t="shared" si="18"/>
        <v>42.51</v>
      </c>
      <c r="F164" s="6">
        <f t="shared" si="19"/>
        <v>18.3</v>
      </c>
      <c r="G164" s="6">
        <f t="shared" si="20"/>
        <v>0</v>
      </c>
      <c r="H164" s="6">
        <f>IF(F164&lt;5,$B$3-F164,0)</f>
        <v>0</v>
      </c>
      <c r="I164" s="6">
        <f t="shared" si="21"/>
        <v>42.51</v>
      </c>
      <c r="J164" s="6">
        <f t="shared" si="22"/>
        <v>18.3</v>
      </c>
      <c r="K164" s="1" t="str">
        <f t="shared" si="23"/>
        <v>NIE</v>
      </c>
      <c r="L164" s="1" t="str">
        <f t="shared" si="24"/>
        <v>NIE</v>
      </c>
      <c r="N164" s="6">
        <f>G164*$N$2</f>
        <v>0</v>
      </c>
      <c r="O164" s="6">
        <f t="shared" si="25"/>
        <v>0</v>
      </c>
    </row>
    <row r="165" spans="1:15" x14ac:dyDescent="0.25">
      <c r="A165" s="2">
        <v>41799</v>
      </c>
      <c r="B165" s="13">
        <v>25</v>
      </c>
      <c r="C165" s="6">
        <f t="shared" si="26"/>
        <v>42.51</v>
      </c>
      <c r="D165" s="6">
        <f>F164+H164</f>
        <v>18.3</v>
      </c>
      <c r="E165" s="6">
        <f t="shared" si="18"/>
        <v>42.51</v>
      </c>
      <c r="F165" s="6">
        <f t="shared" si="19"/>
        <v>16.05</v>
      </c>
      <c r="G165" s="6">
        <f t="shared" si="20"/>
        <v>0</v>
      </c>
      <c r="H165" s="6">
        <f>IF(F165&lt;5,$B$3-F165,0)</f>
        <v>0</v>
      </c>
      <c r="I165" s="6">
        <f t="shared" si="21"/>
        <v>42.51</v>
      </c>
      <c r="J165" s="6">
        <f t="shared" si="22"/>
        <v>16.05</v>
      </c>
      <c r="K165" s="1" t="str">
        <f t="shared" si="23"/>
        <v>NIE</v>
      </c>
      <c r="L165" s="1" t="str">
        <f t="shared" si="24"/>
        <v>NIE</v>
      </c>
      <c r="N165" s="6">
        <f>G165*$N$2</f>
        <v>0</v>
      </c>
      <c r="O165" s="6">
        <f t="shared" si="25"/>
        <v>0</v>
      </c>
    </row>
    <row r="166" spans="1:15" x14ac:dyDescent="0.25">
      <c r="A166" s="2">
        <v>41800</v>
      </c>
      <c r="B166" s="13">
        <v>60</v>
      </c>
      <c r="C166" s="6">
        <f t="shared" si="26"/>
        <v>42.51</v>
      </c>
      <c r="D166" s="6">
        <f>F165+H165</f>
        <v>16.05</v>
      </c>
      <c r="E166" s="6">
        <f t="shared" si="18"/>
        <v>42.51</v>
      </c>
      <c r="F166" s="6">
        <f t="shared" si="19"/>
        <v>10.65</v>
      </c>
      <c r="G166" s="6">
        <f t="shared" si="20"/>
        <v>0</v>
      </c>
      <c r="H166" s="6">
        <f>IF(F166&lt;5,$B$3-F166,0)</f>
        <v>0</v>
      </c>
      <c r="I166" s="6">
        <f t="shared" si="21"/>
        <v>42.51</v>
      </c>
      <c r="J166" s="6">
        <f t="shared" si="22"/>
        <v>10.65</v>
      </c>
      <c r="K166" s="1" t="str">
        <f t="shared" si="23"/>
        <v>NIE</v>
      </c>
      <c r="L166" s="1" t="str">
        <f t="shared" si="24"/>
        <v>NIE</v>
      </c>
      <c r="N166" s="6">
        <f>G166*$N$2</f>
        <v>0</v>
      </c>
      <c r="O166" s="6">
        <f t="shared" si="25"/>
        <v>0</v>
      </c>
    </row>
    <row r="167" spans="1:15" x14ac:dyDescent="0.25">
      <c r="A167" s="2">
        <v>41801</v>
      </c>
      <c r="B167" s="13">
        <v>104</v>
      </c>
      <c r="C167" s="6">
        <f t="shared" si="26"/>
        <v>42.51</v>
      </c>
      <c r="D167" s="6">
        <f>F166+H166</f>
        <v>10.65</v>
      </c>
      <c r="E167" s="6">
        <f t="shared" si="18"/>
        <v>39.39</v>
      </c>
      <c r="F167" s="6">
        <f t="shared" si="19"/>
        <v>5.9700000000000006</v>
      </c>
      <c r="G167" s="6">
        <f t="shared" si="20"/>
        <v>0</v>
      </c>
      <c r="H167" s="6">
        <f>IF(F167&lt;5,$B$3-F167,0)</f>
        <v>0</v>
      </c>
      <c r="I167" s="6">
        <f t="shared" si="21"/>
        <v>39.39</v>
      </c>
      <c r="J167" s="6">
        <f t="shared" si="22"/>
        <v>5.9700000000000006</v>
      </c>
      <c r="K167" s="1" t="str">
        <f t="shared" si="23"/>
        <v>TAK</v>
      </c>
      <c r="L167" s="1" t="str">
        <f t="shared" si="24"/>
        <v>NIE</v>
      </c>
      <c r="N167" s="6">
        <f>G167*$N$2</f>
        <v>0</v>
      </c>
      <c r="O167" s="6">
        <f t="shared" si="25"/>
        <v>0</v>
      </c>
    </row>
    <row r="168" spans="1:15" x14ac:dyDescent="0.25">
      <c r="A168" s="2">
        <v>41802</v>
      </c>
      <c r="B168" s="13">
        <v>118</v>
      </c>
      <c r="C168" s="6">
        <f t="shared" si="26"/>
        <v>39.39</v>
      </c>
      <c r="D168" s="6">
        <f>F167+H167</f>
        <v>5.9700000000000006</v>
      </c>
      <c r="E168" s="6">
        <f t="shared" si="18"/>
        <v>35.85</v>
      </c>
      <c r="F168" s="6">
        <f t="shared" si="19"/>
        <v>0.66000000000000103</v>
      </c>
      <c r="G168" s="6">
        <f t="shared" si="20"/>
        <v>9.1499999999999986</v>
      </c>
      <c r="H168" s="6">
        <f>IF(F168&lt;5,$B$3-F168,0)</f>
        <v>29.34</v>
      </c>
      <c r="I168" s="6">
        <f t="shared" si="21"/>
        <v>45</v>
      </c>
      <c r="J168" s="6">
        <f t="shared" si="22"/>
        <v>30</v>
      </c>
      <c r="K168" s="1" t="str">
        <f t="shared" si="23"/>
        <v>TAK</v>
      </c>
      <c r="L168" s="1" t="str">
        <f t="shared" si="24"/>
        <v>NIE</v>
      </c>
      <c r="N168" s="6">
        <f>G168*$N$2</f>
        <v>45.658499999999997</v>
      </c>
      <c r="O168" s="6">
        <f t="shared" si="25"/>
        <v>67.188599999999994</v>
      </c>
    </row>
    <row r="169" spans="1:15" x14ac:dyDescent="0.25">
      <c r="A169" s="2">
        <v>41803</v>
      </c>
      <c r="B169" s="13">
        <v>35</v>
      </c>
      <c r="C169" s="6">
        <f t="shared" si="26"/>
        <v>45</v>
      </c>
      <c r="D169" s="6">
        <f>F168+H168</f>
        <v>30</v>
      </c>
      <c r="E169" s="6">
        <f t="shared" si="18"/>
        <v>45</v>
      </c>
      <c r="F169" s="6">
        <f t="shared" si="19"/>
        <v>26.85</v>
      </c>
      <c r="G169" s="6">
        <f t="shared" si="20"/>
        <v>0</v>
      </c>
      <c r="H169" s="6">
        <f>IF(F169&lt;5,$B$3-F169,0)</f>
        <v>0</v>
      </c>
      <c r="I169" s="6">
        <f t="shared" si="21"/>
        <v>45</v>
      </c>
      <c r="J169" s="6">
        <f t="shared" si="22"/>
        <v>26.85</v>
      </c>
      <c r="K169" s="1" t="str">
        <f t="shared" si="23"/>
        <v>NIE</v>
      </c>
      <c r="L169" s="1" t="str">
        <f t="shared" si="24"/>
        <v>NIE</v>
      </c>
      <c r="N169" s="6">
        <f>G169*$N$2</f>
        <v>0</v>
      </c>
      <c r="O169" s="6">
        <f t="shared" si="25"/>
        <v>0</v>
      </c>
    </row>
    <row r="170" spans="1:15" x14ac:dyDescent="0.25">
      <c r="A170" s="2">
        <v>41804</v>
      </c>
      <c r="B170" s="13">
        <v>96</v>
      </c>
      <c r="C170" s="6">
        <f t="shared" si="26"/>
        <v>45</v>
      </c>
      <c r="D170" s="6">
        <f>F169+H169</f>
        <v>26.85</v>
      </c>
      <c r="E170" s="6">
        <f t="shared" si="18"/>
        <v>45</v>
      </c>
      <c r="F170" s="6">
        <f t="shared" si="19"/>
        <v>18.21</v>
      </c>
      <c r="G170" s="6">
        <f t="shared" si="20"/>
        <v>0</v>
      </c>
      <c r="H170" s="6">
        <f>IF(F170&lt;5,$B$3-F170,0)</f>
        <v>0</v>
      </c>
      <c r="I170" s="6">
        <f t="shared" si="21"/>
        <v>45</v>
      </c>
      <c r="J170" s="6">
        <f t="shared" si="22"/>
        <v>18.21</v>
      </c>
      <c r="K170" s="1" t="str">
        <f t="shared" si="23"/>
        <v>NIE</v>
      </c>
      <c r="L170" s="1" t="str">
        <f t="shared" si="24"/>
        <v>NIE</v>
      </c>
      <c r="N170" s="6">
        <f>G170*$N$2</f>
        <v>0</v>
      </c>
      <c r="O170" s="6">
        <f t="shared" si="25"/>
        <v>0</v>
      </c>
    </row>
    <row r="171" spans="1:15" x14ac:dyDescent="0.25">
      <c r="A171" s="2">
        <v>41805</v>
      </c>
      <c r="B171" s="13">
        <v>23</v>
      </c>
      <c r="C171" s="6">
        <f t="shared" si="26"/>
        <v>45</v>
      </c>
      <c r="D171" s="6">
        <f>F170+H170</f>
        <v>18.21</v>
      </c>
      <c r="E171" s="6">
        <f t="shared" si="18"/>
        <v>45</v>
      </c>
      <c r="F171" s="6">
        <f t="shared" si="19"/>
        <v>16.14</v>
      </c>
      <c r="G171" s="6">
        <f t="shared" si="20"/>
        <v>0</v>
      </c>
      <c r="H171" s="6">
        <f>IF(F171&lt;5,$B$3-F171,0)</f>
        <v>0</v>
      </c>
      <c r="I171" s="6">
        <f t="shared" si="21"/>
        <v>45</v>
      </c>
      <c r="J171" s="6">
        <f t="shared" si="22"/>
        <v>16.14</v>
      </c>
      <c r="K171" s="1" t="str">
        <f t="shared" si="23"/>
        <v>NIE</v>
      </c>
      <c r="L171" s="1" t="str">
        <f t="shared" si="24"/>
        <v>NIE</v>
      </c>
      <c r="N171" s="6">
        <f>G171*$N$2</f>
        <v>0</v>
      </c>
      <c r="O171" s="6">
        <f t="shared" si="25"/>
        <v>0</v>
      </c>
    </row>
    <row r="172" spans="1:15" x14ac:dyDescent="0.25">
      <c r="A172" s="2">
        <v>41806</v>
      </c>
      <c r="B172" s="13">
        <v>109</v>
      </c>
      <c r="C172" s="6">
        <f t="shared" si="26"/>
        <v>45</v>
      </c>
      <c r="D172" s="6">
        <f>F171+H171</f>
        <v>16.14</v>
      </c>
      <c r="E172" s="6">
        <f t="shared" si="18"/>
        <v>45</v>
      </c>
      <c r="F172" s="6">
        <f t="shared" si="19"/>
        <v>6.33</v>
      </c>
      <c r="G172" s="6">
        <f t="shared" si="20"/>
        <v>0</v>
      </c>
      <c r="H172" s="6">
        <f>IF(F172&lt;5,$B$3-F172,0)</f>
        <v>0</v>
      </c>
      <c r="I172" s="6">
        <f t="shared" si="21"/>
        <v>45</v>
      </c>
      <c r="J172" s="6">
        <f t="shared" si="22"/>
        <v>6.33</v>
      </c>
      <c r="K172" s="1" t="str">
        <f t="shared" si="23"/>
        <v>NIE</v>
      </c>
      <c r="L172" s="1" t="str">
        <f t="shared" si="24"/>
        <v>NIE</v>
      </c>
      <c r="N172" s="6">
        <f>G172*$N$2</f>
        <v>0</v>
      </c>
      <c r="O172" s="6">
        <f t="shared" si="25"/>
        <v>0</v>
      </c>
    </row>
    <row r="173" spans="1:15" x14ac:dyDescent="0.25">
      <c r="A173" s="2">
        <v>41807</v>
      </c>
      <c r="B173" s="13">
        <v>39</v>
      </c>
      <c r="C173" s="6">
        <f t="shared" si="26"/>
        <v>45</v>
      </c>
      <c r="D173" s="6">
        <f>F172+H172</f>
        <v>6.33</v>
      </c>
      <c r="E173" s="6">
        <f t="shared" si="18"/>
        <v>43.83</v>
      </c>
      <c r="F173" s="6">
        <f t="shared" si="19"/>
        <v>4.57</v>
      </c>
      <c r="G173" s="6">
        <f t="shared" si="20"/>
        <v>0</v>
      </c>
      <c r="H173" s="6">
        <f>IF(F173&lt;5,$B$3-F173,0)</f>
        <v>25.43</v>
      </c>
      <c r="I173" s="6">
        <f t="shared" si="21"/>
        <v>43.83</v>
      </c>
      <c r="J173" s="6">
        <f t="shared" si="22"/>
        <v>30</v>
      </c>
      <c r="K173" s="1" t="str">
        <f t="shared" si="23"/>
        <v>TAK</v>
      </c>
      <c r="L173" s="1" t="str">
        <f t="shared" si="24"/>
        <v>NIE</v>
      </c>
      <c r="N173" s="6">
        <f>G173*$N$2</f>
        <v>0</v>
      </c>
      <c r="O173" s="6">
        <f t="shared" si="25"/>
        <v>58.234700000000004</v>
      </c>
    </row>
    <row r="174" spans="1:15" x14ac:dyDescent="0.25">
      <c r="A174" s="2">
        <v>41808</v>
      </c>
      <c r="B174" s="13">
        <v>136</v>
      </c>
      <c r="C174" s="6">
        <f t="shared" si="26"/>
        <v>43.83</v>
      </c>
      <c r="D174" s="6">
        <f>F173+H173</f>
        <v>30</v>
      </c>
      <c r="E174" s="6">
        <f t="shared" si="18"/>
        <v>43.83</v>
      </c>
      <c r="F174" s="6">
        <f t="shared" si="19"/>
        <v>17.759999999999998</v>
      </c>
      <c r="G174" s="6">
        <f t="shared" si="20"/>
        <v>0</v>
      </c>
      <c r="H174" s="6">
        <f>IF(F174&lt;5,$B$3-F174,0)</f>
        <v>0</v>
      </c>
      <c r="I174" s="6">
        <f t="shared" si="21"/>
        <v>43.83</v>
      </c>
      <c r="J174" s="6">
        <f t="shared" si="22"/>
        <v>17.759999999999998</v>
      </c>
      <c r="K174" s="1" t="str">
        <f t="shared" si="23"/>
        <v>NIE</v>
      </c>
      <c r="L174" s="1" t="str">
        <f t="shared" si="24"/>
        <v>NIE</v>
      </c>
      <c r="N174" s="6">
        <f>G174*$N$2</f>
        <v>0</v>
      </c>
      <c r="O174" s="6">
        <f t="shared" si="25"/>
        <v>0</v>
      </c>
    </row>
    <row r="175" spans="1:15" x14ac:dyDescent="0.25">
      <c r="A175" s="2">
        <v>41809</v>
      </c>
      <c r="B175" s="13">
        <v>132</v>
      </c>
      <c r="C175" s="6">
        <f t="shared" si="26"/>
        <v>43.83</v>
      </c>
      <c r="D175" s="6">
        <f>F174+H174</f>
        <v>17.759999999999998</v>
      </c>
      <c r="E175" s="6">
        <f t="shared" si="18"/>
        <v>43.83</v>
      </c>
      <c r="F175" s="6">
        <f t="shared" si="19"/>
        <v>5.8799999999999972</v>
      </c>
      <c r="G175" s="6">
        <f t="shared" si="20"/>
        <v>0</v>
      </c>
      <c r="H175" s="6">
        <f>IF(F175&lt;5,$B$3-F175,0)</f>
        <v>0</v>
      </c>
      <c r="I175" s="6">
        <f t="shared" si="21"/>
        <v>43.83</v>
      </c>
      <c r="J175" s="6">
        <f t="shared" si="22"/>
        <v>5.8799999999999972</v>
      </c>
      <c r="K175" s="1" t="str">
        <f t="shared" si="23"/>
        <v>NIE</v>
      </c>
      <c r="L175" s="1" t="str">
        <f t="shared" si="24"/>
        <v>NIE</v>
      </c>
      <c r="N175" s="6">
        <f>G175*$N$2</f>
        <v>0</v>
      </c>
      <c r="O175" s="6">
        <f t="shared" si="25"/>
        <v>0</v>
      </c>
    </row>
    <row r="176" spans="1:15" x14ac:dyDescent="0.25">
      <c r="A176" s="2">
        <v>41810</v>
      </c>
      <c r="B176" s="13">
        <v>92</v>
      </c>
      <c r="C176" s="6">
        <f t="shared" si="26"/>
        <v>43.83</v>
      </c>
      <c r="D176" s="6">
        <f>F175+H175</f>
        <v>5.8799999999999972</v>
      </c>
      <c r="E176" s="6">
        <f t="shared" si="18"/>
        <v>41.07</v>
      </c>
      <c r="F176" s="6">
        <f t="shared" si="19"/>
        <v>1.7399999999999975</v>
      </c>
      <c r="G176" s="6">
        <f t="shared" si="20"/>
        <v>0</v>
      </c>
      <c r="H176" s="6">
        <f>IF(F176&lt;5,$B$3-F176,0)</f>
        <v>28.26</v>
      </c>
      <c r="I176" s="6">
        <f t="shared" si="21"/>
        <v>41.07</v>
      </c>
      <c r="J176" s="6">
        <f t="shared" si="22"/>
        <v>30</v>
      </c>
      <c r="K176" s="1" t="str">
        <f t="shared" si="23"/>
        <v>TAK</v>
      </c>
      <c r="L176" s="1" t="str">
        <f t="shared" si="24"/>
        <v>NIE</v>
      </c>
      <c r="N176" s="6">
        <f>G176*$N$2</f>
        <v>0</v>
      </c>
      <c r="O176" s="6">
        <f t="shared" si="25"/>
        <v>64.715400000000002</v>
      </c>
    </row>
    <row r="177" spans="1:15" x14ac:dyDescent="0.25">
      <c r="A177" s="2">
        <v>41811</v>
      </c>
      <c r="B177" s="13">
        <v>49</v>
      </c>
      <c r="C177" s="6">
        <f t="shared" si="26"/>
        <v>41.07</v>
      </c>
      <c r="D177" s="6">
        <f>F176+H176</f>
        <v>30</v>
      </c>
      <c r="E177" s="6">
        <f t="shared" si="18"/>
        <v>41.07</v>
      </c>
      <c r="F177" s="6">
        <f t="shared" si="19"/>
        <v>25.59</v>
      </c>
      <c r="G177" s="6">
        <f t="shared" si="20"/>
        <v>0</v>
      </c>
      <c r="H177" s="6">
        <f>IF(F177&lt;5,$B$3-F177,0)</f>
        <v>0</v>
      </c>
      <c r="I177" s="6">
        <f t="shared" si="21"/>
        <v>41.07</v>
      </c>
      <c r="J177" s="6">
        <f t="shared" si="22"/>
        <v>25.59</v>
      </c>
      <c r="K177" s="1" t="str">
        <f t="shared" si="23"/>
        <v>NIE</v>
      </c>
      <c r="L177" s="1" t="str">
        <f t="shared" si="24"/>
        <v>NIE</v>
      </c>
      <c r="N177" s="6">
        <f>G177*$N$2</f>
        <v>0</v>
      </c>
      <c r="O177" s="6">
        <f t="shared" si="25"/>
        <v>0</v>
      </c>
    </row>
    <row r="178" spans="1:15" x14ac:dyDescent="0.25">
      <c r="A178" s="2">
        <v>41812</v>
      </c>
      <c r="B178" s="13">
        <v>146</v>
      </c>
      <c r="C178" s="6">
        <f t="shared" si="26"/>
        <v>41.07</v>
      </c>
      <c r="D178" s="6">
        <f>F177+H177</f>
        <v>25.59</v>
      </c>
      <c r="E178" s="6">
        <f t="shared" si="18"/>
        <v>41.07</v>
      </c>
      <c r="F178" s="6">
        <f t="shared" si="19"/>
        <v>12.45</v>
      </c>
      <c r="G178" s="6">
        <f t="shared" si="20"/>
        <v>0</v>
      </c>
      <c r="H178" s="6">
        <f>IF(F178&lt;5,$B$3-F178,0)</f>
        <v>0</v>
      </c>
      <c r="I178" s="6">
        <f t="shared" si="21"/>
        <v>41.07</v>
      </c>
      <c r="J178" s="6">
        <f t="shared" si="22"/>
        <v>12.45</v>
      </c>
      <c r="K178" s="1" t="str">
        <f t="shared" si="23"/>
        <v>NIE</v>
      </c>
      <c r="L178" s="1" t="str">
        <f t="shared" si="24"/>
        <v>NIE</v>
      </c>
      <c r="N178" s="6">
        <f>G178*$N$2</f>
        <v>0</v>
      </c>
      <c r="O178" s="6">
        <f t="shared" si="25"/>
        <v>0</v>
      </c>
    </row>
    <row r="179" spans="1:15" x14ac:dyDescent="0.25">
      <c r="A179" s="2">
        <v>41813</v>
      </c>
      <c r="B179" s="13">
        <v>90</v>
      </c>
      <c r="C179" s="6">
        <f t="shared" si="26"/>
        <v>41.07</v>
      </c>
      <c r="D179" s="6">
        <f>F178+H178</f>
        <v>12.45</v>
      </c>
      <c r="E179" s="6">
        <f t="shared" si="18"/>
        <v>38.369999999999997</v>
      </c>
      <c r="F179" s="6">
        <f t="shared" si="19"/>
        <v>8.3999999999999986</v>
      </c>
      <c r="G179" s="6">
        <f t="shared" si="20"/>
        <v>0</v>
      </c>
      <c r="H179" s="6">
        <f>IF(F179&lt;5,$B$3-F179,0)</f>
        <v>0</v>
      </c>
      <c r="I179" s="6">
        <f t="shared" si="21"/>
        <v>38.369999999999997</v>
      </c>
      <c r="J179" s="6">
        <f t="shared" si="22"/>
        <v>8.3999999999999986</v>
      </c>
      <c r="K179" s="1" t="str">
        <f t="shared" si="23"/>
        <v>TAK</v>
      </c>
      <c r="L179" s="1" t="str">
        <f t="shared" si="24"/>
        <v>NIE</v>
      </c>
      <c r="N179" s="6">
        <f>G179*$N$2</f>
        <v>0</v>
      </c>
      <c r="O179" s="6">
        <f t="shared" si="25"/>
        <v>0</v>
      </c>
    </row>
    <row r="180" spans="1:15" x14ac:dyDescent="0.25">
      <c r="A180" s="2">
        <v>41814</v>
      </c>
      <c r="B180" s="13">
        <v>74</v>
      </c>
      <c r="C180" s="6">
        <f t="shared" si="26"/>
        <v>38.369999999999997</v>
      </c>
      <c r="D180" s="6">
        <f>F179+H179</f>
        <v>8.3999999999999986</v>
      </c>
      <c r="E180" s="6">
        <f t="shared" si="18"/>
        <v>36.15</v>
      </c>
      <c r="F180" s="6">
        <f t="shared" si="19"/>
        <v>5.0699999999999985</v>
      </c>
      <c r="G180" s="6">
        <f t="shared" si="20"/>
        <v>0</v>
      </c>
      <c r="H180" s="6">
        <f>IF(F180&lt;5,$B$3-F180,0)</f>
        <v>0</v>
      </c>
      <c r="I180" s="6">
        <f t="shared" si="21"/>
        <v>36.15</v>
      </c>
      <c r="J180" s="6">
        <f t="shared" si="22"/>
        <v>5.0699999999999985</v>
      </c>
      <c r="K180" s="1" t="str">
        <f t="shared" si="23"/>
        <v>TAK</v>
      </c>
      <c r="L180" s="1" t="str">
        <f t="shared" si="24"/>
        <v>NIE</v>
      </c>
      <c r="N180" s="6">
        <f>G180*$N$2</f>
        <v>0</v>
      </c>
      <c r="O180" s="6">
        <f t="shared" si="25"/>
        <v>0</v>
      </c>
    </row>
    <row r="181" spans="1:15" x14ac:dyDescent="0.25">
      <c r="A181" s="2">
        <v>41815</v>
      </c>
      <c r="B181" s="13">
        <v>97</v>
      </c>
      <c r="C181" s="6">
        <f t="shared" si="26"/>
        <v>36.15</v>
      </c>
      <c r="D181" s="6">
        <f>F180+H180</f>
        <v>5.0699999999999985</v>
      </c>
      <c r="E181" s="6">
        <f t="shared" si="18"/>
        <v>33.239999999999995</v>
      </c>
      <c r="F181" s="6">
        <f t="shared" si="19"/>
        <v>0.6999999999999984</v>
      </c>
      <c r="G181" s="6">
        <f t="shared" si="20"/>
        <v>0</v>
      </c>
      <c r="H181" s="6">
        <f>IF(F181&lt;5,$B$3-F181,0)</f>
        <v>29.3</v>
      </c>
      <c r="I181" s="6">
        <f t="shared" si="21"/>
        <v>33.239999999999995</v>
      </c>
      <c r="J181" s="6">
        <f t="shared" si="22"/>
        <v>30</v>
      </c>
      <c r="K181" s="1" t="str">
        <f t="shared" si="23"/>
        <v>TAK</v>
      </c>
      <c r="L181" s="1" t="str">
        <f t="shared" si="24"/>
        <v>TAK</v>
      </c>
      <c r="N181" s="6">
        <f>G181*$N$2</f>
        <v>0</v>
      </c>
      <c r="O181" s="6">
        <f t="shared" si="25"/>
        <v>67.097000000000008</v>
      </c>
    </row>
    <row r="182" spans="1:15" x14ac:dyDescent="0.25">
      <c r="A182" s="2">
        <v>41816</v>
      </c>
      <c r="B182" s="13">
        <v>148</v>
      </c>
      <c r="C182" s="6">
        <f t="shared" si="26"/>
        <v>33.239999999999995</v>
      </c>
      <c r="D182" s="6">
        <f>F181+H181</f>
        <v>30</v>
      </c>
      <c r="E182" s="6">
        <f t="shared" si="18"/>
        <v>33.239999999999995</v>
      </c>
      <c r="F182" s="6">
        <f t="shared" si="19"/>
        <v>16.68</v>
      </c>
      <c r="G182" s="6">
        <f t="shared" si="20"/>
        <v>11.760000000000005</v>
      </c>
      <c r="H182" s="6">
        <f>IF(F182&lt;5,$B$3-F182,0)</f>
        <v>0</v>
      </c>
      <c r="I182" s="6">
        <f t="shared" si="21"/>
        <v>45</v>
      </c>
      <c r="J182" s="6">
        <f t="shared" si="22"/>
        <v>16.68</v>
      </c>
      <c r="K182" s="1" t="str">
        <f t="shared" si="23"/>
        <v>NIE</v>
      </c>
      <c r="L182" s="1" t="str">
        <f t="shared" si="24"/>
        <v>NIE</v>
      </c>
      <c r="N182" s="6">
        <f>G182*$N$2</f>
        <v>58.68240000000003</v>
      </c>
      <c r="O182" s="6">
        <f t="shared" si="25"/>
        <v>0</v>
      </c>
    </row>
    <row r="183" spans="1:15" x14ac:dyDescent="0.25">
      <c r="A183" s="2">
        <v>41817</v>
      </c>
      <c r="B183" s="13">
        <v>65</v>
      </c>
      <c r="C183" s="6">
        <f t="shared" si="26"/>
        <v>45</v>
      </c>
      <c r="D183" s="6">
        <f>F182+H182</f>
        <v>16.68</v>
      </c>
      <c r="E183" s="6">
        <f t="shared" si="18"/>
        <v>45</v>
      </c>
      <c r="F183" s="6">
        <f t="shared" si="19"/>
        <v>10.83</v>
      </c>
      <c r="G183" s="6">
        <f t="shared" si="20"/>
        <v>0</v>
      </c>
      <c r="H183" s="6">
        <f>IF(F183&lt;5,$B$3-F183,0)</f>
        <v>0</v>
      </c>
      <c r="I183" s="6">
        <f t="shared" si="21"/>
        <v>45</v>
      </c>
      <c r="J183" s="6">
        <f t="shared" si="22"/>
        <v>10.83</v>
      </c>
      <c r="K183" s="1" t="str">
        <f t="shared" si="23"/>
        <v>NIE</v>
      </c>
      <c r="L183" s="1" t="str">
        <f t="shared" si="24"/>
        <v>NIE</v>
      </c>
      <c r="N183" s="6">
        <f>G183*$N$2</f>
        <v>0</v>
      </c>
      <c r="O183" s="6">
        <f t="shared" si="25"/>
        <v>0</v>
      </c>
    </row>
    <row r="184" spans="1:15" x14ac:dyDescent="0.25">
      <c r="A184" s="2">
        <v>41818</v>
      </c>
      <c r="B184" s="13">
        <v>62</v>
      </c>
      <c r="C184" s="6">
        <f t="shared" si="26"/>
        <v>45</v>
      </c>
      <c r="D184" s="6">
        <f>F183+H183</f>
        <v>10.83</v>
      </c>
      <c r="E184" s="6">
        <f t="shared" si="18"/>
        <v>43.14</v>
      </c>
      <c r="F184" s="6">
        <f t="shared" si="19"/>
        <v>8.0399999999999991</v>
      </c>
      <c r="G184" s="6">
        <f t="shared" si="20"/>
        <v>0</v>
      </c>
      <c r="H184" s="6">
        <f>IF(F184&lt;5,$B$3-F184,0)</f>
        <v>0</v>
      </c>
      <c r="I184" s="6">
        <f t="shared" si="21"/>
        <v>43.14</v>
      </c>
      <c r="J184" s="6">
        <f t="shared" si="22"/>
        <v>8.0399999999999991</v>
      </c>
      <c r="K184" s="1" t="str">
        <f t="shared" si="23"/>
        <v>TAK</v>
      </c>
      <c r="L184" s="1" t="str">
        <f t="shared" si="24"/>
        <v>NIE</v>
      </c>
      <c r="N184" s="6">
        <f>G184*$N$2</f>
        <v>0</v>
      </c>
      <c r="O184" s="6">
        <f t="shared" si="25"/>
        <v>0</v>
      </c>
    </row>
    <row r="185" spans="1:15" x14ac:dyDescent="0.25">
      <c r="A185" s="2">
        <v>41819</v>
      </c>
      <c r="B185" s="13">
        <v>130</v>
      </c>
      <c r="C185" s="6">
        <f t="shared" si="26"/>
        <v>43.14</v>
      </c>
      <c r="D185" s="6">
        <f>F184+H184</f>
        <v>8.0399999999999991</v>
      </c>
      <c r="E185" s="6">
        <f t="shared" si="18"/>
        <v>39.24</v>
      </c>
      <c r="F185" s="6">
        <f t="shared" si="19"/>
        <v>2.1899999999999995</v>
      </c>
      <c r="G185" s="6">
        <f t="shared" si="20"/>
        <v>0</v>
      </c>
      <c r="H185" s="6">
        <f>IF(F185&lt;5,$B$3-F185,0)</f>
        <v>27.810000000000002</v>
      </c>
      <c r="I185" s="6">
        <f t="shared" si="21"/>
        <v>39.24</v>
      </c>
      <c r="J185" s="6">
        <f t="shared" si="22"/>
        <v>30</v>
      </c>
      <c r="K185" s="1" t="str">
        <f t="shared" si="23"/>
        <v>TAK</v>
      </c>
      <c r="L185" s="1" t="str">
        <f t="shared" si="24"/>
        <v>NIE</v>
      </c>
      <c r="N185" s="6">
        <f>G185*$N$2</f>
        <v>0</v>
      </c>
      <c r="O185" s="6">
        <f t="shared" si="25"/>
        <v>63.684900000000006</v>
      </c>
    </row>
    <row r="186" spans="1:15" x14ac:dyDescent="0.25">
      <c r="A186" s="2">
        <v>41820</v>
      </c>
      <c r="B186" s="13">
        <v>39</v>
      </c>
      <c r="C186" s="6">
        <f t="shared" si="26"/>
        <v>39.24</v>
      </c>
      <c r="D186" s="6">
        <f>F185+H185</f>
        <v>30</v>
      </c>
      <c r="E186" s="6">
        <f t="shared" si="18"/>
        <v>39.24</v>
      </c>
      <c r="F186" s="6">
        <f t="shared" si="19"/>
        <v>26.490000000000002</v>
      </c>
      <c r="G186" s="6">
        <f t="shared" si="20"/>
        <v>0</v>
      </c>
      <c r="H186" s="6">
        <f>IF(F186&lt;5,$B$3-F186,0)</f>
        <v>0</v>
      </c>
      <c r="I186" s="6">
        <f t="shared" si="21"/>
        <v>39.24</v>
      </c>
      <c r="J186" s="6">
        <f t="shared" si="22"/>
        <v>26.490000000000002</v>
      </c>
      <c r="K186" s="1" t="str">
        <f t="shared" si="23"/>
        <v>NIE</v>
      </c>
      <c r="L186" s="1" t="str">
        <f t="shared" si="24"/>
        <v>NIE</v>
      </c>
      <c r="N186" s="6">
        <f>G186*$N$2</f>
        <v>0</v>
      </c>
      <c r="O186" s="6">
        <f t="shared" si="25"/>
        <v>0</v>
      </c>
    </row>
    <row r="187" spans="1:15" x14ac:dyDescent="0.25">
      <c r="A187" s="2">
        <v>41821</v>
      </c>
      <c r="B187" s="13">
        <v>95</v>
      </c>
      <c r="C187" s="6">
        <f t="shared" si="26"/>
        <v>39.24</v>
      </c>
      <c r="D187" s="6">
        <f>F186+H186</f>
        <v>26.490000000000002</v>
      </c>
      <c r="E187" s="6">
        <f t="shared" si="18"/>
        <v>39.24</v>
      </c>
      <c r="F187" s="6">
        <f t="shared" si="19"/>
        <v>17.940000000000001</v>
      </c>
      <c r="G187" s="6">
        <f t="shared" si="20"/>
        <v>0</v>
      </c>
      <c r="H187" s="6">
        <f>IF(F187&lt;5,$B$3-F187,0)</f>
        <v>0</v>
      </c>
      <c r="I187" s="6">
        <f t="shared" si="21"/>
        <v>39.24</v>
      </c>
      <c r="J187" s="6">
        <f t="shared" si="22"/>
        <v>17.940000000000001</v>
      </c>
      <c r="K187" s="1" t="str">
        <f t="shared" si="23"/>
        <v>NIE</v>
      </c>
      <c r="L187" s="1" t="str">
        <f t="shared" si="24"/>
        <v>NIE</v>
      </c>
      <c r="N187" s="6">
        <f>G187*$N$2</f>
        <v>0</v>
      </c>
      <c r="O187" s="6">
        <f t="shared" si="25"/>
        <v>0</v>
      </c>
    </row>
    <row r="188" spans="1:15" x14ac:dyDescent="0.25">
      <c r="A188" s="2">
        <v>41822</v>
      </c>
      <c r="B188" s="13">
        <v>100</v>
      </c>
      <c r="C188" s="6">
        <f t="shared" si="26"/>
        <v>39.24</v>
      </c>
      <c r="D188" s="6">
        <f>F187+H187</f>
        <v>17.940000000000001</v>
      </c>
      <c r="E188" s="6">
        <f t="shared" si="18"/>
        <v>39.24</v>
      </c>
      <c r="F188" s="6">
        <f t="shared" si="19"/>
        <v>8.9400000000000013</v>
      </c>
      <c r="G188" s="6">
        <f t="shared" si="20"/>
        <v>0</v>
      </c>
      <c r="H188" s="6">
        <f>IF(F188&lt;5,$B$3-F188,0)</f>
        <v>0</v>
      </c>
      <c r="I188" s="6">
        <f t="shared" si="21"/>
        <v>39.24</v>
      </c>
      <c r="J188" s="6">
        <f t="shared" si="22"/>
        <v>8.9400000000000013</v>
      </c>
      <c r="K188" s="1" t="str">
        <f t="shared" si="23"/>
        <v>NIE</v>
      </c>
      <c r="L188" s="1" t="str">
        <f t="shared" si="24"/>
        <v>NIE</v>
      </c>
      <c r="N188" s="6">
        <f>G188*$N$2</f>
        <v>0</v>
      </c>
      <c r="O188" s="6">
        <f t="shared" si="25"/>
        <v>0</v>
      </c>
    </row>
    <row r="189" spans="1:15" x14ac:dyDescent="0.25">
      <c r="A189" s="2">
        <v>41823</v>
      </c>
      <c r="B189" s="13">
        <v>75</v>
      </c>
      <c r="C189" s="6">
        <f t="shared" si="26"/>
        <v>39.24</v>
      </c>
      <c r="D189" s="6">
        <f>F188+H188</f>
        <v>8.9400000000000013</v>
      </c>
      <c r="E189" s="6">
        <f t="shared" si="18"/>
        <v>36.99</v>
      </c>
      <c r="F189" s="6">
        <f t="shared" si="19"/>
        <v>5.5600000000000014</v>
      </c>
      <c r="G189" s="6">
        <f t="shared" si="20"/>
        <v>8.009999999999998</v>
      </c>
      <c r="H189" s="6">
        <f>IF(F189&lt;5,$B$3-F189,0)</f>
        <v>0</v>
      </c>
      <c r="I189" s="6">
        <f t="shared" si="21"/>
        <v>45</v>
      </c>
      <c r="J189" s="6">
        <f t="shared" si="22"/>
        <v>5.5600000000000014</v>
      </c>
      <c r="K189" s="1" t="str">
        <f t="shared" si="23"/>
        <v>TAK</v>
      </c>
      <c r="L189" s="1" t="str">
        <f t="shared" si="24"/>
        <v>NIE</v>
      </c>
      <c r="N189" s="6">
        <f>G189*$N$2</f>
        <v>39.969899999999988</v>
      </c>
      <c r="O189" s="6">
        <f t="shared" si="25"/>
        <v>0</v>
      </c>
    </row>
    <row r="190" spans="1:15" x14ac:dyDescent="0.25">
      <c r="A190" s="2">
        <v>41824</v>
      </c>
      <c r="B190" s="13">
        <v>27</v>
      </c>
      <c r="C190" s="6">
        <f t="shared" si="26"/>
        <v>45</v>
      </c>
      <c r="D190" s="6">
        <f>F189+H189</f>
        <v>5.5600000000000014</v>
      </c>
      <c r="E190" s="6">
        <f t="shared" si="18"/>
        <v>44.19</v>
      </c>
      <c r="F190" s="6">
        <f t="shared" si="19"/>
        <v>4.3400000000000016</v>
      </c>
      <c r="G190" s="6">
        <f t="shared" si="20"/>
        <v>0</v>
      </c>
      <c r="H190" s="6">
        <f>IF(F190&lt;5,$B$3-F190,0)</f>
        <v>25.659999999999997</v>
      </c>
      <c r="I190" s="6">
        <f t="shared" si="21"/>
        <v>44.19</v>
      </c>
      <c r="J190" s="6">
        <f t="shared" si="22"/>
        <v>30</v>
      </c>
      <c r="K190" s="1" t="str">
        <f t="shared" si="23"/>
        <v>TAK</v>
      </c>
      <c r="L190" s="1" t="str">
        <f t="shared" si="24"/>
        <v>NIE</v>
      </c>
      <c r="N190" s="6">
        <f>G190*$N$2</f>
        <v>0</v>
      </c>
      <c r="O190" s="6">
        <f t="shared" si="25"/>
        <v>58.761399999999995</v>
      </c>
    </row>
    <row r="191" spans="1:15" x14ac:dyDescent="0.25">
      <c r="A191" s="2">
        <v>41825</v>
      </c>
      <c r="B191" s="13">
        <v>56</v>
      </c>
      <c r="C191" s="6">
        <f t="shared" si="26"/>
        <v>44.19</v>
      </c>
      <c r="D191" s="6">
        <f>F190+H190</f>
        <v>30</v>
      </c>
      <c r="E191" s="6">
        <f t="shared" si="18"/>
        <v>44.19</v>
      </c>
      <c r="F191" s="6">
        <f t="shared" si="19"/>
        <v>24.96</v>
      </c>
      <c r="G191" s="6">
        <f t="shared" si="20"/>
        <v>0</v>
      </c>
      <c r="H191" s="6">
        <f>IF(F191&lt;5,$B$3-F191,0)</f>
        <v>0</v>
      </c>
      <c r="I191" s="6">
        <f t="shared" si="21"/>
        <v>44.19</v>
      </c>
      <c r="J191" s="6">
        <f t="shared" si="22"/>
        <v>24.96</v>
      </c>
      <c r="K191" s="1" t="str">
        <f t="shared" si="23"/>
        <v>NIE</v>
      </c>
      <c r="L191" s="1" t="str">
        <f t="shared" si="24"/>
        <v>NIE</v>
      </c>
      <c r="N191" s="6">
        <f>G191*$N$2</f>
        <v>0</v>
      </c>
      <c r="O191" s="6">
        <f t="shared" si="25"/>
        <v>0</v>
      </c>
    </row>
    <row r="192" spans="1:15" x14ac:dyDescent="0.25">
      <c r="A192" s="2">
        <v>41826</v>
      </c>
      <c r="B192" s="13">
        <v>141</v>
      </c>
      <c r="C192" s="6">
        <f t="shared" si="26"/>
        <v>44.19</v>
      </c>
      <c r="D192" s="6">
        <f>F191+H191</f>
        <v>24.96</v>
      </c>
      <c r="E192" s="6">
        <f t="shared" si="18"/>
        <v>44.19</v>
      </c>
      <c r="F192" s="6">
        <f t="shared" si="19"/>
        <v>12.270000000000001</v>
      </c>
      <c r="G192" s="6">
        <f t="shared" si="20"/>
        <v>0</v>
      </c>
      <c r="H192" s="6">
        <f>IF(F192&lt;5,$B$3-F192,0)</f>
        <v>0</v>
      </c>
      <c r="I192" s="6">
        <f t="shared" si="21"/>
        <v>44.19</v>
      </c>
      <c r="J192" s="6">
        <f t="shared" si="22"/>
        <v>12.270000000000001</v>
      </c>
      <c r="K192" s="1" t="str">
        <f t="shared" si="23"/>
        <v>NIE</v>
      </c>
      <c r="L192" s="1" t="str">
        <f t="shared" si="24"/>
        <v>NIE</v>
      </c>
      <c r="N192" s="6">
        <f>G192*$N$2</f>
        <v>0</v>
      </c>
      <c r="O192" s="6">
        <f t="shared" si="25"/>
        <v>0</v>
      </c>
    </row>
    <row r="193" spans="1:15" x14ac:dyDescent="0.25">
      <c r="A193" s="2">
        <v>41827</v>
      </c>
      <c r="B193" s="13">
        <v>120</v>
      </c>
      <c r="C193" s="6">
        <f t="shared" si="26"/>
        <v>44.19</v>
      </c>
      <c r="D193" s="6">
        <f>F192+H192</f>
        <v>12.270000000000001</v>
      </c>
      <c r="E193" s="6">
        <f t="shared" si="18"/>
        <v>40.589999999999996</v>
      </c>
      <c r="F193" s="6">
        <f t="shared" si="19"/>
        <v>6.870000000000001</v>
      </c>
      <c r="G193" s="6">
        <f t="shared" si="20"/>
        <v>0</v>
      </c>
      <c r="H193" s="6">
        <f>IF(F193&lt;5,$B$3-F193,0)</f>
        <v>0</v>
      </c>
      <c r="I193" s="6">
        <f t="shared" si="21"/>
        <v>40.589999999999996</v>
      </c>
      <c r="J193" s="6">
        <f t="shared" si="22"/>
        <v>6.870000000000001</v>
      </c>
      <c r="K193" s="1" t="str">
        <f t="shared" si="23"/>
        <v>TAK</v>
      </c>
      <c r="L193" s="1" t="str">
        <f t="shared" si="24"/>
        <v>NIE</v>
      </c>
      <c r="N193" s="6">
        <f>G193*$N$2</f>
        <v>0</v>
      </c>
      <c r="O193" s="6">
        <f t="shared" si="25"/>
        <v>0</v>
      </c>
    </row>
    <row r="194" spans="1:15" x14ac:dyDescent="0.25">
      <c r="A194" s="2">
        <v>41828</v>
      </c>
      <c r="B194" s="13">
        <v>95</v>
      </c>
      <c r="C194" s="6">
        <f t="shared" si="26"/>
        <v>40.589999999999996</v>
      </c>
      <c r="D194" s="6">
        <f>F193+H193</f>
        <v>6.870000000000001</v>
      </c>
      <c r="E194" s="6">
        <f t="shared" si="18"/>
        <v>37.739999999999995</v>
      </c>
      <c r="F194" s="6">
        <f t="shared" si="19"/>
        <v>2.5900000000000007</v>
      </c>
      <c r="G194" s="6">
        <f t="shared" si="20"/>
        <v>0</v>
      </c>
      <c r="H194" s="6">
        <f>IF(F194&lt;5,$B$3-F194,0)</f>
        <v>27.41</v>
      </c>
      <c r="I194" s="6">
        <f t="shared" si="21"/>
        <v>37.739999999999995</v>
      </c>
      <c r="J194" s="6">
        <f t="shared" si="22"/>
        <v>30</v>
      </c>
      <c r="K194" s="1" t="str">
        <f t="shared" si="23"/>
        <v>TAK</v>
      </c>
      <c r="L194" s="1" t="str">
        <f t="shared" si="24"/>
        <v>NIE</v>
      </c>
      <c r="N194" s="6">
        <f>G194*$N$2</f>
        <v>0</v>
      </c>
      <c r="O194" s="6">
        <f t="shared" si="25"/>
        <v>62.768900000000002</v>
      </c>
    </row>
    <row r="195" spans="1:15" x14ac:dyDescent="0.25">
      <c r="A195" s="2">
        <v>41829</v>
      </c>
      <c r="B195" s="13">
        <v>81</v>
      </c>
      <c r="C195" s="6">
        <f t="shared" si="26"/>
        <v>37.739999999999995</v>
      </c>
      <c r="D195" s="6">
        <f>F194+H194</f>
        <v>30</v>
      </c>
      <c r="E195" s="6">
        <f t="shared" si="18"/>
        <v>37.739999999999995</v>
      </c>
      <c r="F195" s="6">
        <f t="shared" si="19"/>
        <v>22.71</v>
      </c>
      <c r="G195" s="6">
        <f t="shared" si="20"/>
        <v>0</v>
      </c>
      <c r="H195" s="6">
        <f>IF(F195&lt;5,$B$3-F195,0)</f>
        <v>0</v>
      </c>
      <c r="I195" s="6">
        <f t="shared" si="21"/>
        <v>37.739999999999995</v>
      </c>
      <c r="J195" s="6">
        <f t="shared" si="22"/>
        <v>22.71</v>
      </c>
      <c r="K195" s="1" t="str">
        <f t="shared" si="23"/>
        <v>NIE</v>
      </c>
      <c r="L195" s="1" t="str">
        <f t="shared" si="24"/>
        <v>NIE</v>
      </c>
      <c r="N195" s="6">
        <f>G195*$N$2</f>
        <v>0</v>
      </c>
      <c r="O195" s="6">
        <f t="shared" si="25"/>
        <v>0</v>
      </c>
    </row>
    <row r="196" spans="1:15" x14ac:dyDescent="0.25">
      <c r="A196" s="2">
        <v>41830</v>
      </c>
      <c r="B196" s="13">
        <v>30</v>
      </c>
      <c r="C196" s="6">
        <f t="shared" si="26"/>
        <v>37.739999999999995</v>
      </c>
      <c r="D196" s="6">
        <f>F195+H195</f>
        <v>22.71</v>
      </c>
      <c r="E196" s="6">
        <f t="shared" si="18"/>
        <v>37.739999999999995</v>
      </c>
      <c r="F196" s="6">
        <f t="shared" si="19"/>
        <v>20.010000000000002</v>
      </c>
      <c r="G196" s="6">
        <f t="shared" si="20"/>
        <v>7.2600000000000051</v>
      </c>
      <c r="H196" s="6">
        <f>IF(F196&lt;5,$B$3-F196,0)</f>
        <v>0</v>
      </c>
      <c r="I196" s="6">
        <f t="shared" si="21"/>
        <v>45</v>
      </c>
      <c r="J196" s="6">
        <f t="shared" si="22"/>
        <v>20.010000000000002</v>
      </c>
      <c r="K196" s="1" t="str">
        <f t="shared" si="23"/>
        <v>NIE</v>
      </c>
      <c r="L196" s="1" t="str">
        <f t="shared" si="24"/>
        <v>NIE</v>
      </c>
      <c r="N196" s="6">
        <f>G196*$N$2</f>
        <v>36.227400000000024</v>
      </c>
      <c r="O196" s="6">
        <f t="shared" si="25"/>
        <v>0</v>
      </c>
    </row>
    <row r="197" spans="1:15" x14ac:dyDescent="0.25">
      <c r="A197" s="2">
        <v>41831</v>
      </c>
      <c r="B197" s="13">
        <v>76</v>
      </c>
      <c r="C197" s="6">
        <f t="shared" si="26"/>
        <v>45</v>
      </c>
      <c r="D197" s="6">
        <f>F196+H196</f>
        <v>20.010000000000002</v>
      </c>
      <c r="E197" s="6">
        <f t="shared" si="18"/>
        <v>45</v>
      </c>
      <c r="F197" s="6">
        <f t="shared" si="19"/>
        <v>13.170000000000002</v>
      </c>
      <c r="G197" s="6">
        <f t="shared" si="20"/>
        <v>0</v>
      </c>
      <c r="H197" s="6">
        <f>IF(F197&lt;5,$B$3-F197,0)</f>
        <v>0</v>
      </c>
      <c r="I197" s="6">
        <f t="shared" si="21"/>
        <v>45</v>
      </c>
      <c r="J197" s="6">
        <f t="shared" si="22"/>
        <v>13.170000000000002</v>
      </c>
      <c r="K197" s="1" t="str">
        <f t="shared" si="23"/>
        <v>NIE</v>
      </c>
      <c r="L197" s="1" t="str">
        <f t="shared" si="24"/>
        <v>NIE</v>
      </c>
      <c r="N197" s="6">
        <f>G197*$N$2</f>
        <v>0</v>
      </c>
      <c r="O197" s="6">
        <f t="shared" si="25"/>
        <v>0</v>
      </c>
    </row>
    <row r="198" spans="1:15" x14ac:dyDescent="0.25">
      <c r="A198" s="2">
        <v>41832</v>
      </c>
      <c r="B198" s="13">
        <v>67</v>
      </c>
      <c r="C198" s="6">
        <f t="shared" si="26"/>
        <v>45</v>
      </c>
      <c r="D198" s="6">
        <f>F197+H197</f>
        <v>13.170000000000002</v>
      </c>
      <c r="E198" s="6">
        <f t="shared" si="18"/>
        <v>42.99</v>
      </c>
      <c r="F198" s="6">
        <f t="shared" si="19"/>
        <v>10.150000000000002</v>
      </c>
      <c r="G198" s="6">
        <f t="shared" si="20"/>
        <v>0</v>
      </c>
      <c r="H198" s="6">
        <f>IF(F198&lt;5,$B$3-F198,0)</f>
        <v>0</v>
      </c>
      <c r="I198" s="6">
        <f t="shared" si="21"/>
        <v>42.99</v>
      </c>
      <c r="J198" s="6">
        <f t="shared" si="22"/>
        <v>10.150000000000002</v>
      </c>
      <c r="K198" s="1" t="str">
        <f t="shared" si="23"/>
        <v>TAK</v>
      </c>
      <c r="L198" s="1" t="str">
        <f t="shared" si="24"/>
        <v>NIE</v>
      </c>
      <c r="N198" s="6">
        <f>G198*$N$2</f>
        <v>0</v>
      </c>
      <c r="O198" s="6">
        <f t="shared" si="25"/>
        <v>0</v>
      </c>
    </row>
    <row r="199" spans="1:15" x14ac:dyDescent="0.25">
      <c r="A199" s="2">
        <v>41833</v>
      </c>
      <c r="B199" s="13">
        <v>102</v>
      </c>
      <c r="C199" s="6">
        <f t="shared" si="26"/>
        <v>42.99</v>
      </c>
      <c r="D199" s="6">
        <f>F198+H198</f>
        <v>10.150000000000002</v>
      </c>
      <c r="E199" s="6">
        <f t="shared" ref="E199:E262" si="27">IF(D199&gt;15,C199,C199-ROUND(((B199/2)*$C$2)/100,2))</f>
        <v>39.93</v>
      </c>
      <c r="F199" s="6">
        <f t="shared" ref="F199:F262" si="28">IF(D199&gt;15,D199-ROUND(((B199)*$C$3)/100,2),D199-ROUND(((B199/2)*$C$3)/100,2))</f>
        <v>5.5600000000000023</v>
      </c>
      <c r="G199" s="6">
        <f t="shared" ref="G199:G262" si="29">IF(WEEKDAY(A199,2)=4,IF(E199&lt;40,$B$2-E199,0),0)</f>
        <v>0</v>
      </c>
      <c r="H199" s="6">
        <f>IF(F199&lt;5,$B$3-F199,0)</f>
        <v>0</v>
      </c>
      <c r="I199" s="6">
        <f t="shared" ref="I199:I262" si="30">E199+G199</f>
        <v>39.93</v>
      </c>
      <c r="J199" s="6">
        <f t="shared" ref="J199:J262" si="31">F199+H199</f>
        <v>5.5600000000000023</v>
      </c>
      <c r="K199" s="1" t="str">
        <f t="shared" ref="K199:K262" si="32">IF(E199=C199,"NIE","TAK")</f>
        <v>TAK</v>
      </c>
      <c r="L199" s="1" t="str">
        <f t="shared" ref="L199:L262" si="33">IF(D199&lt;5.25,"TAK","NIE")</f>
        <v>NIE</v>
      </c>
      <c r="N199" s="6">
        <f>G199*$N$2</f>
        <v>0</v>
      </c>
      <c r="O199" s="6">
        <f t="shared" ref="O199:O262" si="34">H199*$O$2</f>
        <v>0</v>
      </c>
    </row>
    <row r="200" spans="1:15" x14ac:dyDescent="0.25">
      <c r="A200" s="2">
        <v>41834</v>
      </c>
      <c r="B200" s="13">
        <v>67</v>
      </c>
      <c r="C200" s="6">
        <f t="shared" ref="C200:C263" si="35">E199+G199</f>
        <v>39.93</v>
      </c>
      <c r="D200" s="6">
        <f>F199+H199</f>
        <v>5.5600000000000023</v>
      </c>
      <c r="E200" s="6">
        <f t="shared" si="27"/>
        <v>37.92</v>
      </c>
      <c r="F200" s="6">
        <f t="shared" si="28"/>
        <v>2.5400000000000023</v>
      </c>
      <c r="G200" s="6">
        <f t="shared" si="29"/>
        <v>0</v>
      </c>
      <c r="H200" s="6">
        <f>IF(F200&lt;5,$B$3-F200,0)</f>
        <v>27.459999999999997</v>
      </c>
      <c r="I200" s="6">
        <f t="shared" si="30"/>
        <v>37.92</v>
      </c>
      <c r="J200" s="6">
        <f t="shared" si="31"/>
        <v>30</v>
      </c>
      <c r="K200" s="1" t="str">
        <f t="shared" si="32"/>
        <v>TAK</v>
      </c>
      <c r="L200" s="1" t="str">
        <f t="shared" si="33"/>
        <v>NIE</v>
      </c>
      <c r="N200" s="6">
        <f>G200*$N$2</f>
        <v>0</v>
      </c>
      <c r="O200" s="6">
        <f t="shared" si="34"/>
        <v>62.883399999999995</v>
      </c>
    </row>
    <row r="201" spans="1:15" x14ac:dyDescent="0.25">
      <c r="A201" s="2">
        <v>41835</v>
      </c>
      <c r="B201" s="13">
        <v>25</v>
      </c>
      <c r="C201" s="6">
        <f t="shared" si="35"/>
        <v>37.92</v>
      </c>
      <c r="D201" s="6">
        <f>F200+H200</f>
        <v>30</v>
      </c>
      <c r="E201" s="6">
        <f t="shared" si="27"/>
        <v>37.92</v>
      </c>
      <c r="F201" s="6">
        <f t="shared" si="28"/>
        <v>27.75</v>
      </c>
      <c r="G201" s="6">
        <f t="shared" si="29"/>
        <v>0</v>
      </c>
      <c r="H201" s="6">
        <f>IF(F201&lt;5,$B$3-F201,0)</f>
        <v>0</v>
      </c>
      <c r="I201" s="6">
        <f t="shared" si="30"/>
        <v>37.92</v>
      </c>
      <c r="J201" s="6">
        <f t="shared" si="31"/>
        <v>27.75</v>
      </c>
      <c r="K201" s="1" t="str">
        <f t="shared" si="32"/>
        <v>NIE</v>
      </c>
      <c r="L201" s="1" t="str">
        <f t="shared" si="33"/>
        <v>NIE</v>
      </c>
      <c r="N201" s="6">
        <f>G201*$N$2</f>
        <v>0</v>
      </c>
      <c r="O201" s="6">
        <f t="shared" si="34"/>
        <v>0</v>
      </c>
    </row>
    <row r="202" spans="1:15" x14ac:dyDescent="0.25">
      <c r="A202" s="2">
        <v>41836</v>
      </c>
      <c r="B202" s="13">
        <v>69</v>
      </c>
      <c r="C202" s="6">
        <f t="shared" si="35"/>
        <v>37.92</v>
      </c>
      <c r="D202" s="6">
        <f>F201+H201</f>
        <v>27.75</v>
      </c>
      <c r="E202" s="6">
        <f t="shared" si="27"/>
        <v>37.92</v>
      </c>
      <c r="F202" s="6">
        <f t="shared" si="28"/>
        <v>21.54</v>
      </c>
      <c r="G202" s="6">
        <f t="shared" si="29"/>
        <v>0</v>
      </c>
      <c r="H202" s="6">
        <f>IF(F202&lt;5,$B$3-F202,0)</f>
        <v>0</v>
      </c>
      <c r="I202" s="6">
        <f t="shared" si="30"/>
        <v>37.92</v>
      </c>
      <c r="J202" s="6">
        <f t="shared" si="31"/>
        <v>21.54</v>
      </c>
      <c r="K202" s="1" t="str">
        <f t="shared" si="32"/>
        <v>NIE</v>
      </c>
      <c r="L202" s="1" t="str">
        <f t="shared" si="33"/>
        <v>NIE</v>
      </c>
      <c r="N202" s="6">
        <f>G202*$N$2</f>
        <v>0</v>
      </c>
      <c r="O202" s="6">
        <f t="shared" si="34"/>
        <v>0</v>
      </c>
    </row>
    <row r="203" spans="1:15" x14ac:dyDescent="0.25">
      <c r="A203" s="2">
        <v>41837</v>
      </c>
      <c r="B203" s="13">
        <v>61</v>
      </c>
      <c r="C203" s="6">
        <f t="shared" si="35"/>
        <v>37.92</v>
      </c>
      <c r="D203" s="6">
        <f>F202+H202</f>
        <v>21.54</v>
      </c>
      <c r="E203" s="6">
        <f t="shared" si="27"/>
        <v>37.92</v>
      </c>
      <c r="F203" s="6">
        <f t="shared" si="28"/>
        <v>16.049999999999997</v>
      </c>
      <c r="G203" s="6">
        <f t="shared" si="29"/>
        <v>7.0799999999999983</v>
      </c>
      <c r="H203" s="6">
        <f>IF(F203&lt;5,$B$3-F203,0)</f>
        <v>0</v>
      </c>
      <c r="I203" s="6">
        <f t="shared" si="30"/>
        <v>45</v>
      </c>
      <c r="J203" s="6">
        <f t="shared" si="31"/>
        <v>16.049999999999997</v>
      </c>
      <c r="K203" s="1" t="str">
        <f t="shared" si="32"/>
        <v>NIE</v>
      </c>
      <c r="L203" s="1" t="str">
        <f t="shared" si="33"/>
        <v>NIE</v>
      </c>
      <c r="N203" s="6">
        <f>G203*$N$2</f>
        <v>35.329199999999993</v>
      </c>
      <c r="O203" s="6">
        <f t="shared" si="34"/>
        <v>0</v>
      </c>
    </row>
    <row r="204" spans="1:15" x14ac:dyDescent="0.25">
      <c r="A204" s="2">
        <v>41838</v>
      </c>
      <c r="B204" s="13">
        <v>99</v>
      </c>
      <c r="C204" s="6">
        <f t="shared" si="35"/>
        <v>45</v>
      </c>
      <c r="D204" s="6">
        <f>F203+H203</f>
        <v>16.049999999999997</v>
      </c>
      <c r="E204" s="6">
        <f t="shared" si="27"/>
        <v>45</v>
      </c>
      <c r="F204" s="6">
        <f t="shared" si="28"/>
        <v>7.139999999999997</v>
      </c>
      <c r="G204" s="6">
        <f t="shared" si="29"/>
        <v>0</v>
      </c>
      <c r="H204" s="6">
        <f>IF(F204&lt;5,$B$3-F204,0)</f>
        <v>0</v>
      </c>
      <c r="I204" s="6">
        <f t="shared" si="30"/>
        <v>45</v>
      </c>
      <c r="J204" s="6">
        <f t="shared" si="31"/>
        <v>7.139999999999997</v>
      </c>
      <c r="K204" s="1" t="str">
        <f t="shared" si="32"/>
        <v>NIE</v>
      </c>
      <c r="L204" s="1" t="str">
        <f t="shared" si="33"/>
        <v>NIE</v>
      </c>
      <c r="N204" s="6">
        <f>G204*$N$2</f>
        <v>0</v>
      </c>
      <c r="O204" s="6">
        <f t="shared" si="34"/>
        <v>0</v>
      </c>
    </row>
    <row r="205" spans="1:15" x14ac:dyDescent="0.25">
      <c r="A205" s="2">
        <v>41839</v>
      </c>
      <c r="B205" s="13">
        <v>16</v>
      </c>
      <c r="C205" s="6">
        <f t="shared" si="35"/>
        <v>45</v>
      </c>
      <c r="D205" s="6">
        <f>F204+H204</f>
        <v>7.139999999999997</v>
      </c>
      <c r="E205" s="6">
        <f t="shared" si="27"/>
        <v>44.52</v>
      </c>
      <c r="F205" s="6">
        <f t="shared" si="28"/>
        <v>6.4199999999999973</v>
      </c>
      <c r="G205" s="6">
        <f t="shared" si="29"/>
        <v>0</v>
      </c>
      <c r="H205" s="6">
        <f>IF(F205&lt;5,$B$3-F205,0)</f>
        <v>0</v>
      </c>
      <c r="I205" s="6">
        <f t="shared" si="30"/>
        <v>44.52</v>
      </c>
      <c r="J205" s="6">
        <f t="shared" si="31"/>
        <v>6.4199999999999973</v>
      </c>
      <c r="K205" s="1" t="str">
        <f t="shared" si="32"/>
        <v>TAK</v>
      </c>
      <c r="L205" s="1" t="str">
        <f t="shared" si="33"/>
        <v>NIE</v>
      </c>
      <c r="N205" s="6">
        <f>G205*$N$2</f>
        <v>0</v>
      </c>
      <c r="O205" s="6">
        <f t="shared" si="34"/>
        <v>0</v>
      </c>
    </row>
    <row r="206" spans="1:15" x14ac:dyDescent="0.25">
      <c r="A206" s="2">
        <v>41840</v>
      </c>
      <c r="B206" s="13">
        <v>102</v>
      </c>
      <c r="C206" s="6">
        <f t="shared" si="35"/>
        <v>44.52</v>
      </c>
      <c r="D206" s="6">
        <f>F205+H205</f>
        <v>6.4199999999999973</v>
      </c>
      <c r="E206" s="6">
        <f t="shared" si="27"/>
        <v>41.46</v>
      </c>
      <c r="F206" s="6">
        <f t="shared" si="28"/>
        <v>1.8299999999999974</v>
      </c>
      <c r="G206" s="6">
        <f t="shared" si="29"/>
        <v>0</v>
      </c>
      <c r="H206" s="6">
        <f>IF(F206&lt;5,$B$3-F206,0)</f>
        <v>28.17</v>
      </c>
      <c r="I206" s="6">
        <f t="shared" si="30"/>
        <v>41.46</v>
      </c>
      <c r="J206" s="6">
        <f t="shared" si="31"/>
        <v>30</v>
      </c>
      <c r="K206" s="1" t="str">
        <f t="shared" si="32"/>
        <v>TAK</v>
      </c>
      <c r="L206" s="1" t="str">
        <f t="shared" si="33"/>
        <v>NIE</v>
      </c>
      <c r="N206" s="6">
        <f>G206*$N$2</f>
        <v>0</v>
      </c>
      <c r="O206" s="6">
        <f t="shared" si="34"/>
        <v>64.50930000000001</v>
      </c>
    </row>
    <row r="207" spans="1:15" x14ac:dyDescent="0.25">
      <c r="A207" s="2">
        <v>41841</v>
      </c>
      <c r="B207" s="13">
        <v>67</v>
      </c>
      <c r="C207" s="6">
        <f t="shared" si="35"/>
        <v>41.46</v>
      </c>
      <c r="D207" s="6">
        <f>F206+H206</f>
        <v>30</v>
      </c>
      <c r="E207" s="6">
        <f t="shared" si="27"/>
        <v>41.46</v>
      </c>
      <c r="F207" s="6">
        <f t="shared" si="28"/>
        <v>23.97</v>
      </c>
      <c r="G207" s="6">
        <f t="shared" si="29"/>
        <v>0</v>
      </c>
      <c r="H207" s="6">
        <f>IF(F207&lt;5,$B$3-F207,0)</f>
        <v>0</v>
      </c>
      <c r="I207" s="6">
        <f t="shared" si="30"/>
        <v>41.46</v>
      </c>
      <c r="J207" s="6">
        <f t="shared" si="31"/>
        <v>23.97</v>
      </c>
      <c r="K207" s="1" t="str">
        <f t="shared" si="32"/>
        <v>NIE</v>
      </c>
      <c r="L207" s="1" t="str">
        <f t="shared" si="33"/>
        <v>NIE</v>
      </c>
      <c r="N207" s="6">
        <f>G207*$N$2</f>
        <v>0</v>
      </c>
      <c r="O207" s="6">
        <f t="shared" si="34"/>
        <v>0</v>
      </c>
    </row>
    <row r="208" spans="1:15" x14ac:dyDescent="0.25">
      <c r="A208" s="2">
        <v>41842</v>
      </c>
      <c r="B208" s="13">
        <v>51</v>
      </c>
      <c r="C208" s="6">
        <f t="shared" si="35"/>
        <v>41.46</v>
      </c>
      <c r="D208" s="6">
        <f>F207+H207</f>
        <v>23.97</v>
      </c>
      <c r="E208" s="6">
        <f t="shared" si="27"/>
        <v>41.46</v>
      </c>
      <c r="F208" s="6">
        <f t="shared" si="28"/>
        <v>19.38</v>
      </c>
      <c r="G208" s="6">
        <f t="shared" si="29"/>
        <v>0</v>
      </c>
      <c r="H208" s="6">
        <f>IF(F208&lt;5,$B$3-F208,0)</f>
        <v>0</v>
      </c>
      <c r="I208" s="6">
        <f t="shared" si="30"/>
        <v>41.46</v>
      </c>
      <c r="J208" s="6">
        <f t="shared" si="31"/>
        <v>19.38</v>
      </c>
      <c r="K208" s="1" t="str">
        <f t="shared" si="32"/>
        <v>NIE</v>
      </c>
      <c r="L208" s="1" t="str">
        <f t="shared" si="33"/>
        <v>NIE</v>
      </c>
      <c r="N208" s="6">
        <f>G208*$N$2</f>
        <v>0</v>
      </c>
      <c r="O208" s="6">
        <f t="shared" si="34"/>
        <v>0</v>
      </c>
    </row>
    <row r="209" spans="1:15" x14ac:dyDescent="0.25">
      <c r="A209" s="2">
        <v>41843</v>
      </c>
      <c r="B209" s="13">
        <v>34</v>
      </c>
      <c r="C209" s="6">
        <f t="shared" si="35"/>
        <v>41.46</v>
      </c>
      <c r="D209" s="6">
        <f>F208+H208</f>
        <v>19.38</v>
      </c>
      <c r="E209" s="6">
        <f t="shared" si="27"/>
        <v>41.46</v>
      </c>
      <c r="F209" s="6">
        <f t="shared" si="28"/>
        <v>16.32</v>
      </c>
      <c r="G209" s="6">
        <f t="shared" si="29"/>
        <v>0</v>
      </c>
      <c r="H209" s="6">
        <f>IF(F209&lt;5,$B$3-F209,0)</f>
        <v>0</v>
      </c>
      <c r="I209" s="6">
        <f t="shared" si="30"/>
        <v>41.46</v>
      </c>
      <c r="J209" s="6">
        <f t="shared" si="31"/>
        <v>16.32</v>
      </c>
      <c r="K209" s="1" t="str">
        <f t="shared" si="32"/>
        <v>NIE</v>
      </c>
      <c r="L209" s="1" t="str">
        <f t="shared" si="33"/>
        <v>NIE</v>
      </c>
      <c r="N209" s="6">
        <f>G209*$N$2</f>
        <v>0</v>
      </c>
      <c r="O209" s="6">
        <f t="shared" si="34"/>
        <v>0</v>
      </c>
    </row>
    <row r="210" spans="1:15" x14ac:dyDescent="0.25">
      <c r="A210" s="2">
        <v>41844</v>
      </c>
      <c r="B210" s="13">
        <v>108</v>
      </c>
      <c r="C210" s="6">
        <f t="shared" si="35"/>
        <v>41.46</v>
      </c>
      <c r="D210" s="6">
        <f>F209+H209</f>
        <v>16.32</v>
      </c>
      <c r="E210" s="6">
        <f t="shared" si="27"/>
        <v>41.46</v>
      </c>
      <c r="F210" s="6">
        <f t="shared" si="28"/>
        <v>6.6</v>
      </c>
      <c r="G210" s="6">
        <f t="shared" si="29"/>
        <v>0</v>
      </c>
      <c r="H210" s="6">
        <f>IF(F210&lt;5,$B$3-F210,0)</f>
        <v>0</v>
      </c>
      <c r="I210" s="6">
        <f t="shared" si="30"/>
        <v>41.46</v>
      </c>
      <c r="J210" s="6">
        <f t="shared" si="31"/>
        <v>6.6</v>
      </c>
      <c r="K210" s="1" t="str">
        <f t="shared" si="32"/>
        <v>NIE</v>
      </c>
      <c r="L210" s="1" t="str">
        <f t="shared" si="33"/>
        <v>NIE</v>
      </c>
      <c r="N210" s="6">
        <f>G210*$N$2</f>
        <v>0</v>
      </c>
      <c r="O210" s="6">
        <f t="shared" si="34"/>
        <v>0</v>
      </c>
    </row>
    <row r="211" spans="1:15" x14ac:dyDescent="0.25">
      <c r="A211" s="2">
        <v>41845</v>
      </c>
      <c r="B211" s="13">
        <v>64</v>
      </c>
      <c r="C211" s="6">
        <f t="shared" si="35"/>
        <v>41.46</v>
      </c>
      <c r="D211" s="6">
        <f>F210+H210</f>
        <v>6.6</v>
      </c>
      <c r="E211" s="6">
        <f t="shared" si="27"/>
        <v>39.54</v>
      </c>
      <c r="F211" s="6">
        <f t="shared" si="28"/>
        <v>3.7199999999999998</v>
      </c>
      <c r="G211" s="6">
        <f t="shared" si="29"/>
        <v>0</v>
      </c>
      <c r="H211" s="6">
        <f>IF(F211&lt;5,$B$3-F211,0)</f>
        <v>26.28</v>
      </c>
      <c r="I211" s="6">
        <f t="shared" si="30"/>
        <v>39.54</v>
      </c>
      <c r="J211" s="6">
        <f t="shared" si="31"/>
        <v>30</v>
      </c>
      <c r="K211" s="1" t="str">
        <f t="shared" si="32"/>
        <v>TAK</v>
      </c>
      <c r="L211" s="1" t="str">
        <f t="shared" si="33"/>
        <v>NIE</v>
      </c>
      <c r="N211" s="6">
        <f>G211*$N$2</f>
        <v>0</v>
      </c>
      <c r="O211" s="6">
        <f t="shared" si="34"/>
        <v>60.181200000000004</v>
      </c>
    </row>
    <row r="212" spans="1:15" x14ac:dyDescent="0.25">
      <c r="A212" s="2">
        <v>41846</v>
      </c>
      <c r="B212" s="13">
        <v>53</v>
      </c>
      <c r="C212" s="6">
        <f t="shared" si="35"/>
        <v>39.54</v>
      </c>
      <c r="D212" s="6">
        <f>F211+H211</f>
        <v>30</v>
      </c>
      <c r="E212" s="6">
        <f t="shared" si="27"/>
        <v>39.54</v>
      </c>
      <c r="F212" s="6">
        <f t="shared" si="28"/>
        <v>25.23</v>
      </c>
      <c r="G212" s="6">
        <f t="shared" si="29"/>
        <v>0</v>
      </c>
      <c r="H212" s="6">
        <f>IF(F212&lt;5,$B$3-F212,0)</f>
        <v>0</v>
      </c>
      <c r="I212" s="6">
        <f t="shared" si="30"/>
        <v>39.54</v>
      </c>
      <c r="J212" s="6">
        <f t="shared" si="31"/>
        <v>25.23</v>
      </c>
      <c r="K212" s="1" t="str">
        <f t="shared" si="32"/>
        <v>NIE</v>
      </c>
      <c r="L212" s="1" t="str">
        <f t="shared" si="33"/>
        <v>NIE</v>
      </c>
      <c r="N212" s="6">
        <f>G212*$N$2</f>
        <v>0</v>
      </c>
      <c r="O212" s="6">
        <f t="shared" si="34"/>
        <v>0</v>
      </c>
    </row>
    <row r="213" spans="1:15" x14ac:dyDescent="0.25">
      <c r="A213" s="2">
        <v>41847</v>
      </c>
      <c r="B213" s="13">
        <v>66</v>
      </c>
      <c r="C213" s="6">
        <f t="shared" si="35"/>
        <v>39.54</v>
      </c>
      <c r="D213" s="6">
        <f>F212+H212</f>
        <v>25.23</v>
      </c>
      <c r="E213" s="6">
        <f t="shared" si="27"/>
        <v>39.54</v>
      </c>
      <c r="F213" s="6">
        <f t="shared" si="28"/>
        <v>19.29</v>
      </c>
      <c r="G213" s="6">
        <f t="shared" si="29"/>
        <v>0</v>
      </c>
      <c r="H213" s="6">
        <f>IF(F213&lt;5,$B$3-F213,0)</f>
        <v>0</v>
      </c>
      <c r="I213" s="6">
        <f t="shared" si="30"/>
        <v>39.54</v>
      </c>
      <c r="J213" s="6">
        <f t="shared" si="31"/>
        <v>19.29</v>
      </c>
      <c r="K213" s="1" t="str">
        <f t="shared" si="32"/>
        <v>NIE</v>
      </c>
      <c r="L213" s="1" t="str">
        <f t="shared" si="33"/>
        <v>NIE</v>
      </c>
      <c r="N213" s="6">
        <f>G213*$N$2</f>
        <v>0</v>
      </c>
      <c r="O213" s="6">
        <f t="shared" si="34"/>
        <v>0</v>
      </c>
    </row>
    <row r="214" spans="1:15" x14ac:dyDescent="0.25">
      <c r="A214" s="2">
        <v>41848</v>
      </c>
      <c r="B214" s="13">
        <v>109</v>
      </c>
      <c r="C214" s="6">
        <f t="shared" si="35"/>
        <v>39.54</v>
      </c>
      <c r="D214" s="6">
        <f>F213+H213</f>
        <v>19.29</v>
      </c>
      <c r="E214" s="6">
        <f t="shared" si="27"/>
        <v>39.54</v>
      </c>
      <c r="F214" s="6">
        <f t="shared" si="28"/>
        <v>9.4799999999999986</v>
      </c>
      <c r="G214" s="6">
        <f t="shared" si="29"/>
        <v>0</v>
      </c>
      <c r="H214" s="6">
        <f>IF(F214&lt;5,$B$3-F214,0)</f>
        <v>0</v>
      </c>
      <c r="I214" s="6">
        <f t="shared" si="30"/>
        <v>39.54</v>
      </c>
      <c r="J214" s="6">
        <f t="shared" si="31"/>
        <v>9.4799999999999986</v>
      </c>
      <c r="K214" s="1" t="str">
        <f t="shared" si="32"/>
        <v>NIE</v>
      </c>
      <c r="L214" s="1" t="str">
        <f t="shared" si="33"/>
        <v>NIE</v>
      </c>
      <c r="N214" s="6">
        <f>G214*$N$2</f>
        <v>0</v>
      </c>
      <c r="O214" s="6">
        <f t="shared" si="34"/>
        <v>0</v>
      </c>
    </row>
    <row r="215" spans="1:15" x14ac:dyDescent="0.25">
      <c r="A215" s="2">
        <v>41849</v>
      </c>
      <c r="B215" s="13">
        <v>70</v>
      </c>
      <c r="C215" s="6">
        <f t="shared" si="35"/>
        <v>39.54</v>
      </c>
      <c r="D215" s="6">
        <f>F214+H214</f>
        <v>9.4799999999999986</v>
      </c>
      <c r="E215" s="6">
        <f t="shared" si="27"/>
        <v>37.44</v>
      </c>
      <c r="F215" s="6">
        <f t="shared" si="28"/>
        <v>6.3299999999999983</v>
      </c>
      <c r="G215" s="6">
        <f t="shared" si="29"/>
        <v>0</v>
      </c>
      <c r="H215" s="6">
        <f>IF(F215&lt;5,$B$3-F215,0)</f>
        <v>0</v>
      </c>
      <c r="I215" s="6">
        <f t="shared" si="30"/>
        <v>37.44</v>
      </c>
      <c r="J215" s="6">
        <f t="shared" si="31"/>
        <v>6.3299999999999983</v>
      </c>
      <c r="K215" s="1" t="str">
        <f t="shared" si="32"/>
        <v>TAK</v>
      </c>
      <c r="L215" s="1" t="str">
        <f t="shared" si="33"/>
        <v>NIE</v>
      </c>
      <c r="N215" s="6">
        <f>G215*$N$2</f>
        <v>0</v>
      </c>
      <c r="O215" s="6">
        <f t="shared" si="34"/>
        <v>0</v>
      </c>
    </row>
    <row r="216" spans="1:15" x14ac:dyDescent="0.25">
      <c r="A216" s="2">
        <v>41850</v>
      </c>
      <c r="B216" s="13">
        <v>29</v>
      </c>
      <c r="C216" s="6">
        <f t="shared" si="35"/>
        <v>37.44</v>
      </c>
      <c r="D216" s="6">
        <f>F215+H215</f>
        <v>6.3299999999999983</v>
      </c>
      <c r="E216" s="6">
        <f t="shared" si="27"/>
        <v>36.57</v>
      </c>
      <c r="F216" s="6">
        <f t="shared" si="28"/>
        <v>5.0199999999999978</v>
      </c>
      <c r="G216" s="6">
        <f t="shared" si="29"/>
        <v>0</v>
      </c>
      <c r="H216" s="6">
        <f>IF(F216&lt;5,$B$3-F216,0)</f>
        <v>0</v>
      </c>
      <c r="I216" s="6">
        <f t="shared" si="30"/>
        <v>36.57</v>
      </c>
      <c r="J216" s="6">
        <f t="shared" si="31"/>
        <v>5.0199999999999978</v>
      </c>
      <c r="K216" s="1" t="str">
        <f t="shared" si="32"/>
        <v>TAK</v>
      </c>
      <c r="L216" s="1" t="str">
        <f t="shared" si="33"/>
        <v>NIE</v>
      </c>
      <c r="N216" s="6">
        <f>G216*$N$2</f>
        <v>0</v>
      </c>
      <c r="O216" s="6">
        <f t="shared" si="34"/>
        <v>0</v>
      </c>
    </row>
    <row r="217" spans="1:15" x14ac:dyDescent="0.25">
      <c r="A217" s="2">
        <v>41851</v>
      </c>
      <c r="B217" s="13">
        <v>41</v>
      </c>
      <c r="C217" s="6">
        <f t="shared" si="35"/>
        <v>36.57</v>
      </c>
      <c r="D217" s="6">
        <f>F216+H216</f>
        <v>5.0199999999999978</v>
      </c>
      <c r="E217" s="6">
        <f t="shared" si="27"/>
        <v>35.340000000000003</v>
      </c>
      <c r="F217" s="6">
        <f t="shared" si="28"/>
        <v>3.1699999999999977</v>
      </c>
      <c r="G217" s="6">
        <f t="shared" si="29"/>
        <v>9.6599999999999966</v>
      </c>
      <c r="H217" s="6">
        <f>IF(F217&lt;5,$B$3-F217,0)</f>
        <v>26.830000000000002</v>
      </c>
      <c r="I217" s="6">
        <f t="shared" si="30"/>
        <v>45</v>
      </c>
      <c r="J217" s="6">
        <f t="shared" si="31"/>
        <v>30</v>
      </c>
      <c r="K217" s="1" t="str">
        <f t="shared" si="32"/>
        <v>TAK</v>
      </c>
      <c r="L217" s="1" t="str">
        <f t="shared" si="33"/>
        <v>TAK</v>
      </c>
      <c r="N217" s="6">
        <f>G217*$N$2</f>
        <v>48.203399999999988</v>
      </c>
      <c r="O217" s="6">
        <f t="shared" si="34"/>
        <v>61.440700000000007</v>
      </c>
    </row>
    <row r="218" spans="1:15" x14ac:dyDescent="0.25">
      <c r="A218" s="2">
        <v>41852</v>
      </c>
      <c r="B218" s="13">
        <v>41</v>
      </c>
      <c r="C218" s="6">
        <f t="shared" si="35"/>
        <v>45</v>
      </c>
      <c r="D218" s="6">
        <f>F217+H217</f>
        <v>30</v>
      </c>
      <c r="E218" s="6">
        <f t="shared" si="27"/>
        <v>45</v>
      </c>
      <c r="F218" s="6">
        <f t="shared" si="28"/>
        <v>26.31</v>
      </c>
      <c r="G218" s="6">
        <f t="shared" si="29"/>
        <v>0</v>
      </c>
      <c r="H218" s="6">
        <f>IF(F218&lt;5,$B$3-F218,0)</f>
        <v>0</v>
      </c>
      <c r="I218" s="6">
        <f t="shared" si="30"/>
        <v>45</v>
      </c>
      <c r="J218" s="6">
        <f t="shared" si="31"/>
        <v>26.31</v>
      </c>
      <c r="K218" s="1" t="str">
        <f t="shared" si="32"/>
        <v>NIE</v>
      </c>
      <c r="L218" s="1" t="str">
        <f t="shared" si="33"/>
        <v>NIE</v>
      </c>
      <c r="N218" s="6">
        <f>G218*$N$2</f>
        <v>0</v>
      </c>
      <c r="O218" s="6">
        <f t="shared" si="34"/>
        <v>0</v>
      </c>
    </row>
    <row r="219" spans="1:15" x14ac:dyDescent="0.25">
      <c r="A219" s="2">
        <v>41853</v>
      </c>
      <c r="B219" s="13">
        <v>116</v>
      </c>
      <c r="C219" s="6">
        <f t="shared" si="35"/>
        <v>45</v>
      </c>
      <c r="D219" s="6">
        <f>F218+H218</f>
        <v>26.31</v>
      </c>
      <c r="E219" s="6">
        <f t="shared" si="27"/>
        <v>45</v>
      </c>
      <c r="F219" s="6">
        <f t="shared" si="28"/>
        <v>15.87</v>
      </c>
      <c r="G219" s="6">
        <f t="shared" si="29"/>
        <v>0</v>
      </c>
      <c r="H219" s="6">
        <f>IF(F219&lt;5,$B$3-F219,0)</f>
        <v>0</v>
      </c>
      <c r="I219" s="6">
        <f t="shared" si="30"/>
        <v>45</v>
      </c>
      <c r="J219" s="6">
        <f t="shared" si="31"/>
        <v>15.87</v>
      </c>
      <c r="K219" s="1" t="str">
        <f t="shared" si="32"/>
        <v>NIE</v>
      </c>
      <c r="L219" s="1" t="str">
        <f t="shared" si="33"/>
        <v>NIE</v>
      </c>
      <c r="N219" s="6">
        <f>G219*$N$2</f>
        <v>0</v>
      </c>
      <c r="O219" s="6">
        <f t="shared" si="34"/>
        <v>0</v>
      </c>
    </row>
    <row r="220" spans="1:15" x14ac:dyDescent="0.25">
      <c r="A220" s="2">
        <v>41854</v>
      </c>
      <c r="B220" s="13">
        <v>128</v>
      </c>
      <c r="C220" s="6">
        <f t="shared" si="35"/>
        <v>45</v>
      </c>
      <c r="D220" s="6">
        <f>F219+H219</f>
        <v>15.87</v>
      </c>
      <c r="E220" s="6">
        <f t="shared" si="27"/>
        <v>45</v>
      </c>
      <c r="F220" s="6">
        <f t="shared" si="28"/>
        <v>4.3499999999999996</v>
      </c>
      <c r="G220" s="6">
        <f t="shared" si="29"/>
        <v>0</v>
      </c>
      <c r="H220" s="6">
        <f>IF(F220&lt;5,$B$3-F220,0)</f>
        <v>25.65</v>
      </c>
      <c r="I220" s="6">
        <f t="shared" si="30"/>
        <v>45</v>
      </c>
      <c r="J220" s="6">
        <f t="shared" si="31"/>
        <v>30</v>
      </c>
      <c r="K220" s="1" t="str">
        <f t="shared" si="32"/>
        <v>NIE</v>
      </c>
      <c r="L220" s="1" t="str">
        <f t="shared" si="33"/>
        <v>NIE</v>
      </c>
      <c r="N220" s="6">
        <f>G220*$N$2</f>
        <v>0</v>
      </c>
      <c r="O220" s="6">
        <f t="shared" si="34"/>
        <v>58.738499999999995</v>
      </c>
    </row>
    <row r="221" spans="1:15" x14ac:dyDescent="0.25">
      <c r="A221" s="2">
        <v>41855</v>
      </c>
      <c r="B221" s="13">
        <v>66</v>
      </c>
      <c r="C221" s="6">
        <f t="shared" si="35"/>
        <v>45</v>
      </c>
      <c r="D221" s="6">
        <f>F220+H220</f>
        <v>30</v>
      </c>
      <c r="E221" s="6">
        <f t="shared" si="27"/>
        <v>45</v>
      </c>
      <c r="F221" s="6">
        <f t="shared" si="28"/>
        <v>24.06</v>
      </c>
      <c r="G221" s="6">
        <f t="shared" si="29"/>
        <v>0</v>
      </c>
      <c r="H221" s="6">
        <f>IF(F221&lt;5,$B$3-F221,0)</f>
        <v>0</v>
      </c>
      <c r="I221" s="6">
        <f t="shared" si="30"/>
        <v>45</v>
      </c>
      <c r="J221" s="6">
        <f t="shared" si="31"/>
        <v>24.06</v>
      </c>
      <c r="K221" s="1" t="str">
        <f t="shared" si="32"/>
        <v>NIE</v>
      </c>
      <c r="L221" s="1" t="str">
        <f t="shared" si="33"/>
        <v>NIE</v>
      </c>
      <c r="N221" s="6">
        <f>G221*$N$2</f>
        <v>0</v>
      </c>
      <c r="O221" s="6">
        <f t="shared" si="34"/>
        <v>0</v>
      </c>
    </row>
    <row r="222" spans="1:15" x14ac:dyDescent="0.25">
      <c r="A222" s="2">
        <v>41856</v>
      </c>
      <c r="B222" s="13">
        <v>129</v>
      </c>
      <c r="C222" s="6">
        <f t="shared" si="35"/>
        <v>45</v>
      </c>
      <c r="D222" s="6">
        <f>F221+H221</f>
        <v>24.06</v>
      </c>
      <c r="E222" s="6">
        <f t="shared" si="27"/>
        <v>45</v>
      </c>
      <c r="F222" s="6">
        <f t="shared" si="28"/>
        <v>12.45</v>
      </c>
      <c r="G222" s="6">
        <f t="shared" si="29"/>
        <v>0</v>
      </c>
      <c r="H222" s="6">
        <f>IF(F222&lt;5,$B$3-F222,0)</f>
        <v>0</v>
      </c>
      <c r="I222" s="6">
        <f t="shared" si="30"/>
        <v>45</v>
      </c>
      <c r="J222" s="6">
        <f t="shared" si="31"/>
        <v>12.45</v>
      </c>
      <c r="K222" s="1" t="str">
        <f t="shared" si="32"/>
        <v>NIE</v>
      </c>
      <c r="L222" s="1" t="str">
        <f t="shared" si="33"/>
        <v>NIE</v>
      </c>
      <c r="N222" s="6">
        <f>G222*$N$2</f>
        <v>0</v>
      </c>
      <c r="O222" s="6">
        <f t="shared" si="34"/>
        <v>0</v>
      </c>
    </row>
    <row r="223" spans="1:15" x14ac:dyDescent="0.25">
      <c r="A223" s="2">
        <v>41857</v>
      </c>
      <c r="B223" s="13">
        <v>41</v>
      </c>
      <c r="C223" s="6">
        <f t="shared" si="35"/>
        <v>45</v>
      </c>
      <c r="D223" s="6">
        <f>F222+H222</f>
        <v>12.45</v>
      </c>
      <c r="E223" s="6">
        <f t="shared" si="27"/>
        <v>43.77</v>
      </c>
      <c r="F223" s="6">
        <f t="shared" si="28"/>
        <v>10.6</v>
      </c>
      <c r="G223" s="6">
        <f t="shared" si="29"/>
        <v>0</v>
      </c>
      <c r="H223" s="6">
        <f>IF(F223&lt;5,$B$3-F223,0)</f>
        <v>0</v>
      </c>
      <c r="I223" s="6">
        <f t="shared" si="30"/>
        <v>43.77</v>
      </c>
      <c r="J223" s="6">
        <f t="shared" si="31"/>
        <v>10.6</v>
      </c>
      <c r="K223" s="1" t="str">
        <f t="shared" si="32"/>
        <v>TAK</v>
      </c>
      <c r="L223" s="1" t="str">
        <f t="shared" si="33"/>
        <v>NIE</v>
      </c>
      <c r="N223" s="6">
        <f>G223*$N$2</f>
        <v>0</v>
      </c>
      <c r="O223" s="6">
        <f t="shared" si="34"/>
        <v>0</v>
      </c>
    </row>
    <row r="224" spans="1:15" x14ac:dyDescent="0.25">
      <c r="A224" s="2">
        <v>41858</v>
      </c>
      <c r="B224" s="13">
        <v>51</v>
      </c>
      <c r="C224" s="6">
        <f t="shared" si="35"/>
        <v>43.77</v>
      </c>
      <c r="D224" s="6">
        <f>F223+H223</f>
        <v>10.6</v>
      </c>
      <c r="E224" s="6">
        <f t="shared" si="27"/>
        <v>42.24</v>
      </c>
      <c r="F224" s="6">
        <f t="shared" si="28"/>
        <v>8.3000000000000007</v>
      </c>
      <c r="G224" s="6">
        <f t="shared" si="29"/>
        <v>0</v>
      </c>
      <c r="H224" s="6">
        <f>IF(F224&lt;5,$B$3-F224,0)</f>
        <v>0</v>
      </c>
      <c r="I224" s="6">
        <f t="shared" si="30"/>
        <v>42.24</v>
      </c>
      <c r="J224" s="6">
        <f t="shared" si="31"/>
        <v>8.3000000000000007</v>
      </c>
      <c r="K224" s="1" t="str">
        <f t="shared" si="32"/>
        <v>TAK</v>
      </c>
      <c r="L224" s="1" t="str">
        <f t="shared" si="33"/>
        <v>NIE</v>
      </c>
      <c r="N224" s="6">
        <f>G224*$N$2</f>
        <v>0</v>
      </c>
      <c r="O224" s="6">
        <f t="shared" si="34"/>
        <v>0</v>
      </c>
    </row>
    <row r="225" spans="1:15" x14ac:dyDescent="0.25">
      <c r="A225" s="2">
        <v>41859</v>
      </c>
      <c r="B225" s="13">
        <v>72</v>
      </c>
      <c r="C225" s="6">
        <f t="shared" si="35"/>
        <v>42.24</v>
      </c>
      <c r="D225" s="6">
        <f>F224+H224</f>
        <v>8.3000000000000007</v>
      </c>
      <c r="E225" s="6">
        <f t="shared" si="27"/>
        <v>40.08</v>
      </c>
      <c r="F225" s="6">
        <f t="shared" si="28"/>
        <v>5.0600000000000005</v>
      </c>
      <c r="G225" s="6">
        <f t="shared" si="29"/>
        <v>0</v>
      </c>
      <c r="H225" s="6">
        <f>IF(F225&lt;5,$B$3-F225,0)</f>
        <v>0</v>
      </c>
      <c r="I225" s="6">
        <f t="shared" si="30"/>
        <v>40.08</v>
      </c>
      <c r="J225" s="6">
        <f t="shared" si="31"/>
        <v>5.0600000000000005</v>
      </c>
      <c r="K225" s="1" t="str">
        <f t="shared" si="32"/>
        <v>TAK</v>
      </c>
      <c r="L225" s="1" t="str">
        <f t="shared" si="33"/>
        <v>NIE</v>
      </c>
      <c r="N225" s="6">
        <f>G225*$N$2</f>
        <v>0</v>
      </c>
      <c r="O225" s="6">
        <f t="shared" si="34"/>
        <v>0</v>
      </c>
    </row>
    <row r="226" spans="1:15" x14ac:dyDescent="0.25">
      <c r="A226" s="2">
        <v>41860</v>
      </c>
      <c r="B226" s="13">
        <v>30</v>
      </c>
      <c r="C226" s="6">
        <f t="shared" si="35"/>
        <v>40.08</v>
      </c>
      <c r="D226" s="6">
        <f>F225+H225</f>
        <v>5.0600000000000005</v>
      </c>
      <c r="E226" s="6">
        <f t="shared" si="27"/>
        <v>39.18</v>
      </c>
      <c r="F226" s="6">
        <f t="shared" si="28"/>
        <v>3.7100000000000004</v>
      </c>
      <c r="G226" s="6">
        <f t="shared" si="29"/>
        <v>0</v>
      </c>
      <c r="H226" s="6">
        <f>IF(F226&lt;5,$B$3-F226,0)</f>
        <v>26.29</v>
      </c>
      <c r="I226" s="6">
        <f t="shared" si="30"/>
        <v>39.18</v>
      </c>
      <c r="J226" s="6">
        <f t="shared" si="31"/>
        <v>30</v>
      </c>
      <c r="K226" s="1" t="str">
        <f t="shared" si="32"/>
        <v>TAK</v>
      </c>
      <c r="L226" s="1" t="str">
        <f t="shared" si="33"/>
        <v>TAK</v>
      </c>
      <c r="N226" s="6">
        <f>G226*$N$2</f>
        <v>0</v>
      </c>
      <c r="O226" s="6">
        <f t="shared" si="34"/>
        <v>60.204099999999997</v>
      </c>
    </row>
    <row r="227" spans="1:15" x14ac:dyDescent="0.25">
      <c r="A227" s="2">
        <v>41861</v>
      </c>
      <c r="B227" s="13">
        <v>95</v>
      </c>
      <c r="C227" s="6">
        <f t="shared" si="35"/>
        <v>39.18</v>
      </c>
      <c r="D227" s="6">
        <f>F226+H226</f>
        <v>30</v>
      </c>
      <c r="E227" s="6">
        <f t="shared" si="27"/>
        <v>39.18</v>
      </c>
      <c r="F227" s="6">
        <f t="shared" si="28"/>
        <v>21.45</v>
      </c>
      <c r="G227" s="6">
        <f t="shared" si="29"/>
        <v>0</v>
      </c>
      <c r="H227" s="6">
        <f>IF(F227&lt;5,$B$3-F227,0)</f>
        <v>0</v>
      </c>
      <c r="I227" s="6">
        <f t="shared" si="30"/>
        <v>39.18</v>
      </c>
      <c r="J227" s="6">
        <f t="shared" si="31"/>
        <v>21.45</v>
      </c>
      <c r="K227" s="1" t="str">
        <f t="shared" si="32"/>
        <v>NIE</v>
      </c>
      <c r="L227" s="1" t="str">
        <f t="shared" si="33"/>
        <v>NIE</v>
      </c>
      <c r="N227" s="6">
        <f>G227*$N$2</f>
        <v>0</v>
      </c>
      <c r="O227" s="6">
        <f t="shared" si="34"/>
        <v>0</v>
      </c>
    </row>
    <row r="228" spans="1:15" x14ac:dyDescent="0.25">
      <c r="A228" s="2">
        <v>41862</v>
      </c>
      <c r="B228" s="13">
        <v>104</v>
      </c>
      <c r="C228" s="6">
        <f t="shared" si="35"/>
        <v>39.18</v>
      </c>
      <c r="D228" s="6">
        <f>F227+H227</f>
        <v>21.45</v>
      </c>
      <c r="E228" s="6">
        <f t="shared" si="27"/>
        <v>39.18</v>
      </c>
      <c r="F228" s="6">
        <f t="shared" si="28"/>
        <v>12.09</v>
      </c>
      <c r="G228" s="6">
        <f t="shared" si="29"/>
        <v>0</v>
      </c>
      <c r="H228" s="6">
        <f>IF(F228&lt;5,$B$3-F228,0)</f>
        <v>0</v>
      </c>
      <c r="I228" s="6">
        <f t="shared" si="30"/>
        <v>39.18</v>
      </c>
      <c r="J228" s="6">
        <f t="shared" si="31"/>
        <v>12.09</v>
      </c>
      <c r="K228" s="1" t="str">
        <f t="shared" si="32"/>
        <v>NIE</v>
      </c>
      <c r="L228" s="1" t="str">
        <f t="shared" si="33"/>
        <v>NIE</v>
      </c>
      <c r="N228" s="6">
        <f>G228*$N$2</f>
        <v>0</v>
      </c>
      <c r="O228" s="6">
        <f t="shared" si="34"/>
        <v>0</v>
      </c>
    </row>
    <row r="229" spans="1:15" x14ac:dyDescent="0.25">
      <c r="A229" s="2">
        <v>41863</v>
      </c>
      <c r="B229" s="13">
        <v>16</v>
      </c>
      <c r="C229" s="6">
        <f t="shared" si="35"/>
        <v>39.18</v>
      </c>
      <c r="D229" s="6">
        <f>F228+H228</f>
        <v>12.09</v>
      </c>
      <c r="E229" s="6">
        <f t="shared" si="27"/>
        <v>38.700000000000003</v>
      </c>
      <c r="F229" s="6">
        <f t="shared" si="28"/>
        <v>11.37</v>
      </c>
      <c r="G229" s="6">
        <f t="shared" si="29"/>
        <v>0</v>
      </c>
      <c r="H229" s="6">
        <f>IF(F229&lt;5,$B$3-F229,0)</f>
        <v>0</v>
      </c>
      <c r="I229" s="6">
        <f t="shared" si="30"/>
        <v>38.700000000000003</v>
      </c>
      <c r="J229" s="6">
        <f t="shared" si="31"/>
        <v>11.37</v>
      </c>
      <c r="K229" s="1" t="str">
        <f t="shared" si="32"/>
        <v>TAK</v>
      </c>
      <c r="L229" s="1" t="str">
        <f t="shared" si="33"/>
        <v>NIE</v>
      </c>
      <c r="N229" s="6">
        <f>G229*$N$2</f>
        <v>0</v>
      </c>
      <c r="O229" s="6">
        <f t="shared" si="34"/>
        <v>0</v>
      </c>
    </row>
    <row r="230" spans="1:15" x14ac:dyDescent="0.25">
      <c r="A230" s="2">
        <v>41864</v>
      </c>
      <c r="B230" s="13">
        <v>34</v>
      </c>
      <c r="C230" s="6">
        <f t="shared" si="35"/>
        <v>38.700000000000003</v>
      </c>
      <c r="D230" s="6">
        <f>F229+H229</f>
        <v>11.37</v>
      </c>
      <c r="E230" s="6">
        <f t="shared" si="27"/>
        <v>37.68</v>
      </c>
      <c r="F230" s="6">
        <f t="shared" si="28"/>
        <v>9.84</v>
      </c>
      <c r="G230" s="6">
        <f t="shared" si="29"/>
        <v>0</v>
      </c>
      <c r="H230" s="6">
        <f>IF(F230&lt;5,$B$3-F230,0)</f>
        <v>0</v>
      </c>
      <c r="I230" s="6">
        <f t="shared" si="30"/>
        <v>37.68</v>
      </c>
      <c r="J230" s="6">
        <f t="shared" si="31"/>
        <v>9.84</v>
      </c>
      <c r="K230" s="1" t="str">
        <f t="shared" si="32"/>
        <v>TAK</v>
      </c>
      <c r="L230" s="1" t="str">
        <f t="shared" si="33"/>
        <v>NIE</v>
      </c>
      <c r="N230" s="6">
        <f>G230*$N$2</f>
        <v>0</v>
      </c>
      <c r="O230" s="6">
        <f t="shared" si="34"/>
        <v>0</v>
      </c>
    </row>
    <row r="231" spans="1:15" x14ac:dyDescent="0.25">
      <c r="A231" s="2">
        <v>41865</v>
      </c>
      <c r="B231" s="13">
        <v>39</v>
      </c>
      <c r="C231" s="6">
        <f t="shared" si="35"/>
        <v>37.68</v>
      </c>
      <c r="D231" s="6">
        <f>F230+H230</f>
        <v>9.84</v>
      </c>
      <c r="E231" s="6">
        <f t="shared" si="27"/>
        <v>36.51</v>
      </c>
      <c r="F231" s="6">
        <f t="shared" si="28"/>
        <v>8.08</v>
      </c>
      <c r="G231" s="6">
        <f t="shared" si="29"/>
        <v>8.490000000000002</v>
      </c>
      <c r="H231" s="6">
        <f>IF(F231&lt;5,$B$3-F231,0)</f>
        <v>0</v>
      </c>
      <c r="I231" s="6">
        <f t="shared" si="30"/>
        <v>45</v>
      </c>
      <c r="J231" s="6">
        <f t="shared" si="31"/>
        <v>8.08</v>
      </c>
      <c r="K231" s="1" t="str">
        <f t="shared" si="32"/>
        <v>TAK</v>
      </c>
      <c r="L231" s="1" t="str">
        <f t="shared" si="33"/>
        <v>NIE</v>
      </c>
      <c r="N231" s="6">
        <f>G231*$N$2</f>
        <v>42.365100000000012</v>
      </c>
      <c r="O231" s="6">
        <f t="shared" si="34"/>
        <v>0</v>
      </c>
    </row>
    <row r="232" spans="1:15" x14ac:dyDescent="0.25">
      <c r="A232" s="2">
        <v>41866</v>
      </c>
      <c r="B232" s="13">
        <v>133</v>
      </c>
      <c r="C232" s="6">
        <f t="shared" si="35"/>
        <v>45</v>
      </c>
      <c r="D232" s="6">
        <f>F231+H231</f>
        <v>8.08</v>
      </c>
      <c r="E232" s="6">
        <f t="shared" si="27"/>
        <v>41.01</v>
      </c>
      <c r="F232" s="6">
        <f t="shared" si="28"/>
        <v>2.09</v>
      </c>
      <c r="G232" s="6">
        <f t="shared" si="29"/>
        <v>0</v>
      </c>
      <c r="H232" s="6">
        <f>IF(F232&lt;5,$B$3-F232,0)</f>
        <v>27.91</v>
      </c>
      <c r="I232" s="6">
        <f t="shared" si="30"/>
        <v>41.01</v>
      </c>
      <c r="J232" s="6">
        <f t="shared" si="31"/>
        <v>30</v>
      </c>
      <c r="K232" s="1" t="str">
        <f t="shared" si="32"/>
        <v>TAK</v>
      </c>
      <c r="L232" s="1" t="str">
        <f t="shared" si="33"/>
        <v>NIE</v>
      </c>
      <c r="N232" s="6">
        <f>G232*$N$2</f>
        <v>0</v>
      </c>
      <c r="O232" s="6">
        <f t="shared" si="34"/>
        <v>63.913899999999998</v>
      </c>
    </row>
    <row r="233" spans="1:15" x14ac:dyDescent="0.25">
      <c r="A233" s="2">
        <v>41867</v>
      </c>
      <c r="B233" s="13">
        <v>114</v>
      </c>
      <c r="C233" s="6">
        <f t="shared" si="35"/>
        <v>41.01</v>
      </c>
      <c r="D233" s="6">
        <f>F232+H232</f>
        <v>30</v>
      </c>
      <c r="E233" s="6">
        <f t="shared" si="27"/>
        <v>41.01</v>
      </c>
      <c r="F233" s="6">
        <f t="shared" si="28"/>
        <v>19.740000000000002</v>
      </c>
      <c r="G233" s="6">
        <f t="shared" si="29"/>
        <v>0</v>
      </c>
      <c r="H233" s="6">
        <f>IF(F233&lt;5,$B$3-F233,0)</f>
        <v>0</v>
      </c>
      <c r="I233" s="6">
        <f t="shared" si="30"/>
        <v>41.01</v>
      </c>
      <c r="J233" s="6">
        <f t="shared" si="31"/>
        <v>19.740000000000002</v>
      </c>
      <c r="K233" s="1" t="str">
        <f t="shared" si="32"/>
        <v>NIE</v>
      </c>
      <c r="L233" s="1" t="str">
        <f t="shared" si="33"/>
        <v>NIE</v>
      </c>
      <c r="N233" s="6">
        <f>G233*$N$2</f>
        <v>0</v>
      </c>
      <c r="O233" s="6">
        <f t="shared" si="34"/>
        <v>0</v>
      </c>
    </row>
    <row r="234" spans="1:15" x14ac:dyDescent="0.25">
      <c r="A234" s="2">
        <v>41868</v>
      </c>
      <c r="B234" s="13">
        <v>37</v>
      </c>
      <c r="C234" s="6">
        <f t="shared" si="35"/>
        <v>41.01</v>
      </c>
      <c r="D234" s="6">
        <f>F233+H233</f>
        <v>19.740000000000002</v>
      </c>
      <c r="E234" s="6">
        <f t="shared" si="27"/>
        <v>41.01</v>
      </c>
      <c r="F234" s="6">
        <f t="shared" si="28"/>
        <v>16.410000000000004</v>
      </c>
      <c r="G234" s="6">
        <f t="shared" si="29"/>
        <v>0</v>
      </c>
      <c r="H234" s="6">
        <f>IF(F234&lt;5,$B$3-F234,0)</f>
        <v>0</v>
      </c>
      <c r="I234" s="6">
        <f t="shared" si="30"/>
        <v>41.01</v>
      </c>
      <c r="J234" s="6">
        <f t="shared" si="31"/>
        <v>16.410000000000004</v>
      </c>
      <c r="K234" s="1" t="str">
        <f t="shared" si="32"/>
        <v>NIE</v>
      </c>
      <c r="L234" s="1" t="str">
        <f t="shared" si="33"/>
        <v>NIE</v>
      </c>
      <c r="N234" s="6">
        <f>G234*$N$2</f>
        <v>0</v>
      </c>
      <c r="O234" s="6">
        <f t="shared" si="34"/>
        <v>0</v>
      </c>
    </row>
    <row r="235" spans="1:15" x14ac:dyDescent="0.25">
      <c r="A235" s="2">
        <v>41869</v>
      </c>
      <c r="B235" s="13">
        <v>41</v>
      </c>
      <c r="C235" s="6">
        <f t="shared" si="35"/>
        <v>41.01</v>
      </c>
      <c r="D235" s="6">
        <f>F234+H234</f>
        <v>16.410000000000004</v>
      </c>
      <c r="E235" s="6">
        <f t="shared" si="27"/>
        <v>41.01</v>
      </c>
      <c r="F235" s="6">
        <f t="shared" si="28"/>
        <v>12.720000000000004</v>
      </c>
      <c r="G235" s="6">
        <f t="shared" si="29"/>
        <v>0</v>
      </c>
      <c r="H235" s="6">
        <f>IF(F235&lt;5,$B$3-F235,0)</f>
        <v>0</v>
      </c>
      <c r="I235" s="6">
        <f t="shared" si="30"/>
        <v>41.01</v>
      </c>
      <c r="J235" s="6">
        <f t="shared" si="31"/>
        <v>12.720000000000004</v>
      </c>
      <c r="K235" s="1" t="str">
        <f t="shared" si="32"/>
        <v>NIE</v>
      </c>
      <c r="L235" s="1" t="str">
        <f t="shared" si="33"/>
        <v>NIE</v>
      </c>
      <c r="N235" s="6">
        <f>G235*$N$2</f>
        <v>0</v>
      </c>
      <c r="O235" s="6">
        <f t="shared" si="34"/>
        <v>0</v>
      </c>
    </row>
    <row r="236" spans="1:15" x14ac:dyDescent="0.25">
      <c r="A236" s="2">
        <v>41870</v>
      </c>
      <c r="B236" s="13">
        <v>147</v>
      </c>
      <c r="C236" s="6">
        <f t="shared" si="35"/>
        <v>41.01</v>
      </c>
      <c r="D236" s="6">
        <f>F235+H235</f>
        <v>12.720000000000004</v>
      </c>
      <c r="E236" s="6">
        <f t="shared" si="27"/>
        <v>36.599999999999994</v>
      </c>
      <c r="F236" s="6">
        <f t="shared" si="28"/>
        <v>6.1000000000000041</v>
      </c>
      <c r="G236" s="6">
        <f t="shared" si="29"/>
        <v>0</v>
      </c>
      <c r="H236" s="6">
        <f>IF(F236&lt;5,$B$3-F236,0)</f>
        <v>0</v>
      </c>
      <c r="I236" s="6">
        <f t="shared" si="30"/>
        <v>36.599999999999994</v>
      </c>
      <c r="J236" s="6">
        <f t="shared" si="31"/>
        <v>6.1000000000000041</v>
      </c>
      <c r="K236" s="1" t="str">
        <f t="shared" si="32"/>
        <v>TAK</v>
      </c>
      <c r="L236" s="1" t="str">
        <f t="shared" si="33"/>
        <v>NIE</v>
      </c>
      <c r="N236" s="6">
        <f>G236*$N$2</f>
        <v>0</v>
      </c>
      <c r="O236" s="6">
        <f t="shared" si="34"/>
        <v>0</v>
      </c>
    </row>
    <row r="237" spans="1:15" x14ac:dyDescent="0.25">
      <c r="A237" s="2">
        <v>41871</v>
      </c>
      <c r="B237" s="13">
        <v>78</v>
      </c>
      <c r="C237" s="6">
        <f t="shared" si="35"/>
        <v>36.599999999999994</v>
      </c>
      <c r="D237" s="6">
        <f>F236+H236</f>
        <v>6.1000000000000041</v>
      </c>
      <c r="E237" s="6">
        <f t="shared" si="27"/>
        <v>34.259999999999991</v>
      </c>
      <c r="F237" s="6">
        <f t="shared" si="28"/>
        <v>2.5900000000000043</v>
      </c>
      <c r="G237" s="6">
        <f t="shared" si="29"/>
        <v>0</v>
      </c>
      <c r="H237" s="6">
        <f>IF(F237&lt;5,$B$3-F237,0)</f>
        <v>27.409999999999997</v>
      </c>
      <c r="I237" s="6">
        <f t="shared" si="30"/>
        <v>34.259999999999991</v>
      </c>
      <c r="J237" s="6">
        <f t="shared" si="31"/>
        <v>30</v>
      </c>
      <c r="K237" s="1" t="str">
        <f t="shared" si="32"/>
        <v>TAK</v>
      </c>
      <c r="L237" s="1" t="str">
        <f t="shared" si="33"/>
        <v>NIE</v>
      </c>
      <c r="N237" s="6">
        <f>G237*$N$2</f>
        <v>0</v>
      </c>
      <c r="O237" s="6">
        <f t="shared" si="34"/>
        <v>62.768899999999995</v>
      </c>
    </row>
    <row r="238" spans="1:15" x14ac:dyDescent="0.25">
      <c r="A238" s="2">
        <v>41872</v>
      </c>
      <c r="B238" s="13">
        <v>106</v>
      </c>
      <c r="C238" s="6">
        <f t="shared" si="35"/>
        <v>34.259999999999991</v>
      </c>
      <c r="D238" s="6">
        <f>F237+H237</f>
        <v>30</v>
      </c>
      <c r="E238" s="6">
        <f t="shared" si="27"/>
        <v>34.259999999999991</v>
      </c>
      <c r="F238" s="6">
        <f t="shared" si="28"/>
        <v>20.46</v>
      </c>
      <c r="G238" s="6">
        <f t="shared" si="29"/>
        <v>10.740000000000009</v>
      </c>
      <c r="H238" s="6">
        <f>IF(F238&lt;5,$B$3-F238,0)</f>
        <v>0</v>
      </c>
      <c r="I238" s="6">
        <f t="shared" si="30"/>
        <v>45</v>
      </c>
      <c r="J238" s="6">
        <f t="shared" si="31"/>
        <v>20.46</v>
      </c>
      <c r="K238" s="1" t="str">
        <f t="shared" si="32"/>
        <v>NIE</v>
      </c>
      <c r="L238" s="1" t="str">
        <f t="shared" si="33"/>
        <v>NIE</v>
      </c>
      <c r="N238" s="6">
        <f>G238*$N$2</f>
        <v>53.592600000000047</v>
      </c>
      <c r="O238" s="6">
        <f t="shared" si="34"/>
        <v>0</v>
      </c>
    </row>
    <row r="239" spans="1:15" x14ac:dyDescent="0.25">
      <c r="A239" s="2">
        <v>41873</v>
      </c>
      <c r="B239" s="13">
        <v>124</v>
      </c>
      <c r="C239" s="6">
        <f t="shared" si="35"/>
        <v>45</v>
      </c>
      <c r="D239" s="6">
        <f>F238+H238</f>
        <v>20.46</v>
      </c>
      <c r="E239" s="6">
        <f t="shared" si="27"/>
        <v>45</v>
      </c>
      <c r="F239" s="6">
        <f t="shared" si="28"/>
        <v>9.3000000000000007</v>
      </c>
      <c r="G239" s="6">
        <f t="shared" si="29"/>
        <v>0</v>
      </c>
      <c r="H239" s="6">
        <f>IF(F239&lt;5,$B$3-F239,0)</f>
        <v>0</v>
      </c>
      <c r="I239" s="6">
        <f t="shared" si="30"/>
        <v>45</v>
      </c>
      <c r="J239" s="6">
        <f t="shared" si="31"/>
        <v>9.3000000000000007</v>
      </c>
      <c r="K239" s="1" t="str">
        <f t="shared" si="32"/>
        <v>NIE</v>
      </c>
      <c r="L239" s="1" t="str">
        <f t="shared" si="33"/>
        <v>NIE</v>
      </c>
      <c r="N239" s="6">
        <f>G239*$N$2</f>
        <v>0</v>
      </c>
      <c r="O239" s="6">
        <f t="shared" si="34"/>
        <v>0</v>
      </c>
    </row>
    <row r="240" spans="1:15" x14ac:dyDescent="0.25">
      <c r="A240" s="2">
        <v>41874</v>
      </c>
      <c r="B240" s="13">
        <v>97</v>
      </c>
      <c r="C240" s="6">
        <f t="shared" si="35"/>
        <v>45</v>
      </c>
      <c r="D240" s="6">
        <f>F239+H239</f>
        <v>9.3000000000000007</v>
      </c>
      <c r="E240" s="6">
        <f t="shared" si="27"/>
        <v>42.09</v>
      </c>
      <c r="F240" s="6">
        <f t="shared" si="28"/>
        <v>4.9300000000000006</v>
      </c>
      <c r="G240" s="6">
        <f t="shared" si="29"/>
        <v>0</v>
      </c>
      <c r="H240" s="6">
        <f>IF(F240&lt;5,$B$3-F240,0)</f>
        <v>25.07</v>
      </c>
      <c r="I240" s="6">
        <f t="shared" si="30"/>
        <v>42.09</v>
      </c>
      <c r="J240" s="6">
        <f t="shared" si="31"/>
        <v>30</v>
      </c>
      <c r="K240" s="1" t="str">
        <f t="shared" si="32"/>
        <v>TAK</v>
      </c>
      <c r="L240" s="1" t="str">
        <f t="shared" si="33"/>
        <v>NIE</v>
      </c>
      <c r="N240" s="6">
        <f>G240*$N$2</f>
        <v>0</v>
      </c>
      <c r="O240" s="6">
        <f t="shared" si="34"/>
        <v>57.410299999999999</v>
      </c>
    </row>
    <row r="241" spans="1:15" x14ac:dyDescent="0.25">
      <c r="A241" s="2">
        <v>41875</v>
      </c>
      <c r="B241" s="13">
        <v>45</v>
      </c>
      <c r="C241" s="6">
        <f t="shared" si="35"/>
        <v>42.09</v>
      </c>
      <c r="D241" s="6">
        <f>F240+H240</f>
        <v>30</v>
      </c>
      <c r="E241" s="6">
        <f t="shared" si="27"/>
        <v>42.09</v>
      </c>
      <c r="F241" s="6">
        <f t="shared" si="28"/>
        <v>25.95</v>
      </c>
      <c r="G241" s="6">
        <f t="shared" si="29"/>
        <v>0</v>
      </c>
      <c r="H241" s="6">
        <f>IF(F241&lt;5,$B$3-F241,0)</f>
        <v>0</v>
      </c>
      <c r="I241" s="6">
        <f t="shared" si="30"/>
        <v>42.09</v>
      </c>
      <c r="J241" s="6">
        <f t="shared" si="31"/>
        <v>25.95</v>
      </c>
      <c r="K241" s="1" t="str">
        <f t="shared" si="32"/>
        <v>NIE</v>
      </c>
      <c r="L241" s="1" t="str">
        <f t="shared" si="33"/>
        <v>NIE</v>
      </c>
      <c r="N241" s="6">
        <f>G241*$N$2</f>
        <v>0</v>
      </c>
      <c r="O241" s="6">
        <f t="shared" si="34"/>
        <v>0</v>
      </c>
    </row>
    <row r="242" spans="1:15" x14ac:dyDescent="0.25">
      <c r="A242" s="2">
        <v>41876</v>
      </c>
      <c r="B242" s="13">
        <v>132</v>
      </c>
      <c r="C242" s="6">
        <f t="shared" si="35"/>
        <v>42.09</v>
      </c>
      <c r="D242" s="6">
        <f>F241+H241</f>
        <v>25.95</v>
      </c>
      <c r="E242" s="6">
        <f t="shared" si="27"/>
        <v>42.09</v>
      </c>
      <c r="F242" s="6">
        <f t="shared" si="28"/>
        <v>14.069999999999999</v>
      </c>
      <c r="G242" s="6">
        <f t="shared" si="29"/>
        <v>0</v>
      </c>
      <c r="H242" s="6">
        <f>IF(F242&lt;5,$B$3-F242,0)</f>
        <v>0</v>
      </c>
      <c r="I242" s="6">
        <f t="shared" si="30"/>
        <v>42.09</v>
      </c>
      <c r="J242" s="6">
        <f t="shared" si="31"/>
        <v>14.069999999999999</v>
      </c>
      <c r="K242" s="1" t="str">
        <f t="shared" si="32"/>
        <v>NIE</v>
      </c>
      <c r="L242" s="1" t="str">
        <f t="shared" si="33"/>
        <v>NIE</v>
      </c>
      <c r="N242" s="6">
        <f>G242*$N$2</f>
        <v>0</v>
      </c>
      <c r="O242" s="6">
        <f t="shared" si="34"/>
        <v>0</v>
      </c>
    </row>
    <row r="243" spans="1:15" x14ac:dyDescent="0.25">
      <c r="A243" s="2">
        <v>41877</v>
      </c>
      <c r="B243" s="13">
        <v>107</v>
      </c>
      <c r="C243" s="6">
        <f t="shared" si="35"/>
        <v>42.09</v>
      </c>
      <c r="D243" s="6">
        <f>F242+H242</f>
        <v>14.069999999999999</v>
      </c>
      <c r="E243" s="6">
        <f t="shared" si="27"/>
        <v>38.880000000000003</v>
      </c>
      <c r="F243" s="6">
        <f t="shared" si="28"/>
        <v>9.2499999999999982</v>
      </c>
      <c r="G243" s="6">
        <f t="shared" si="29"/>
        <v>0</v>
      </c>
      <c r="H243" s="6">
        <f>IF(F243&lt;5,$B$3-F243,0)</f>
        <v>0</v>
      </c>
      <c r="I243" s="6">
        <f t="shared" si="30"/>
        <v>38.880000000000003</v>
      </c>
      <c r="J243" s="6">
        <f t="shared" si="31"/>
        <v>9.2499999999999982</v>
      </c>
      <c r="K243" s="1" t="str">
        <f t="shared" si="32"/>
        <v>TAK</v>
      </c>
      <c r="L243" s="1" t="str">
        <f t="shared" si="33"/>
        <v>NIE</v>
      </c>
      <c r="N243" s="6">
        <f>G243*$N$2</f>
        <v>0</v>
      </c>
      <c r="O243" s="6">
        <f t="shared" si="34"/>
        <v>0</v>
      </c>
    </row>
    <row r="244" spans="1:15" x14ac:dyDescent="0.25">
      <c r="A244" s="2">
        <v>41878</v>
      </c>
      <c r="B244" s="13">
        <v>54</v>
      </c>
      <c r="C244" s="6">
        <f t="shared" si="35"/>
        <v>38.880000000000003</v>
      </c>
      <c r="D244" s="6">
        <f>F243+H243</f>
        <v>9.2499999999999982</v>
      </c>
      <c r="E244" s="6">
        <f t="shared" si="27"/>
        <v>37.260000000000005</v>
      </c>
      <c r="F244" s="6">
        <f t="shared" si="28"/>
        <v>6.8199999999999985</v>
      </c>
      <c r="G244" s="6">
        <f t="shared" si="29"/>
        <v>0</v>
      </c>
      <c r="H244" s="6">
        <f>IF(F244&lt;5,$B$3-F244,0)</f>
        <v>0</v>
      </c>
      <c r="I244" s="6">
        <f t="shared" si="30"/>
        <v>37.260000000000005</v>
      </c>
      <c r="J244" s="6">
        <f t="shared" si="31"/>
        <v>6.8199999999999985</v>
      </c>
      <c r="K244" s="1" t="str">
        <f t="shared" si="32"/>
        <v>TAK</v>
      </c>
      <c r="L244" s="1" t="str">
        <f t="shared" si="33"/>
        <v>NIE</v>
      </c>
      <c r="N244" s="6">
        <f>G244*$N$2</f>
        <v>0</v>
      </c>
      <c r="O244" s="6">
        <f t="shared" si="34"/>
        <v>0</v>
      </c>
    </row>
    <row r="245" spans="1:15" x14ac:dyDescent="0.25">
      <c r="A245" s="2">
        <v>41879</v>
      </c>
      <c r="B245" s="13">
        <v>116</v>
      </c>
      <c r="C245" s="6">
        <f t="shared" si="35"/>
        <v>37.260000000000005</v>
      </c>
      <c r="D245" s="6">
        <f>F244+H244</f>
        <v>6.8199999999999985</v>
      </c>
      <c r="E245" s="6">
        <f t="shared" si="27"/>
        <v>33.780000000000008</v>
      </c>
      <c r="F245" s="6">
        <f t="shared" si="28"/>
        <v>1.5999999999999988</v>
      </c>
      <c r="G245" s="6">
        <f t="shared" si="29"/>
        <v>11.219999999999992</v>
      </c>
      <c r="H245" s="6">
        <f>IF(F245&lt;5,$B$3-F245,0)</f>
        <v>28.400000000000002</v>
      </c>
      <c r="I245" s="6">
        <f t="shared" si="30"/>
        <v>45</v>
      </c>
      <c r="J245" s="6">
        <f t="shared" si="31"/>
        <v>30</v>
      </c>
      <c r="K245" s="1" t="str">
        <f t="shared" si="32"/>
        <v>TAK</v>
      </c>
      <c r="L245" s="1" t="str">
        <f t="shared" si="33"/>
        <v>NIE</v>
      </c>
      <c r="N245" s="6">
        <f>G245*$N$2</f>
        <v>55.987799999999964</v>
      </c>
      <c r="O245" s="6">
        <f t="shared" si="34"/>
        <v>65.036000000000001</v>
      </c>
    </row>
    <row r="246" spans="1:15" x14ac:dyDescent="0.25">
      <c r="A246" s="2">
        <v>41880</v>
      </c>
      <c r="B246" s="13">
        <v>99</v>
      </c>
      <c r="C246" s="6">
        <f t="shared" si="35"/>
        <v>45</v>
      </c>
      <c r="D246" s="6">
        <f>F245+H245</f>
        <v>30</v>
      </c>
      <c r="E246" s="6">
        <f t="shared" si="27"/>
        <v>45</v>
      </c>
      <c r="F246" s="6">
        <f t="shared" si="28"/>
        <v>21.09</v>
      </c>
      <c r="G246" s="6">
        <f t="shared" si="29"/>
        <v>0</v>
      </c>
      <c r="H246" s="6">
        <f>IF(F246&lt;5,$B$3-F246,0)</f>
        <v>0</v>
      </c>
      <c r="I246" s="6">
        <f t="shared" si="30"/>
        <v>45</v>
      </c>
      <c r="J246" s="6">
        <f t="shared" si="31"/>
        <v>21.09</v>
      </c>
      <c r="K246" s="1" t="str">
        <f t="shared" si="32"/>
        <v>NIE</v>
      </c>
      <c r="L246" s="1" t="str">
        <f t="shared" si="33"/>
        <v>NIE</v>
      </c>
      <c r="N246" s="6">
        <f>G246*$N$2</f>
        <v>0</v>
      </c>
      <c r="O246" s="6">
        <f t="shared" si="34"/>
        <v>0</v>
      </c>
    </row>
    <row r="247" spans="1:15" x14ac:dyDescent="0.25">
      <c r="A247" s="2">
        <v>41881</v>
      </c>
      <c r="B247" s="13">
        <v>29</v>
      </c>
      <c r="C247" s="6">
        <f t="shared" si="35"/>
        <v>45</v>
      </c>
      <c r="D247" s="6">
        <f>F246+H246</f>
        <v>21.09</v>
      </c>
      <c r="E247" s="6">
        <f t="shared" si="27"/>
        <v>45</v>
      </c>
      <c r="F247" s="6">
        <f t="shared" si="28"/>
        <v>18.48</v>
      </c>
      <c r="G247" s="6">
        <f t="shared" si="29"/>
        <v>0</v>
      </c>
      <c r="H247" s="6">
        <f>IF(F247&lt;5,$B$3-F247,0)</f>
        <v>0</v>
      </c>
      <c r="I247" s="6">
        <f t="shared" si="30"/>
        <v>45</v>
      </c>
      <c r="J247" s="6">
        <f t="shared" si="31"/>
        <v>18.48</v>
      </c>
      <c r="K247" s="1" t="str">
        <f t="shared" si="32"/>
        <v>NIE</v>
      </c>
      <c r="L247" s="1" t="str">
        <f t="shared" si="33"/>
        <v>NIE</v>
      </c>
      <c r="N247" s="6">
        <f>G247*$N$2</f>
        <v>0</v>
      </c>
      <c r="O247" s="6">
        <f t="shared" si="34"/>
        <v>0</v>
      </c>
    </row>
    <row r="248" spans="1:15" x14ac:dyDescent="0.25">
      <c r="A248" s="2">
        <v>41882</v>
      </c>
      <c r="B248" s="13">
        <v>72</v>
      </c>
      <c r="C248" s="6">
        <f t="shared" si="35"/>
        <v>45</v>
      </c>
      <c r="D248" s="6">
        <f>F247+H247</f>
        <v>18.48</v>
      </c>
      <c r="E248" s="6">
        <f t="shared" si="27"/>
        <v>45</v>
      </c>
      <c r="F248" s="6">
        <f t="shared" si="28"/>
        <v>12</v>
      </c>
      <c r="G248" s="6">
        <f t="shared" si="29"/>
        <v>0</v>
      </c>
      <c r="H248" s="6">
        <f>IF(F248&lt;5,$B$3-F248,0)</f>
        <v>0</v>
      </c>
      <c r="I248" s="6">
        <f t="shared" si="30"/>
        <v>45</v>
      </c>
      <c r="J248" s="6">
        <f t="shared" si="31"/>
        <v>12</v>
      </c>
      <c r="K248" s="1" t="str">
        <f t="shared" si="32"/>
        <v>NIE</v>
      </c>
      <c r="L248" s="1" t="str">
        <f t="shared" si="33"/>
        <v>NIE</v>
      </c>
      <c r="N248" s="6">
        <f>G248*$N$2</f>
        <v>0</v>
      </c>
      <c r="O248" s="6">
        <f t="shared" si="34"/>
        <v>0</v>
      </c>
    </row>
    <row r="249" spans="1:15" x14ac:dyDescent="0.25">
      <c r="A249" s="2">
        <v>41883</v>
      </c>
      <c r="B249" s="13">
        <v>94</v>
      </c>
      <c r="C249" s="6">
        <f t="shared" si="35"/>
        <v>45</v>
      </c>
      <c r="D249" s="6">
        <f>F248+H248</f>
        <v>12</v>
      </c>
      <c r="E249" s="6">
        <f t="shared" si="27"/>
        <v>42.18</v>
      </c>
      <c r="F249" s="6">
        <f t="shared" si="28"/>
        <v>7.77</v>
      </c>
      <c r="G249" s="6">
        <f t="shared" si="29"/>
        <v>0</v>
      </c>
      <c r="H249" s="6">
        <f>IF(F249&lt;5,$B$3-F249,0)</f>
        <v>0</v>
      </c>
      <c r="I249" s="6">
        <f t="shared" si="30"/>
        <v>42.18</v>
      </c>
      <c r="J249" s="6">
        <f t="shared" si="31"/>
        <v>7.77</v>
      </c>
      <c r="K249" s="1" t="str">
        <f t="shared" si="32"/>
        <v>TAK</v>
      </c>
      <c r="L249" s="1" t="str">
        <f t="shared" si="33"/>
        <v>NIE</v>
      </c>
      <c r="N249" s="6">
        <f>G249*$N$2</f>
        <v>0</v>
      </c>
      <c r="O249" s="6">
        <f t="shared" si="34"/>
        <v>0</v>
      </c>
    </row>
    <row r="250" spans="1:15" x14ac:dyDescent="0.25">
      <c r="A250" s="2">
        <v>41884</v>
      </c>
      <c r="B250" s="13">
        <v>97</v>
      </c>
      <c r="C250" s="6">
        <f t="shared" si="35"/>
        <v>42.18</v>
      </c>
      <c r="D250" s="6">
        <f>F249+H249</f>
        <v>7.77</v>
      </c>
      <c r="E250" s="6">
        <f t="shared" si="27"/>
        <v>39.269999999999996</v>
      </c>
      <c r="F250" s="6">
        <f t="shared" si="28"/>
        <v>3.3999999999999995</v>
      </c>
      <c r="G250" s="6">
        <f t="shared" si="29"/>
        <v>0</v>
      </c>
      <c r="H250" s="6">
        <f>IF(F250&lt;5,$B$3-F250,0)</f>
        <v>26.6</v>
      </c>
      <c r="I250" s="6">
        <f t="shared" si="30"/>
        <v>39.269999999999996</v>
      </c>
      <c r="J250" s="6">
        <f t="shared" si="31"/>
        <v>30</v>
      </c>
      <c r="K250" s="1" t="str">
        <f t="shared" si="32"/>
        <v>TAK</v>
      </c>
      <c r="L250" s="1" t="str">
        <f t="shared" si="33"/>
        <v>NIE</v>
      </c>
      <c r="N250" s="6">
        <f>G250*$N$2</f>
        <v>0</v>
      </c>
      <c r="O250" s="6">
        <f t="shared" si="34"/>
        <v>60.914000000000001</v>
      </c>
    </row>
    <row r="251" spans="1:15" x14ac:dyDescent="0.25">
      <c r="A251" s="2">
        <v>41885</v>
      </c>
      <c r="B251" s="13">
        <v>138</v>
      </c>
      <c r="C251" s="6">
        <f t="shared" si="35"/>
        <v>39.269999999999996</v>
      </c>
      <c r="D251" s="6">
        <f>F250+H250</f>
        <v>30</v>
      </c>
      <c r="E251" s="6">
        <f t="shared" si="27"/>
        <v>39.269999999999996</v>
      </c>
      <c r="F251" s="6">
        <f t="shared" si="28"/>
        <v>17.579999999999998</v>
      </c>
      <c r="G251" s="6">
        <f t="shared" si="29"/>
        <v>0</v>
      </c>
      <c r="H251" s="6">
        <f>IF(F251&lt;5,$B$3-F251,0)</f>
        <v>0</v>
      </c>
      <c r="I251" s="6">
        <f t="shared" si="30"/>
        <v>39.269999999999996</v>
      </c>
      <c r="J251" s="6">
        <f t="shared" si="31"/>
        <v>17.579999999999998</v>
      </c>
      <c r="K251" s="1" t="str">
        <f t="shared" si="32"/>
        <v>NIE</v>
      </c>
      <c r="L251" s="1" t="str">
        <f t="shared" si="33"/>
        <v>NIE</v>
      </c>
      <c r="N251" s="6">
        <f>G251*$N$2</f>
        <v>0</v>
      </c>
      <c r="O251" s="6">
        <f t="shared" si="34"/>
        <v>0</v>
      </c>
    </row>
    <row r="252" spans="1:15" x14ac:dyDescent="0.25">
      <c r="A252" s="2">
        <v>41886</v>
      </c>
      <c r="B252" s="13">
        <v>60</v>
      </c>
      <c r="C252" s="6">
        <f t="shared" si="35"/>
        <v>39.269999999999996</v>
      </c>
      <c r="D252" s="6">
        <f>F251+H251</f>
        <v>17.579999999999998</v>
      </c>
      <c r="E252" s="6">
        <f t="shared" si="27"/>
        <v>39.269999999999996</v>
      </c>
      <c r="F252" s="6">
        <f t="shared" si="28"/>
        <v>12.179999999999998</v>
      </c>
      <c r="G252" s="6">
        <f t="shared" si="29"/>
        <v>5.730000000000004</v>
      </c>
      <c r="H252" s="6">
        <f>IF(F252&lt;5,$B$3-F252,0)</f>
        <v>0</v>
      </c>
      <c r="I252" s="6">
        <f t="shared" si="30"/>
        <v>45</v>
      </c>
      <c r="J252" s="6">
        <f t="shared" si="31"/>
        <v>12.179999999999998</v>
      </c>
      <c r="K252" s="1" t="str">
        <f t="shared" si="32"/>
        <v>NIE</v>
      </c>
      <c r="L252" s="1" t="str">
        <f t="shared" si="33"/>
        <v>NIE</v>
      </c>
      <c r="N252" s="6">
        <f>G252*$N$2</f>
        <v>28.592700000000022</v>
      </c>
      <c r="O252" s="6">
        <f t="shared" si="34"/>
        <v>0</v>
      </c>
    </row>
    <row r="253" spans="1:15" x14ac:dyDescent="0.25">
      <c r="A253" s="2">
        <v>41887</v>
      </c>
      <c r="B253" s="13">
        <v>144</v>
      </c>
      <c r="C253" s="6">
        <f t="shared" si="35"/>
        <v>45</v>
      </c>
      <c r="D253" s="6">
        <f>F252+H252</f>
        <v>12.179999999999998</v>
      </c>
      <c r="E253" s="6">
        <f t="shared" si="27"/>
        <v>40.68</v>
      </c>
      <c r="F253" s="6">
        <f t="shared" si="28"/>
        <v>5.6999999999999975</v>
      </c>
      <c r="G253" s="6">
        <f t="shared" si="29"/>
        <v>0</v>
      </c>
      <c r="H253" s="6">
        <f>IF(F253&lt;5,$B$3-F253,0)</f>
        <v>0</v>
      </c>
      <c r="I253" s="6">
        <f t="shared" si="30"/>
        <v>40.68</v>
      </c>
      <c r="J253" s="6">
        <f t="shared" si="31"/>
        <v>5.6999999999999975</v>
      </c>
      <c r="K253" s="1" t="str">
        <f t="shared" si="32"/>
        <v>TAK</v>
      </c>
      <c r="L253" s="1" t="str">
        <f t="shared" si="33"/>
        <v>NIE</v>
      </c>
      <c r="N253" s="6">
        <f>G253*$N$2</f>
        <v>0</v>
      </c>
      <c r="O253" s="6">
        <f t="shared" si="34"/>
        <v>0</v>
      </c>
    </row>
    <row r="254" spans="1:15" x14ac:dyDescent="0.25">
      <c r="A254" s="2">
        <v>41888</v>
      </c>
      <c r="B254" s="13">
        <v>49</v>
      </c>
      <c r="C254" s="6">
        <f t="shared" si="35"/>
        <v>40.68</v>
      </c>
      <c r="D254" s="6">
        <f>F253+H253</f>
        <v>5.6999999999999975</v>
      </c>
      <c r="E254" s="6">
        <f t="shared" si="27"/>
        <v>39.21</v>
      </c>
      <c r="F254" s="6">
        <f t="shared" si="28"/>
        <v>3.4899999999999975</v>
      </c>
      <c r="G254" s="6">
        <f t="shared" si="29"/>
        <v>0</v>
      </c>
      <c r="H254" s="6">
        <f>IF(F254&lt;5,$B$3-F254,0)</f>
        <v>26.51</v>
      </c>
      <c r="I254" s="6">
        <f t="shared" si="30"/>
        <v>39.21</v>
      </c>
      <c r="J254" s="6">
        <f t="shared" si="31"/>
        <v>30</v>
      </c>
      <c r="K254" s="1" t="str">
        <f t="shared" si="32"/>
        <v>TAK</v>
      </c>
      <c r="L254" s="1" t="str">
        <f t="shared" si="33"/>
        <v>NIE</v>
      </c>
      <c r="N254" s="6">
        <f>G254*$N$2</f>
        <v>0</v>
      </c>
      <c r="O254" s="6">
        <f t="shared" si="34"/>
        <v>60.707900000000002</v>
      </c>
    </row>
    <row r="255" spans="1:15" x14ac:dyDescent="0.25">
      <c r="A255" s="2">
        <v>41889</v>
      </c>
      <c r="B255" s="13">
        <v>125</v>
      </c>
      <c r="C255" s="6">
        <f t="shared" si="35"/>
        <v>39.21</v>
      </c>
      <c r="D255" s="6">
        <f>F254+H254</f>
        <v>30</v>
      </c>
      <c r="E255" s="6">
        <f t="shared" si="27"/>
        <v>39.21</v>
      </c>
      <c r="F255" s="6">
        <f t="shared" si="28"/>
        <v>18.75</v>
      </c>
      <c r="G255" s="6">
        <f t="shared" si="29"/>
        <v>0</v>
      </c>
      <c r="H255" s="6">
        <f>IF(F255&lt;5,$B$3-F255,0)</f>
        <v>0</v>
      </c>
      <c r="I255" s="6">
        <f t="shared" si="30"/>
        <v>39.21</v>
      </c>
      <c r="J255" s="6">
        <f t="shared" si="31"/>
        <v>18.75</v>
      </c>
      <c r="K255" s="1" t="str">
        <f t="shared" si="32"/>
        <v>NIE</v>
      </c>
      <c r="L255" s="1" t="str">
        <f t="shared" si="33"/>
        <v>NIE</v>
      </c>
      <c r="N255" s="6">
        <f>G255*$N$2</f>
        <v>0</v>
      </c>
      <c r="O255" s="6">
        <f t="shared" si="34"/>
        <v>0</v>
      </c>
    </row>
    <row r="256" spans="1:15" x14ac:dyDescent="0.25">
      <c r="A256" s="2">
        <v>41890</v>
      </c>
      <c r="B256" s="13">
        <v>40</v>
      </c>
      <c r="C256" s="6">
        <f t="shared" si="35"/>
        <v>39.21</v>
      </c>
      <c r="D256" s="6">
        <f>F255+H255</f>
        <v>18.75</v>
      </c>
      <c r="E256" s="6">
        <f t="shared" si="27"/>
        <v>39.21</v>
      </c>
      <c r="F256" s="6">
        <f t="shared" si="28"/>
        <v>15.15</v>
      </c>
      <c r="G256" s="6">
        <f t="shared" si="29"/>
        <v>0</v>
      </c>
      <c r="H256" s="6">
        <f>IF(F256&lt;5,$B$3-F256,0)</f>
        <v>0</v>
      </c>
      <c r="I256" s="6">
        <f t="shared" si="30"/>
        <v>39.21</v>
      </c>
      <c r="J256" s="6">
        <f t="shared" si="31"/>
        <v>15.15</v>
      </c>
      <c r="K256" s="1" t="str">
        <f t="shared" si="32"/>
        <v>NIE</v>
      </c>
      <c r="L256" s="1" t="str">
        <f t="shared" si="33"/>
        <v>NIE</v>
      </c>
      <c r="N256" s="6">
        <f>G256*$N$2</f>
        <v>0</v>
      </c>
      <c r="O256" s="6">
        <f t="shared" si="34"/>
        <v>0</v>
      </c>
    </row>
    <row r="257" spans="1:15" x14ac:dyDescent="0.25">
      <c r="A257" s="2">
        <v>41891</v>
      </c>
      <c r="B257" s="13">
        <v>135</v>
      </c>
      <c r="C257" s="6">
        <f t="shared" si="35"/>
        <v>39.21</v>
      </c>
      <c r="D257" s="6">
        <f>F256+H256</f>
        <v>15.15</v>
      </c>
      <c r="E257" s="6">
        <f t="shared" si="27"/>
        <v>39.21</v>
      </c>
      <c r="F257" s="6">
        <f t="shared" si="28"/>
        <v>3</v>
      </c>
      <c r="G257" s="6">
        <f t="shared" si="29"/>
        <v>0</v>
      </c>
      <c r="H257" s="6">
        <f>IF(F257&lt;5,$B$3-F257,0)</f>
        <v>27</v>
      </c>
      <c r="I257" s="6">
        <f t="shared" si="30"/>
        <v>39.21</v>
      </c>
      <c r="J257" s="6">
        <f t="shared" si="31"/>
        <v>30</v>
      </c>
      <c r="K257" s="1" t="str">
        <f t="shared" si="32"/>
        <v>NIE</v>
      </c>
      <c r="L257" s="1" t="str">
        <f t="shared" si="33"/>
        <v>NIE</v>
      </c>
      <c r="N257" s="6">
        <f>G257*$N$2</f>
        <v>0</v>
      </c>
      <c r="O257" s="6">
        <f t="shared" si="34"/>
        <v>61.83</v>
      </c>
    </row>
    <row r="258" spans="1:15" x14ac:dyDescent="0.25">
      <c r="A258" s="2">
        <v>41892</v>
      </c>
      <c r="B258" s="13">
        <v>86</v>
      </c>
      <c r="C258" s="6">
        <f t="shared" si="35"/>
        <v>39.21</v>
      </c>
      <c r="D258" s="6">
        <f>F257+H257</f>
        <v>30</v>
      </c>
      <c r="E258" s="6">
        <f t="shared" si="27"/>
        <v>39.21</v>
      </c>
      <c r="F258" s="6">
        <f t="shared" si="28"/>
        <v>22.259999999999998</v>
      </c>
      <c r="G258" s="6">
        <f t="shared" si="29"/>
        <v>0</v>
      </c>
      <c r="H258" s="6">
        <f>IF(F258&lt;5,$B$3-F258,0)</f>
        <v>0</v>
      </c>
      <c r="I258" s="6">
        <f t="shared" si="30"/>
        <v>39.21</v>
      </c>
      <c r="J258" s="6">
        <f t="shared" si="31"/>
        <v>22.259999999999998</v>
      </c>
      <c r="K258" s="1" t="str">
        <f t="shared" si="32"/>
        <v>NIE</v>
      </c>
      <c r="L258" s="1" t="str">
        <f t="shared" si="33"/>
        <v>NIE</v>
      </c>
      <c r="N258" s="6">
        <f>G258*$N$2</f>
        <v>0</v>
      </c>
      <c r="O258" s="6">
        <f t="shared" si="34"/>
        <v>0</v>
      </c>
    </row>
    <row r="259" spans="1:15" x14ac:dyDescent="0.25">
      <c r="A259" s="2">
        <v>41893</v>
      </c>
      <c r="B259" s="13">
        <v>95</v>
      </c>
      <c r="C259" s="6">
        <f t="shared" si="35"/>
        <v>39.21</v>
      </c>
      <c r="D259" s="6">
        <f>F258+H258</f>
        <v>22.259999999999998</v>
      </c>
      <c r="E259" s="6">
        <f t="shared" si="27"/>
        <v>39.21</v>
      </c>
      <c r="F259" s="6">
        <f t="shared" si="28"/>
        <v>13.709999999999997</v>
      </c>
      <c r="G259" s="6">
        <f t="shared" si="29"/>
        <v>5.7899999999999991</v>
      </c>
      <c r="H259" s="6">
        <f>IF(F259&lt;5,$B$3-F259,0)</f>
        <v>0</v>
      </c>
      <c r="I259" s="6">
        <f t="shared" si="30"/>
        <v>45</v>
      </c>
      <c r="J259" s="6">
        <f t="shared" si="31"/>
        <v>13.709999999999997</v>
      </c>
      <c r="K259" s="1" t="str">
        <f t="shared" si="32"/>
        <v>NIE</v>
      </c>
      <c r="L259" s="1" t="str">
        <f t="shared" si="33"/>
        <v>NIE</v>
      </c>
      <c r="N259" s="6">
        <f>G259*$N$2</f>
        <v>28.892099999999996</v>
      </c>
      <c r="O259" s="6">
        <f t="shared" si="34"/>
        <v>0</v>
      </c>
    </row>
    <row r="260" spans="1:15" x14ac:dyDescent="0.25">
      <c r="A260" s="2">
        <v>41894</v>
      </c>
      <c r="B260" s="13">
        <v>42</v>
      </c>
      <c r="C260" s="6">
        <f t="shared" si="35"/>
        <v>45</v>
      </c>
      <c r="D260" s="6">
        <f>F259+H259</f>
        <v>13.709999999999997</v>
      </c>
      <c r="E260" s="6">
        <f t="shared" si="27"/>
        <v>43.74</v>
      </c>
      <c r="F260" s="6">
        <f t="shared" si="28"/>
        <v>11.819999999999997</v>
      </c>
      <c r="G260" s="6">
        <f t="shared" si="29"/>
        <v>0</v>
      </c>
      <c r="H260" s="6">
        <f>IF(F260&lt;5,$B$3-F260,0)</f>
        <v>0</v>
      </c>
      <c r="I260" s="6">
        <f t="shared" si="30"/>
        <v>43.74</v>
      </c>
      <c r="J260" s="6">
        <f t="shared" si="31"/>
        <v>11.819999999999997</v>
      </c>
      <c r="K260" s="1" t="str">
        <f t="shared" si="32"/>
        <v>TAK</v>
      </c>
      <c r="L260" s="1" t="str">
        <f t="shared" si="33"/>
        <v>NIE</v>
      </c>
      <c r="N260" s="6">
        <f>G260*$N$2</f>
        <v>0</v>
      </c>
      <c r="O260" s="6">
        <f t="shared" si="34"/>
        <v>0</v>
      </c>
    </row>
    <row r="261" spans="1:15" x14ac:dyDescent="0.25">
      <c r="A261" s="2">
        <v>41895</v>
      </c>
      <c r="B261" s="13">
        <v>82</v>
      </c>
      <c r="C261" s="6">
        <f t="shared" si="35"/>
        <v>43.74</v>
      </c>
      <c r="D261" s="6">
        <f>F260+H260</f>
        <v>11.819999999999997</v>
      </c>
      <c r="E261" s="6">
        <f t="shared" si="27"/>
        <v>41.28</v>
      </c>
      <c r="F261" s="6">
        <f t="shared" si="28"/>
        <v>8.1299999999999972</v>
      </c>
      <c r="G261" s="6">
        <f t="shared" si="29"/>
        <v>0</v>
      </c>
      <c r="H261" s="6">
        <f>IF(F261&lt;5,$B$3-F261,0)</f>
        <v>0</v>
      </c>
      <c r="I261" s="6">
        <f t="shared" si="30"/>
        <v>41.28</v>
      </c>
      <c r="J261" s="6">
        <f t="shared" si="31"/>
        <v>8.1299999999999972</v>
      </c>
      <c r="K261" s="1" t="str">
        <f t="shared" si="32"/>
        <v>TAK</v>
      </c>
      <c r="L261" s="1" t="str">
        <f t="shared" si="33"/>
        <v>NIE</v>
      </c>
      <c r="N261" s="6">
        <f>G261*$N$2</f>
        <v>0</v>
      </c>
      <c r="O261" s="6">
        <f t="shared" si="34"/>
        <v>0</v>
      </c>
    </row>
    <row r="262" spans="1:15" x14ac:dyDescent="0.25">
      <c r="A262" s="2">
        <v>41896</v>
      </c>
      <c r="B262" s="13">
        <v>26</v>
      </c>
      <c r="C262" s="6">
        <f t="shared" si="35"/>
        <v>41.28</v>
      </c>
      <c r="D262" s="6">
        <f>F261+H261</f>
        <v>8.1299999999999972</v>
      </c>
      <c r="E262" s="6">
        <f t="shared" si="27"/>
        <v>40.5</v>
      </c>
      <c r="F262" s="6">
        <f t="shared" si="28"/>
        <v>6.9599999999999973</v>
      </c>
      <c r="G262" s="6">
        <f t="shared" si="29"/>
        <v>0</v>
      </c>
      <c r="H262" s="6">
        <f>IF(F262&lt;5,$B$3-F262,0)</f>
        <v>0</v>
      </c>
      <c r="I262" s="6">
        <f t="shared" si="30"/>
        <v>40.5</v>
      </c>
      <c r="J262" s="6">
        <f t="shared" si="31"/>
        <v>6.9599999999999973</v>
      </c>
      <c r="K262" s="1" t="str">
        <f t="shared" si="32"/>
        <v>TAK</v>
      </c>
      <c r="L262" s="1" t="str">
        <f t="shared" si="33"/>
        <v>NIE</v>
      </c>
      <c r="N262" s="6">
        <f>G262*$N$2</f>
        <v>0</v>
      </c>
      <c r="O262" s="6">
        <f t="shared" si="34"/>
        <v>0</v>
      </c>
    </row>
    <row r="263" spans="1:15" x14ac:dyDescent="0.25">
      <c r="A263" s="2">
        <v>41897</v>
      </c>
      <c r="B263" s="13">
        <v>114</v>
      </c>
      <c r="C263" s="6">
        <f t="shared" si="35"/>
        <v>40.5</v>
      </c>
      <c r="D263" s="6">
        <f>F262+H262</f>
        <v>6.9599999999999973</v>
      </c>
      <c r="E263" s="6">
        <f t="shared" ref="E263:E326" si="36">IF(D263&gt;15,C263,C263-ROUND(((B263/2)*$C$2)/100,2))</f>
        <v>37.08</v>
      </c>
      <c r="F263" s="6">
        <f t="shared" ref="F263:F326" si="37">IF(D263&gt;15,D263-ROUND(((B263)*$C$3)/100,2),D263-ROUND(((B263/2)*$C$3)/100,2))</f>
        <v>1.8299999999999974</v>
      </c>
      <c r="G263" s="6">
        <f t="shared" ref="G263:G326" si="38">IF(WEEKDAY(A263,2)=4,IF(E263&lt;40,$B$2-E263,0),0)</f>
        <v>0</v>
      </c>
      <c r="H263" s="6">
        <f>IF(F263&lt;5,$B$3-F263,0)</f>
        <v>28.17</v>
      </c>
      <c r="I263" s="6">
        <f t="shared" ref="I263:I326" si="39">E263+G263</f>
        <v>37.08</v>
      </c>
      <c r="J263" s="6">
        <f t="shared" ref="J263:J326" si="40">F263+H263</f>
        <v>30</v>
      </c>
      <c r="K263" s="1" t="str">
        <f t="shared" ref="K263:K326" si="41">IF(E263=C263,"NIE","TAK")</f>
        <v>TAK</v>
      </c>
      <c r="L263" s="1" t="str">
        <f t="shared" ref="L263:L326" si="42">IF(D263&lt;5.25,"TAK","NIE")</f>
        <v>NIE</v>
      </c>
      <c r="N263" s="6">
        <f>G263*$N$2</f>
        <v>0</v>
      </c>
      <c r="O263" s="6">
        <f t="shared" ref="O263:O326" si="43">H263*$O$2</f>
        <v>64.50930000000001</v>
      </c>
    </row>
    <row r="264" spans="1:15" x14ac:dyDescent="0.25">
      <c r="A264" s="2">
        <v>41898</v>
      </c>
      <c r="B264" s="13">
        <v>49</v>
      </c>
      <c r="C264" s="6">
        <f t="shared" ref="C264:C327" si="44">E263+G263</f>
        <v>37.08</v>
      </c>
      <c r="D264" s="6">
        <f>F263+H263</f>
        <v>30</v>
      </c>
      <c r="E264" s="6">
        <f t="shared" si="36"/>
        <v>37.08</v>
      </c>
      <c r="F264" s="6">
        <f t="shared" si="37"/>
        <v>25.59</v>
      </c>
      <c r="G264" s="6">
        <f t="shared" si="38"/>
        <v>0</v>
      </c>
      <c r="H264" s="6">
        <f>IF(F264&lt;5,$B$3-F264,0)</f>
        <v>0</v>
      </c>
      <c r="I264" s="6">
        <f t="shared" si="39"/>
        <v>37.08</v>
      </c>
      <c r="J264" s="6">
        <f t="shared" si="40"/>
        <v>25.59</v>
      </c>
      <c r="K264" s="1" t="str">
        <f t="shared" si="41"/>
        <v>NIE</v>
      </c>
      <c r="L264" s="1" t="str">
        <f t="shared" si="42"/>
        <v>NIE</v>
      </c>
      <c r="N264" s="6">
        <f>G264*$N$2</f>
        <v>0</v>
      </c>
      <c r="O264" s="6">
        <f t="shared" si="43"/>
        <v>0</v>
      </c>
    </row>
    <row r="265" spans="1:15" x14ac:dyDescent="0.25">
      <c r="A265" s="2">
        <v>41899</v>
      </c>
      <c r="B265" s="13">
        <v>138</v>
      </c>
      <c r="C265" s="6">
        <f t="shared" si="44"/>
        <v>37.08</v>
      </c>
      <c r="D265" s="6">
        <f>F264+H264</f>
        <v>25.59</v>
      </c>
      <c r="E265" s="6">
        <f t="shared" si="36"/>
        <v>37.08</v>
      </c>
      <c r="F265" s="6">
        <f t="shared" si="37"/>
        <v>13.17</v>
      </c>
      <c r="G265" s="6">
        <f t="shared" si="38"/>
        <v>0</v>
      </c>
      <c r="H265" s="6">
        <f>IF(F265&lt;5,$B$3-F265,0)</f>
        <v>0</v>
      </c>
      <c r="I265" s="6">
        <f t="shared" si="39"/>
        <v>37.08</v>
      </c>
      <c r="J265" s="6">
        <f t="shared" si="40"/>
        <v>13.17</v>
      </c>
      <c r="K265" s="1" t="str">
        <f t="shared" si="41"/>
        <v>NIE</v>
      </c>
      <c r="L265" s="1" t="str">
        <f t="shared" si="42"/>
        <v>NIE</v>
      </c>
      <c r="N265" s="6">
        <f>G265*$N$2</f>
        <v>0</v>
      </c>
      <c r="O265" s="6">
        <f t="shared" si="43"/>
        <v>0</v>
      </c>
    </row>
    <row r="266" spans="1:15" x14ac:dyDescent="0.25">
      <c r="A266" s="2">
        <v>41900</v>
      </c>
      <c r="B266" s="13">
        <v>47</v>
      </c>
      <c r="C266" s="6">
        <f t="shared" si="44"/>
        <v>37.08</v>
      </c>
      <c r="D266" s="6">
        <f>F265+H265</f>
        <v>13.17</v>
      </c>
      <c r="E266" s="6">
        <f t="shared" si="36"/>
        <v>35.67</v>
      </c>
      <c r="F266" s="6">
        <f t="shared" si="37"/>
        <v>11.05</v>
      </c>
      <c r="G266" s="6">
        <f t="shared" si="38"/>
        <v>9.3299999999999983</v>
      </c>
      <c r="H266" s="6">
        <f>IF(F266&lt;5,$B$3-F266,0)</f>
        <v>0</v>
      </c>
      <c r="I266" s="6">
        <f t="shared" si="39"/>
        <v>45</v>
      </c>
      <c r="J266" s="6">
        <f t="shared" si="40"/>
        <v>11.05</v>
      </c>
      <c r="K266" s="1" t="str">
        <f t="shared" si="41"/>
        <v>TAK</v>
      </c>
      <c r="L266" s="1" t="str">
        <f t="shared" si="42"/>
        <v>NIE</v>
      </c>
      <c r="N266" s="6">
        <f>G266*$N$2</f>
        <v>46.556699999999992</v>
      </c>
      <c r="O266" s="6">
        <f t="shared" si="43"/>
        <v>0</v>
      </c>
    </row>
    <row r="267" spans="1:15" x14ac:dyDescent="0.25">
      <c r="A267" s="2">
        <v>41901</v>
      </c>
      <c r="B267" s="13">
        <v>85</v>
      </c>
      <c r="C267" s="6">
        <f t="shared" si="44"/>
        <v>45</v>
      </c>
      <c r="D267" s="6">
        <f>F266+H266</f>
        <v>11.05</v>
      </c>
      <c r="E267" s="6">
        <f t="shared" si="36"/>
        <v>42.45</v>
      </c>
      <c r="F267" s="6">
        <f t="shared" si="37"/>
        <v>7.2200000000000006</v>
      </c>
      <c r="G267" s="6">
        <f t="shared" si="38"/>
        <v>0</v>
      </c>
      <c r="H267" s="6">
        <f>IF(F267&lt;5,$B$3-F267,0)</f>
        <v>0</v>
      </c>
      <c r="I267" s="6">
        <f t="shared" si="39"/>
        <v>42.45</v>
      </c>
      <c r="J267" s="6">
        <f t="shared" si="40"/>
        <v>7.2200000000000006</v>
      </c>
      <c r="K267" s="1" t="str">
        <f t="shared" si="41"/>
        <v>TAK</v>
      </c>
      <c r="L267" s="1" t="str">
        <f t="shared" si="42"/>
        <v>NIE</v>
      </c>
      <c r="N267" s="6">
        <f>G267*$N$2</f>
        <v>0</v>
      </c>
      <c r="O267" s="6">
        <f t="shared" si="43"/>
        <v>0</v>
      </c>
    </row>
    <row r="268" spans="1:15" x14ac:dyDescent="0.25">
      <c r="A268" s="2">
        <v>41902</v>
      </c>
      <c r="B268" s="13">
        <v>50</v>
      </c>
      <c r="C268" s="6">
        <f t="shared" si="44"/>
        <v>42.45</v>
      </c>
      <c r="D268" s="6">
        <f>F267+H267</f>
        <v>7.2200000000000006</v>
      </c>
      <c r="E268" s="6">
        <f t="shared" si="36"/>
        <v>40.950000000000003</v>
      </c>
      <c r="F268" s="6">
        <f t="shared" si="37"/>
        <v>4.9700000000000006</v>
      </c>
      <c r="G268" s="6">
        <f t="shared" si="38"/>
        <v>0</v>
      </c>
      <c r="H268" s="6">
        <f>IF(F268&lt;5,$B$3-F268,0)</f>
        <v>25.03</v>
      </c>
      <c r="I268" s="6">
        <f t="shared" si="39"/>
        <v>40.950000000000003</v>
      </c>
      <c r="J268" s="6">
        <f t="shared" si="40"/>
        <v>30</v>
      </c>
      <c r="K268" s="1" t="str">
        <f t="shared" si="41"/>
        <v>TAK</v>
      </c>
      <c r="L268" s="1" t="str">
        <f t="shared" si="42"/>
        <v>NIE</v>
      </c>
      <c r="N268" s="6">
        <f>G268*$N$2</f>
        <v>0</v>
      </c>
      <c r="O268" s="6">
        <f t="shared" si="43"/>
        <v>57.318700000000007</v>
      </c>
    </row>
    <row r="269" spans="1:15" x14ac:dyDescent="0.25">
      <c r="A269" s="2">
        <v>41903</v>
      </c>
      <c r="B269" s="13">
        <v>133</v>
      </c>
      <c r="C269" s="6">
        <f t="shared" si="44"/>
        <v>40.950000000000003</v>
      </c>
      <c r="D269" s="6">
        <f>F268+H268</f>
        <v>30</v>
      </c>
      <c r="E269" s="6">
        <f t="shared" si="36"/>
        <v>40.950000000000003</v>
      </c>
      <c r="F269" s="6">
        <f t="shared" si="37"/>
        <v>18.03</v>
      </c>
      <c r="G269" s="6">
        <f t="shared" si="38"/>
        <v>0</v>
      </c>
      <c r="H269" s="6">
        <f>IF(F269&lt;5,$B$3-F269,0)</f>
        <v>0</v>
      </c>
      <c r="I269" s="6">
        <f t="shared" si="39"/>
        <v>40.950000000000003</v>
      </c>
      <c r="J269" s="6">
        <f t="shared" si="40"/>
        <v>18.03</v>
      </c>
      <c r="K269" s="1" t="str">
        <f t="shared" si="41"/>
        <v>NIE</v>
      </c>
      <c r="L269" s="1" t="str">
        <f t="shared" si="42"/>
        <v>NIE</v>
      </c>
      <c r="N269" s="6">
        <f>G269*$N$2</f>
        <v>0</v>
      </c>
      <c r="O269" s="6">
        <f t="shared" si="43"/>
        <v>0</v>
      </c>
    </row>
    <row r="270" spans="1:15" x14ac:dyDescent="0.25">
      <c r="A270" s="2">
        <v>41904</v>
      </c>
      <c r="B270" s="13">
        <v>128</v>
      </c>
      <c r="C270" s="6">
        <f t="shared" si="44"/>
        <v>40.950000000000003</v>
      </c>
      <c r="D270" s="6">
        <f>F269+H269</f>
        <v>18.03</v>
      </c>
      <c r="E270" s="6">
        <f t="shared" si="36"/>
        <v>40.950000000000003</v>
      </c>
      <c r="F270" s="6">
        <f t="shared" si="37"/>
        <v>6.5100000000000016</v>
      </c>
      <c r="G270" s="6">
        <f t="shared" si="38"/>
        <v>0</v>
      </c>
      <c r="H270" s="6">
        <f>IF(F270&lt;5,$B$3-F270,0)</f>
        <v>0</v>
      </c>
      <c r="I270" s="6">
        <f t="shared" si="39"/>
        <v>40.950000000000003</v>
      </c>
      <c r="J270" s="6">
        <f t="shared" si="40"/>
        <v>6.5100000000000016</v>
      </c>
      <c r="K270" s="1" t="str">
        <f t="shared" si="41"/>
        <v>NIE</v>
      </c>
      <c r="L270" s="1" t="str">
        <f t="shared" si="42"/>
        <v>NIE</v>
      </c>
      <c r="N270" s="6">
        <f>G270*$N$2</f>
        <v>0</v>
      </c>
      <c r="O270" s="6">
        <f t="shared" si="43"/>
        <v>0</v>
      </c>
    </row>
    <row r="271" spans="1:15" x14ac:dyDescent="0.25">
      <c r="A271" s="2">
        <v>41905</v>
      </c>
      <c r="B271" s="13">
        <v>138</v>
      </c>
      <c r="C271" s="6">
        <f t="shared" si="44"/>
        <v>40.950000000000003</v>
      </c>
      <c r="D271" s="6">
        <f>F270+H270</f>
        <v>6.5100000000000016</v>
      </c>
      <c r="E271" s="6">
        <f t="shared" si="36"/>
        <v>36.81</v>
      </c>
      <c r="F271" s="6">
        <f t="shared" si="37"/>
        <v>0.3000000000000016</v>
      </c>
      <c r="G271" s="6">
        <f t="shared" si="38"/>
        <v>0</v>
      </c>
      <c r="H271" s="6">
        <f>IF(F271&lt;5,$B$3-F271,0)</f>
        <v>29.7</v>
      </c>
      <c r="I271" s="6">
        <f t="shared" si="39"/>
        <v>36.81</v>
      </c>
      <c r="J271" s="6">
        <f t="shared" si="40"/>
        <v>30</v>
      </c>
      <c r="K271" s="1" t="str">
        <f t="shared" si="41"/>
        <v>TAK</v>
      </c>
      <c r="L271" s="1" t="str">
        <f t="shared" si="42"/>
        <v>NIE</v>
      </c>
      <c r="N271" s="6">
        <f>G271*$N$2</f>
        <v>0</v>
      </c>
      <c r="O271" s="6">
        <f t="shared" si="43"/>
        <v>68.013000000000005</v>
      </c>
    </row>
    <row r="272" spans="1:15" x14ac:dyDescent="0.25">
      <c r="A272" s="2">
        <v>41906</v>
      </c>
      <c r="B272" s="13">
        <v>25</v>
      </c>
      <c r="C272" s="6">
        <f t="shared" si="44"/>
        <v>36.81</v>
      </c>
      <c r="D272" s="6">
        <f>F271+H271</f>
        <v>30</v>
      </c>
      <c r="E272" s="6">
        <f t="shared" si="36"/>
        <v>36.81</v>
      </c>
      <c r="F272" s="6">
        <f t="shared" si="37"/>
        <v>27.75</v>
      </c>
      <c r="G272" s="6">
        <f t="shared" si="38"/>
        <v>0</v>
      </c>
      <c r="H272" s="6">
        <f>IF(F272&lt;5,$B$3-F272,0)</f>
        <v>0</v>
      </c>
      <c r="I272" s="6">
        <f t="shared" si="39"/>
        <v>36.81</v>
      </c>
      <c r="J272" s="6">
        <f t="shared" si="40"/>
        <v>27.75</v>
      </c>
      <c r="K272" s="1" t="str">
        <f t="shared" si="41"/>
        <v>NIE</v>
      </c>
      <c r="L272" s="1" t="str">
        <f t="shared" si="42"/>
        <v>NIE</v>
      </c>
      <c r="N272" s="6">
        <f>G272*$N$2</f>
        <v>0</v>
      </c>
      <c r="O272" s="6">
        <f t="shared" si="43"/>
        <v>0</v>
      </c>
    </row>
    <row r="273" spans="1:15" x14ac:dyDescent="0.25">
      <c r="A273" s="2">
        <v>41907</v>
      </c>
      <c r="B273" s="13">
        <v>133</v>
      </c>
      <c r="C273" s="6">
        <f t="shared" si="44"/>
        <v>36.81</v>
      </c>
      <c r="D273" s="6">
        <f>F272+H272</f>
        <v>27.75</v>
      </c>
      <c r="E273" s="6">
        <f t="shared" si="36"/>
        <v>36.81</v>
      </c>
      <c r="F273" s="6">
        <f t="shared" si="37"/>
        <v>15.78</v>
      </c>
      <c r="G273" s="6">
        <f t="shared" si="38"/>
        <v>8.1899999999999977</v>
      </c>
      <c r="H273" s="6">
        <f>IF(F273&lt;5,$B$3-F273,0)</f>
        <v>0</v>
      </c>
      <c r="I273" s="6">
        <f t="shared" si="39"/>
        <v>45</v>
      </c>
      <c r="J273" s="6">
        <f t="shared" si="40"/>
        <v>15.78</v>
      </c>
      <c r="K273" s="1" t="str">
        <f t="shared" si="41"/>
        <v>NIE</v>
      </c>
      <c r="L273" s="1" t="str">
        <f t="shared" si="42"/>
        <v>NIE</v>
      </c>
      <c r="N273" s="6">
        <f>G273*$N$2</f>
        <v>40.868099999999991</v>
      </c>
      <c r="O273" s="6">
        <f t="shared" si="43"/>
        <v>0</v>
      </c>
    </row>
    <row r="274" spans="1:15" x14ac:dyDescent="0.25">
      <c r="A274" s="2">
        <v>41908</v>
      </c>
      <c r="B274" s="13">
        <v>110</v>
      </c>
      <c r="C274" s="6">
        <f t="shared" si="44"/>
        <v>45</v>
      </c>
      <c r="D274" s="6">
        <f>F273+H273</f>
        <v>15.78</v>
      </c>
      <c r="E274" s="6">
        <f t="shared" si="36"/>
        <v>45</v>
      </c>
      <c r="F274" s="6">
        <f t="shared" si="37"/>
        <v>5.879999999999999</v>
      </c>
      <c r="G274" s="6">
        <f t="shared" si="38"/>
        <v>0</v>
      </c>
      <c r="H274" s="6">
        <f>IF(F274&lt;5,$B$3-F274,0)</f>
        <v>0</v>
      </c>
      <c r="I274" s="6">
        <f t="shared" si="39"/>
        <v>45</v>
      </c>
      <c r="J274" s="6">
        <f t="shared" si="40"/>
        <v>5.879999999999999</v>
      </c>
      <c r="K274" s="1" t="str">
        <f t="shared" si="41"/>
        <v>NIE</v>
      </c>
      <c r="L274" s="1" t="str">
        <f t="shared" si="42"/>
        <v>NIE</v>
      </c>
      <c r="N274" s="6">
        <f>G274*$N$2</f>
        <v>0</v>
      </c>
      <c r="O274" s="6">
        <f t="shared" si="43"/>
        <v>0</v>
      </c>
    </row>
    <row r="275" spans="1:15" x14ac:dyDescent="0.25">
      <c r="A275" s="2">
        <v>41909</v>
      </c>
      <c r="B275" s="13">
        <v>24</v>
      </c>
      <c r="C275" s="6">
        <f t="shared" si="44"/>
        <v>45</v>
      </c>
      <c r="D275" s="6">
        <f>F274+H274</f>
        <v>5.879999999999999</v>
      </c>
      <c r="E275" s="6">
        <f t="shared" si="36"/>
        <v>44.28</v>
      </c>
      <c r="F275" s="6">
        <f t="shared" si="37"/>
        <v>4.7999999999999989</v>
      </c>
      <c r="G275" s="6">
        <f t="shared" si="38"/>
        <v>0</v>
      </c>
      <c r="H275" s="6">
        <f>IF(F275&lt;5,$B$3-F275,0)</f>
        <v>25.200000000000003</v>
      </c>
      <c r="I275" s="6">
        <f t="shared" si="39"/>
        <v>44.28</v>
      </c>
      <c r="J275" s="6">
        <f t="shared" si="40"/>
        <v>30</v>
      </c>
      <c r="K275" s="1" t="str">
        <f t="shared" si="41"/>
        <v>TAK</v>
      </c>
      <c r="L275" s="1" t="str">
        <f t="shared" si="42"/>
        <v>NIE</v>
      </c>
      <c r="N275" s="6">
        <f>G275*$N$2</f>
        <v>0</v>
      </c>
      <c r="O275" s="6">
        <f t="shared" si="43"/>
        <v>57.708000000000006</v>
      </c>
    </row>
    <row r="276" spans="1:15" x14ac:dyDescent="0.25">
      <c r="A276" s="2">
        <v>41910</v>
      </c>
      <c r="B276" s="13">
        <v>65</v>
      </c>
      <c r="C276" s="6">
        <f t="shared" si="44"/>
        <v>44.28</v>
      </c>
      <c r="D276" s="6">
        <f>F275+H275</f>
        <v>30</v>
      </c>
      <c r="E276" s="6">
        <f t="shared" si="36"/>
        <v>44.28</v>
      </c>
      <c r="F276" s="6">
        <f t="shared" si="37"/>
        <v>24.15</v>
      </c>
      <c r="G276" s="6">
        <f t="shared" si="38"/>
        <v>0</v>
      </c>
      <c r="H276" s="6">
        <f>IF(F276&lt;5,$B$3-F276,0)</f>
        <v>0</v>
      </c>
      <c r="I276" s="6">
        <f t="shared" si="39"/>
        <v>44.28</v>
      </c>
      <c r="J276" s="6">
        <f t="shared" si="40"/>
        <v>24.15</v>
      </c>
      <c r="K276" s="1" t="str">
        <f t="shared" si="41"/>
        <v>NIE</v>
      </c>
      <c r="L276" s="1" t="str">
        <f t="shared" si="42"/>
        <v>NIE</v>
      </c>
      <c r="N276" s="6">
        <f>G276*$N$2</f>
        <v>0</v>
      </c>
      <c r="O276" s="6">
        <f t="shared" si="43"/>
        <v>0</v>
      </c>
    </row>
    <row r="277" spans="1:15" x14ac:dyDescent="0.25">
      <c r="A277" s="2">
        <v>41911</v>
      </c>
      <c r="B277" s="13">
        <v>61</v>
      </c>
      <c r="C277" s="6">
        <f t="shared" si="44"/>
        <v>44.28</v>
      </c>
      <c r="D277" s="6">
        <f>F276+H276</f>
        <v>24.15</v>
      </c>
      <c r="E277" s="6">
        <f t="shared" si="36"/>
        <v>44.28</v>
      </c>
      <c r="F277" s="6">
        <f t="shared" si="37"/>
        <v>18.659999999999997</v>
      </c>
      <c r="G277" s="6">
        <f t="shared" si="38"/>
        <v>0</v>
      </c>
      <c r="H277" s="6">
        <f>IF(F277&lt;5,$B$3-F277,0)</f>
        <v>0</v>
      </c>
      <c r="I277" s="6">
        <f t="shared" si="39"/>
        <v>44.28</v>
      </c>
      <c r="J277" s="6">
        <f t="shared" si="40"/>
        <v>18.659999999999997</v>
      </c>
      <c r="K277" s="1" t="str">
        <f t="shared" si="41"/>
        <v>NIE</v>
      </c>
      <c r="L277" s="1" t="str">
        <f t="shared" si="42"/>
        <v>NIE</v>
      </c>
      <c r="N277" s="6">
        <f>G277*$N$2</f>
        <v>0</v>
      </c>
      <c r="O277" s="6">
        <f t="shared" si="43"/>
        <v>0</v>
      </c>
    </row>
    <row r="278" spans="1:15" x14ac:dyDescent="0.25">
      <c r="A278" s="2">
        <v>41912</v>
      </c>
      <c r="B278" s="13">
        <v>45</v>
      </c>
      <c r="C278" s="6">
        <f t="shared" si="44"/>
        <v>44.28</v>
      </c>
      <c r="D278" s="6">
        <f>F277+H277</f>
        <v>18.659999999999997</v>
      </c>
      <c r="E278" s="6">
        <f t="shared" si="36"/>
        <v>44.28</v>
      </c>
      <c r="F278" s="6">
        <f t="shared" si="37"/>
        <v>14.609999999999996</v>
      </c>
      <c r="G278" s="6">
        <f t="shared" si="38"/>
        <v>0</v>
      </c>
      <c r="H278" s="6">
        <f>IF(F278&lt;5,$B$3-F278,0)</f>
        <v>0</v>
      </c>
      <c r="I278" s="6">
        <f t="shared" si="39"/>
        <v>44.28</v>
      </c>
      <c r="J278" s="6">
        <f t="shared" si="40"/>
        <v>14.609999999999996</v>
      </c>
      <c r="K278" s="1" t="str">
        <f t="shared" si="41"/>
        <v>NIE</v>
      </c>
      <c r="L278" s="1" t="str">
        <f t="shared" si="42"/>
        <v>NIE</v>
      </c>
      <c r="N278" s="6">
        <f>G278*$N$2</f>
        <v>0</v>
      </c>
      <c r="O278" s="6">
        <f t="shared" si="43"/>
        <v>0</v>
      </c>
    </row>
    <row r="279" spans="1:15" x14ac:dyDescent="0.25">
      <c r="A279" s="2">
        <v>41913</v>
      </c>
      <c r="B279" s="13">
        <v>49</v>
      </c>
      <c r="C279" s="6">
        <f t="shared" si="44"/>
        <v>44.28</v>
      </c>
      <c r="D279" s="6">
        <f>F278+H278</f>
        <v>14.609999999999996</v>
      </c>
      <c r="E279" s="6">
        <f t="shared" si="36"/>
        <v>42.81</v>
      </c>
      <c r="F279" s="6">
        <f t="shared" si="37"/>
        <v>12.399999999999995</v>
      </c>
      <c r="G279" s="6">
        <f t="shared" si="38"/>
        <v>0</v>
      </c>
      <c r="H279" s="6">
        <f>IF(F279&lt;5,$B$3-F279,0)</f>
        <v>0</v>
      </c>
      <c r="I279" s="6">
        <f t="shared" si="39"/>
        <v>42.81</v>
      </c>
      <c r="J279" s="6">
        <f t="shared" si="40"/>
        <v>12.399999999999995</v>
      </c>
      <c r="K279" s="1" t="str">
        <f t="shared" si="41"/>
        <v>TAK</v>
      </c>
      <c r="L279" s="1" t="str">
        <f t="shared" si="42"/>
        <v>NIE</v>
      </c>
      <c r="N279" s="6">
        <f>G279*$N$2</f>
        <v>0</v>
      </c>
      <c r="O279" s="6">
        <f t="shared" si="43"/>
        <v>0</v>
      </c>
    </row>
    <row r="280" spans="1:15" x14ac:dyDescent="0.25">
      <c r="A280" s="2">
        <v>41914</v>
      </c>
      <c r="B280" s="13">
        <v>57</v>
      </c>
      <c r="C280" s="6">
        <f t="shared" si="44"/>
        <v>42.81</v>
      </c>
      <c r="D280" s="6">
        <f>F279+H279</f>
        <v>12.399999999999995</v>
      </c>
      <c r="E280" s="6">
        <f t="shared" si="36"/>
        <v>41.1</v>
      </c>
      <c r="F280" s="6">
        <f t="shared" si="37"/>
        <v>9.8299999999999947</v>
      </c>
      <c r="G280" s="6">
        <f t="shared" si="38"/>
        <v>0</v>
      </c>
      <c r="H280" s="6">
        <f>IF(F280&lt;5,$B$3-F280,0)</f>
        <v>0</v>
      </c>
      <c r="I280" s="6">
        <f t="shared" si="39"/>
        <v>41.1</v>
      </c>
      <c r="J280" s="6">
        <f t="shared" si="40"/>
        <v>9.8299999999999947</v>
      </c>
      <c r="K280" s="1" t="str">
        <f t="shared" si="41"/>
        <v>TAK</v>
      </c>
      <c r="L280" s="1" t="str">
        <f t="shared" si="42"/>
        <v>NIE</v>
      </c>
      <c r="N280" s="6">
        <f>G280*$N$2</f>
        <v>0</v>
      </c>
      <c r="O280" s="6">
        <f t="shared" si="43"/>
        <v>0</v>
      </c>
    </row>
    <row r="281" spans="1:15" x14ac:dyDescent="0.25">
      <c r="A281" s="2">
        <v>41915</v>
      </c>
      <c r="B281" s="13">
        <v>109</v>
      </c>
      <c r="C281" s="6">
        <f t="shared" si="44"/>
        <v>41.1</v>
      </c>
      <c r="D281" s="6">
        <f>F280+H280</f>
        <v>9.8299999999999947</v>
      </c>
      <c r="E281" s="6">
        <f t="shared" si="36"/>
        <v>37.83</v>
      </c>
      <c r="F281" s="6">
        <f t="shared" si="37"/>
        <v>4.9199999999999946</v>
      </c>
      <c r="G281" s="6">
        <f t="shared" si="38"/>
        <v>0</v>
      </c>
      <c r="H281" s="6">
        <f>IF(F281&lt;5,$B$3-F281,0)</f>
        <v>25.080000000000005</v>
      </c>
      <c r="I281" s="6">
        <f t="shared" si="39"/>
        <v>37.83</v>
      </c>
      <c r="J281" s="6">
        <f t="shared" si="40"/>
        <v>30</v>
      </c>
      <c r="K281" s="1" t="str">
        <f t="shared" si="41"/>
        <v>TAK</v>
      </c>
      <c r="L281" s="1" t="str">
        <f t="shared" si="42"/>
        <v>NIE</v>
      </c>
      <c r="N281" s="6">
        <f>G281*$N$2</f>
        <v>0</v>
      </c>
      <c r="O281" s="6">
        <f t="shared" si="43"/>
        <v>57.433200000000014</v>
      </c>
    </row>
    <row r="282" spans="1:15" x14ac:dyDescent="0.25">
      <c r="A282" s="2">
        <v>41916</v>
      </c>
      <c r="B282" s="13">
        <v>106</v>
      </c>
      <c r="C282" s="6">
        <f t="shared" si="44"/>
        <v>37.83</v>
      </c>
      <c r="D282" s="6">
        <f>F281+H281</f>
        <v>30</v>
      </c>
      <c r="E282" s="6">
        <f t="shared" si="36"/>
        <v>37.83</v>
      </c>
      <c r="F282" s="6">
        <f t="shared" si="37"/>
        <v>20.46</v>
      </c>
      <c r="G282" s="6">
        <f t="shared" si="38"/>
        <v>0</v>
      </c>
      <c r="H282" s="6">
        <f>IF(F282&lt;5,$B$3-F282,0)</f>
        <v>0</v>
      </c>
      <c r="I282" s="6">
        <f t="shared" si="39"/>
        <v>37.83</v>
      </c>
      <c r="J282" s="6">
        <f t="shared" si="40"/>
        <v>20.46</v>
      </c>
      <c r="K282" s="1" t="str">
        <f t="shared" si="41"/>
        <v>NIE</v>
      </c>
      <c r="L282" s="1" t="str">
        <f t="shared" si="42"/>
        <v>NIE</v>
      </c>
      <c r="N282" s="6">
        <f>G282*$N$2</f>
        <v>0</v>
      </c>
      <c r="O282" s="6">
        <f t="shared" si="43"/>
        <v>0</v>
      </c>
    </row>
    <row r="283" spans="1:15" x14ac:dyDescent="0.25">
      <c r="A283" s="2">
        <v>41917</v>
      </c>
      <c r="B283" s="13">
        <v>17</v>
      </c>
      <c r="C283" s="6">
        <f t="shared" si="44"/>
        <v>37.83</v>
      </c>
      <c r="D283" s="6">
        <f>F282+H282</f>
        <v>20.46</v>
      </c>
      <c r="E283" s="6">
        <f t="shared" si="36"/>
        <v>37.83</v>
      </c>
      <c r="F283" s="6">
        <f t="shared" si="37"/>
        <v>18.93</v>
      </c>
      <c r="G283" s="6">
        <f t="shared" si="38"/>
        <v>0</v>
      </c>
      <c r="H283" s="6">
        <f>IF(F283&lt;5,$B$3-F283,0)</f>
        <v>0</v>
      </c>
      <c r="I283" s="6">
        <f t="shared" si="39"/>
        <v>37.83</v>
      </c>
      <c r="J283" s="6">
        <f t="shared" si="40"/>
        <v>18.93</v>
      </c>
      <c r="K283" s="1" t="str">
        <f t="shared" si="41"/>
        <v>NIE</v>
      </c>
      <c r="L283" s="1" t="str">
        <f t="shared" si="42"/>
        <v>NIE</v>
      </c>
      <c r="N283" s="6">
        <f>G283*$N$2</f>
        <v>0</v>
      </c>
      <c r="O283" s="6">
        <f t="shared" si="43"/>
        <v>0</v>
      </c>
    </row>
    <row r="284" spans="1:15" x14ac:dyDescent="0.25">
      <c r="A284" s="2">
        <v>41918</v>
      </c>
      <c r="B284" s="13">
        <v>99</v>
      </c>
      <c r="C284" s="6">
        <f t="shared" si="44"/>
        <v>37.83</v>
      </c>
      <c r="D284" s="6">
        <f>F283+H283</f>
        <v>18.93</v>
      </c>
      <c r="E284" s="6">
        <f t="shared" si="36"/>
        <v>37.83</v>
      </c>
      <c r="F284" s="6">
        <f t="shared" si="37"/>
        <v>10.02</v>
      </c>
      <c r="G284" s="6">
        <f t="shared" si="38"/>
        <v>0</v>
      </c>
      <c r="H284" s="6">
        <f>IF(F284&lt;5,$B$3-F284,0)</f>
        <v>0</v>
      </c>
      <c r="I284" s="6">
        <f t="shared" si="39"/>
        <v>37.83</v>
      </c>
      <c r="J284" s="6">
        <f t="shared" si="40"/>
        <v>10.02</v>
      </c>
      <c r="K284" s="1" t="str">
        <f t="shared" si="41"/>
        <v>NIE</v>
      </c>
      <c r="L284" s="1" t="str">
        <f t="shared" si="42"/>
        <v>NIE</v>
      </c>
      <c r="N284" s="6">
        <f>G284*$N$2</f>
        <v>0</v>
      </c>
      <c r="O284" s="6">
        <f t="shared" si="43"/>
        <v>0</v>
      </c>
    </row>
    <row r="285" spans="1:15" x14ac:dyDescent="0.25">
      <c r="A285" s="2">
        <v>41919</v>
      </c>
      <c r="B285" s="13">
        <v>30</v>
      </c>
      <c r="C285" s="6">
        <f t="shared" si="44"/>
        <v>37.83</v>
      </c>
      <c r="D285" s="6">
        <f>F284+H284</f>
        <v>10.02</v>
      </c>
      <c r="E285" s="6">
        <f t="shared" si="36"/>
        <v>36.93</v>
      </c>
      <c r="F285" s="6">
        <f t="shared" si="37"/>
        <v>8.67</v>
      </c>
      <c r="G285" s="6">
        <f t="shared" si="38"/>
        <v>0</v>
      </c>
      <c r="H285" s="6">
        <f>IF(F285&lt;5,$B$3-F285,0)</f>
        <v>0</v>
      </c>
      <c r="I285" s="6">
        <f t="shared" si="39"/>
        <v>36.93</v>
      </c>
      <c r="J285" s="6">
        <f t="shared" si="40"/>
        <v>8.67</v>
      </c>
      <c r="K285" s="1" t="str">
        <f t="shared" si="41"/>
        <v>TAK</v>
      </c>
      <c r="L285" s="1" t="str">
        <f t="shared" si="42"/>
        <v>NIE</v>
      </c>
      <c r="N285" s="6">
        <f>G285*$N$2</f>
        <v>0</v>
      </c>
      <c r="O285" s="6">
        <f t="shared" si="43"/>
        <v>0</v>
      </c>
    </row>
    <row r="286" spans="1:15" x14ac:dyDescent="0.25">
      <c r="A286" s="2">
        <v>41920</v>
      </c>
      <c r="B286" s="13">
        <v>33</v>
      </c>
      <c r="C286" s="6">
        <f t="shared" si="44"/>
        <v>36.93</v>
      </c>
      <c r="D286" s="6">
        <f>F285+H285</f>
        <v>8.67</v>
      </c>
      <c r="E286" s="6">
        <f t="shared" si="36"/>
        <v>35.94</v>
      </c>
      <c r="F286" s="6">
        <f t="shared" si="37"/>
        <v>7.18</v>
      </c>
      <c r="G286" s="6">
        <f t="shared" si="38"/>
        <v>0</v>
      </c>
      <c r="H286" s="6">
        <f>IF(F286&lt;5,$B$3-F286,0)</f>
        <v>0</v>
      </c>
      <c r="I286" s="6">
        <f t="shared" si="39"/>
        <v>35.94</v>
      </c>
      <c r="J286" s="6">
        <f t="shared" si="40"/>
        <v>7.18</v>
      </c>
      <c r="K286" s="1" t="str">
        <f t="shared" si="41"/>
        <v>TAK</v>
      </c>
      <c r="L286" s="1" t="str">
        <f t="shared" si="42"/>
        <v>NIE</v>
      </c>
      <c r="N286" s="6">
        <f>G286*$N$2</f>
        <v>0</v>
      </c>
      <c r="O286" s="6">
        <f t="shared" si="43"/>
        <v>0</v>
      </c>
    </row>
    <row r="287" spans="1:15" x14ac:dyDescent="0.25">
      <c r="A287" s="2">
        <v>41921</v>
      </c>
      <c r="B287" s="13">
        <v>102</v>
      </c>
      <c r="C287" s="6">
        <f t="shared" si="44"/>
        <v>35.94</v>
      </c>
      <c r="D287" s="6">
        <f>F286+H286</f>
        <v>7.18</v>
      </c>
      <c r="E287" s="6">
        <f t="shared" si="36"/>
        <v>32.879999999999995</v>
      </c>
      <c r="F287" s="6">
        <f t="shared" si="37"/>
        <v>2.59</v>
      </c>
      <c r="G287" s="6">
        <f t="shared" si="38"/>
        <v>12.120000000000005</v>
      </c>
      <c r="H287" s="6">
        <f>IF(F287&lt;5,$B$3-F287,0)</f>
        <v>27.41</v>
      </c>
      <c r="I287" s="6">
        <f t="shared" si="39"/>
        <v>45</v>
      </c>
      <c r="J287" s="6">
        <f t="shared" si="40"/>
        <v>30</v>
      </c>
      <c r="K287" s="1" t="str">
        <f t="shared" si="41"/>
        <v>TAK</v>
      </c>
      <c r="L287" s="1" t="str">
        <f t="shared" si="42"/>
        <v>NIE</v>
      </c>
      <c r="N287" s="6">
        <f>G287*$N$2</f>
        <v>60.478800000000028</v>
      </c>
      <c r="O287" s="6">
        <f t="shared" si="43"/>
        <v>62.768900000000002</v>
      </c>
    </row>
    <row r="288" spans="1:15" x14ac:dyDescent="0.25">
      <c r="A288" s="2">
        <v>41922</v>
      </c>
      <c r="B288" s="13">
        <v>175</v>
      </c>
      <c r="C288" s="6">
        <f t="shared" si="44"/>
        <v>45</v>
      </c>
      <c r="D288" s="6">
        <f>F287+H287</f>
        <v>30</v>
      </c>
      <c r="E288" s="6">
        <f t="shared" si="36"/>
        <v>45</v>
      </c>
      <c r="F288" s="6">
        <f t="shared" si="37"/>
        <v>14.25</v>
      </c>
      <c r="G288" s="6">
        <f t="shared" si="38"/>
        <v>0</v>
      </c>
      <c r="H288" s="6">
        <f>IF(F288&lt;5,$B$3-F288,0)</f>
        <v>0</v>
      </c>
      <c r="I288" s="6">
        <f t="shared" si="39"/>
        <v>45</v>
      </c>
      <c r="J288" s="6">
        <f t="shared" si="40"/>
        <v>14.25</v>
      </c>
      <c r="K288" s="1" t="str">
        <f t="shared" si="41"/>
        <v>NIE</v>
      </c>
      <c r="L288" s="1" t="str">
        <f t="shared" si="42"/>
        <v>NIE</v>
      </c>
      <c r="N288" s="6">
        <f>G288*$N$2</f>
        <v>0</v>
      </c>
      <c r="O288" s="6">
        <f t="shared" si="43"/>
        <v>0</v>
      </c>
    </row>
    <row r="289" spans="1:15" x14ac:dyDescent="0.25">
      <c r="A289" s="2">
        <v>41923</v>
      </c>
      <c r="B289" s="13">
        <v>124</v>
      </c>
      <c r="C289" s="6">
        <f t="shared" si="44"/>
        <v>45</v>
      </c>
      <c r="D289" s="6">
        <f>F288+H288</f>
        <v>14.25</v>
      </c>
      <c r="E289" s="6">
        <f t="shared" si="36"/>
        <v>41.28</v>
      </c>
      <c r="F289" s="6">
        <f t="shared" si="37"/>
        <v>8.67</v>
      </c>
      <c r="G289" s="6">
        <f t="shared" si="38"/>
        <v>0</v>
      </c>
      <c r="H289" s="6">
        <f>IF(F289&lt;5,$B$3-F289,0)</f>
        <v>0</v>
      </c>
      <c r="I289" s="6">
        <f t="shared" si="39"/>
        <v>41.28</v>
      </c>
      <c r="J289" s="6">
        <f t="shared" si="40"/>
        <v>8.67</v>
      </c>
      <c r="K289" s="1" t="str">
        <f t="shared" si="41"/>
        <v>TAK</v>
      </c>
      <c r="L289" s="1" t="str">
        <f t="shared" si="42"/>
        <v>NIE</v>
      </c>
      <c r="N289" s="6">
        <f>G289*$N$2</f>
        <v>0</v>
      </c>
      <c r="O289" s="6">
        <f t="shared" si="43"/>
        <v>0</v>
      </c>
    </row>
    <row r="290" spans="1:15" x14ac:dyDescent="0.25">
      <c r="A290" s="2">
        <v>41924</v>
      </c>
      <c r="B290" s="13">
        <v>121</v>
      </c>
      <c r="C290" s="6">
        <f t="shared" si="44"/>
        <v>41.28</v>
      </c>
      <c r="D290" s="6">
        <f>F289+H289</f>
        <v>8.67</v>
      </c>
      <c r="E290" s="6">
        <f t="shared" si="36"/>
        <v>37.65</v>
      </c>
      <c r="F290" s="6">
        <f t="shared" si="37"/>
        <v>3.2199999999999998</v>
      </c>
      <c r="G290" s="6">
        <f t="shared" si="38"/>
        <v>0</v>
      </c>
      <c r="H290" s="6">
        <f>IF(F290&lt;5,$B$3-F290,0)</f>
        <v>26.78</v>
      </c>
      <c r="I290" s="6">
        <f t="shared" si="39"/>
        <v>37.65</v>
      </c>
      <c r="J290" s="6">
        <f t="shared" si="40"/>
        <v>30</v>
      </c>
      <c r="K290" s="1" t="str">
        <f t="shared" si="41"/>
        <v>TAK</v>
      </c>
      <c r="L290" s="1" t="str">
        <f t="shared" si="42"/>
        <v>NIE</v>
      </c>
      <c r="N290" s="6">
        <f>G290*$N$2</f>
        <v>0</v>
      </c>
      <c r="O290" s="6">
        <f t="shared" si="43"/>
        <v>61.3262</v>
      </c>
    </row>
    <row r="291" spans="1:15" x14ac:dyDescent="0.25">
      <c r="A291" s="2">
        <v>41925</v>
      </c>
      <c r="B291" s="13">
        <v>60</v>
      </c>
      <c r="C291" s="6">
        <f t="shared" si="44"/>
        <v>37.65</v>
      </c>
      <c r="D291" s="6">
        <f>F290+H290</f>
        <v>30</v>
      </c>
      <c r="E291" s="6">
        <f t="shared" si="36"/>
        <v>37.65</v>
      </c>
      <c r="F291" s="6">
        <f t="shared" si="37"/>
        <v>24.6</v>
      </c>
      <c r="G291" s="6">
        <f t="shared" si="38"/>
        <v>0</v>
      </c>
      <c r="H291" s="6">
        <f>IF(F291&lt;5,$B$3-F291,0)</f>
        <v>0</v>
      </c>
      <c r="I291" s="6">
        <f t="shared" si="39"/>
        <v>37.65</v>
      </c>
      <c r="J291" s="6">
        <f t="shared" si="40"/>
        <v>24.6</v>
      </c>
      <c r="K291" s="1" t="str">
        <f t="shared" si="41"/>
        <v>NIE</v>
      </c>
      <c r="L291" s="1" t="str">
        <f t="shared" si="42"/>
        <v>NIE</v>
      </c>
      <c r="N291" s="6">
        <f>G291*$N$2</f>
        <v>0</v>
      </c>
      <c r="O291" s="6">
        <f t="shared" si="43"/>
        <v>0</v>
      </c>
    </row>
    <row r="292" spans="1:15" x14ac:dyDescent="0.25">
      <c r="A292" s="2">
        <v>41926</v>
      </c>
      <c r="B292" s="13">
        <v>55</v>
      </c>
      <c r="C292" s="6">
        <f t="shared" si="44"/>
        <v>37.65</v>
      </c>
      <c r="D292" s="6">
        <f>F291+H291</f>
        <v>24.6</v>
      </c>
      <c r="E292" s="6">
        <f t="shared" si="36"/>
        <v>37.65</v>
      </c>
      <c r="F292" s="6">
        <f t="shared" si="37"/>
        <v>19.650000000000002</v>
      </c>
      <c r="G292" s="6">
        <f t="shared" si="38"/>
        <v>0</v>
      </c>
      <c r="H292" s="6">
        <f>IF(F292&lt;5,$B$3-F292,0)</f>
        <v>0</v>
      </c>
      <c r="I292" s="6">
        <f t="shared" si="39"/>
        <v>37.65</v>
      </c>
      <c r="J292" s="6">
        <f t="shared" si="40"/>
        <v>19.650000000000002</v>
      </c>
      <c r="K292" s="1" t="str">
        <f t="shared" si="41"/>
        <v>NIE</v>
      </c>
      <c r="L292" s="1" t="str">
        <f t="shared" si="42"/>
        <v>NIE</v>
      </c>
      <c r="N292" s="6">
        <f>G292*$N$2</f>
        <v>0</v>
      </c>
      <c r="O292" s="6">
        <f t="shared" si="43"/>
        <v>0</v>
      </c>
    </row>
    <row r="293" spans="1:15" x14ac:dyDescent="0.25">
      <c r="A293" s="2">
        <v>41927</v>
      </c>
      <c r="B293" s="13">
        <v>116</v>
      </c>
      <c r="C293" s="6">
        <f t="shared" si="44"/>
        <v>37.65</v>
      </c>
      <c r="D293" s="6">
        <f>F292+H292</f>
        <v>19.650000000000002</v>
      </c>
      <c r="E293" s="6">
        <f t="shared" si="36"/>
        <v>37.65</v>
      </c>
      <c r="F293" s="6">
        <f t="shared" si="37"/>
        <v>9.2100000000000026</v>
      </c>
      <c r="G293" s="6">
        <f t="shared" si="38"/>
        <v>0</v>
      </c>
      <c r="H293" s="6">
        <f>IF(F293&lt;5,$B$3-F293,0)</f>
        <v>0</v>
      </c>
      <c r="I293" s="6">
        <f t="shared" si="39"/>
        <v>37.65</v>
      </c>
      <c r="J293" s="6">
        <f t="shared" si="40"/>
        <v>9.2100000000000026</v>
      </c>
      <c r="K293" s="1" t="str">
        <f t="shared" si="41"/>
        <v>NIE</v>
      </c>
      <c r="L293" s="1" t="str">
        <f t="shared" si="42"/>
        <v>NIE</v>
      </c>
      <c r="N293" s="6">
        <f>G293*$N$2</f>
        <v>0</v>
      </c>
      <c r="O293" s="6">
        <f t="shared" si="43"/>
        <v>0</v>
      </c>
    </row>
    <row r="294" spans="1:15" x14ac:dyDescent="0.25">
      <c r="A294" s="2">
        <v>41928</v>
      </c>
      <c r="B294" s="13">
        <v>123</v>
      </c>
      <c r="C294" s="6">
        <f t="shared" si="44"/>
        <v>37.65</v>
      </c>
      <c r="D294" s="6">
        <f>F293+H293</f>
        <v>9.2100000000000026</v>
      </c>
      <c r="E294" s="6">
        <f t="shared" si="36"/>
        <v>33.96</v>
      </c>
      <c r="F294" s="6">
        <f t="shared" si="37"/>
        <v>3.6700000000000026</v>
      </c>
      <c r="G294" s="6">
        <f t="shared" si="38"/>
        <v>11.04</v>
      </c>
      <c r="H294" s="6">
        <f>IF(F294&lt;5,$B$3-F294,0)</f>
        <v>26.33</v>
      </c>
      <c r="I294" s="6">
        <f t="shared" si="39"/>
        <v>45</v>
      </c>
      <c r="J294" s="6">
        <f t="shared" si="40"/>
        <v>30</v>
      </c>
      <c r="K294" s="1" t="str">
        <f t="shared" si="41"/>
        <v>TAK</v>
      </c>
      <c r="L294" s="1" t="str">
        <f t="shared" si="42"/>
        <v>NIE</v>
      </c>
      <c r="N294" s="6">
        <f>G294*$N$2</f>
        <v>55.089599999999997</v>
      </c>
      <c r="O294" s="6">
        <f t="shared" si="43"/>
        <v>60.295699999999997</v>
      </c>
    </row>
    <row r="295" spans="1:15" x14ac:dyDescent="0.25">
      <c r="A295" s="2">
        <v>41929</v>
      </c>
      <c r="B295" s="13">
        <v>123</v>
      </c>
      <c r="C295" s="6">
        <f t="shared" si="44"/>
        <v>45</v>
      </c>
      <c r="D295" s="6">
        <f>F294+H294</f>
        <v>30</v>
      </c>
      <c r="E295" s="6">
        <f t="shared" si="36"/>
        <v>45</v>
      </c>
      <c r="F295" s="6">
        <f t="shared" si="37"/>
        <v>18.93</v>
      </c>
      <c r="G295" s="6">
        <f t="shared" si="38"/>
        <v>0</v>
      </c>
      <c r="H295" s="6">
        <f>IF(F295&lt;5,$B$3-F295,0)</f>
        <v>0</v>
      </c>
      <c r="I295" s="6">
        <f t="shared" si="39"/>
        <v>45</v>
      </c>
      <c r="J295" s="6">
        <f t="shared" si="40"/>
        <v>18.93</v>
      </c>
      <c r="K295" s="1" t="str">
        <f t="shared" si="41"/>
        <v>NIE</v>
      </c>
      <c r="L295" s="1" t="str">
        <f t="shared" si="42"/>
        <v>NIE</v>
      </c>
      <c r="N295" s="6">
        <f>G295*$N$2</f>
        <v>0</v>
      </c>
      <c r="O295" s="6">
        <f t="shared" si="43"/>
        <v>0</v>
      </c>
    </row>
    <row r="296" spans="1:15" x14ac:dyDescent="0.25">
      <c r="A296" s="2">
        <v>41930</v>
      </c>
      <c r="B296" s="13">
        <v>145</v>
      </c>
      <c r="C296" s="6">
        <f t="shared" si="44"/>
        <v>45</v>
      </c>
      <c r="D296" s="6">
        <f>F295+H295</f>
        <v>18.93</v>
      </c>
      <c r="E296" s="6">
        <f t="shared" si="36"/>
        <v>45</v>
      </c>
      <c r="F296" s="6">
        <f t="shared" si="37"/>
        <v>5.879999999999999</v>
      </c>
      <c r="G296" s="6">
        <f t="shared" si="38"/>
        <v>0</v>
      </c>
      <c r="H296" s="6">
        <f>IF(F296&lt;5,$B$3-F296,0)</f>
        <v>0</v>
      </c>
      <c r="I296" s="6">
        <f t="shared" si="39"/>
        <v>45</v>
      </c>
      <c r="J296" s="6">
        <f t="shared" si="40"/>
        <v>5.879999999999999</v>
      </c>
      <c r="K296" s="1" t="str">
        <f t="shared" si="41"/>
        <v>NIE</v>
      </c>
      <c r="L296" s="1" t="str">
        <f t="shared" si="42"/>
        <v>NIE</v>
      </c>
      <c r="N296" s="6">
        <f>G296*$N$2</f>
        <v>0</v>
      </c>
      <c r="O296" s="6">
        <f t="shared" si="43"/>
        <v>0</v>
      </c>
    </row>
    <row r="297" spans="1:15" x14ac:dyDescent="0.25">
      <c r="A297" s="2">
        <v>41931</v>
      </c>
      <c r="B297" s="13">
        <v>87</v>
      </c>
      <c r="C297" s="6">
        <f t="shared" si="44"/>
        <v>45</v>
      </c>
      <c r="D297" s="6">
        <f>F296+H296</f>
        <v>5.879999999999999</v>
      </c>
      <c r="E297" s="6">
        <f t="shared" si="36"/>
        <v>42.39</v>
      </c>
      <c r="F297" s="6">
        <f t="shared" si="37"/>
        <v>1.9599999999999991</v>
      </c>
      <c r="G297" s="6">
        <f t="shared" si="38"/>
        <v>0</v>
      </c>
      <c r="H297" s="6">
        <f>IF(F297&lt;5,$B$3-F297,0)</f>
        <v>28.04</v>
      </c>
      <c r="I297" s="6">
        <f t="shared" si="39"/>
        <v>42.39</v>
      </c>
      <c r="J297" s="6">
        <f t="shared" si="40"/>
        <v>30</v>
      </c>
      <c r="K297" s="1" t="str">
        <f t="shared" si="41"/>
        <v>TAK</v>
      </c>
      <c r="L297" s="1" t="str">
        <f t="shared" si="42"/>
        <v>NIE</v>
      </c>
      <c r="N297" s="6">
        <f>G297*$N$2</f>
        <v>0</v>
      </c>
      <c r="O297" s="6">
        <f t="shared" si="43"/>
        <v>64.211600000000004</v>
      </c>
    </row>
    <row r="298" spans="1:15" x14ac:dyDescent="0.25">
      <c r="A298" s="2">
        <v>41932</v>
      </c>
      <c r="B298" s="13">
        <v>117</v>
      </c>
      <c r="C298" s="6">
        <f t="shared" si="44"/>
        <v>42.39</v>
      </c>
      <c r="D298" s="6">
        <f>F297+H297</f>
        <v>30</v>
      </c>
      <c r="E298" s="6">
        <f t="shared" si="36"/>
        <v>42.39</v>
      </c>
      <c r="F298" s="6">
        <f t="shared" si="37"/>
        <v>19.47</v>
      </c>
      <c r="G298" s="6">
        <f t="shared" si="38"/>
        <v>0</v>
      </c>
      <c r="H298" s="6">
        <f>IF(F298&lt;5,$B$3-F298,0)</f>
        <v>0</v>
      </c>
      <c r="I298" s="6">
        <f t="shared" si="39"/>
        <v>42.39</v>
      </c>
      <c r="J298" s="6">
        <f t="shared" si="40"/>
        <v>19.47</v>
      </c>
      <c r="K298" s="1" t="str">
        <f t="shared" si="41"/>
        <v>NIE</v>
      </c>
      <c r="L298" s="1" t="str">
        <f t="shared" si="42"/>
        <v>NIE</v>
      </c>
      <c r="N298" s="6">
        <f>G298*$N$2</f>
        <v>0</v>
      </c>
      <c r="O298" s="6">
        <f t="shared" si="43"/>
        <v>0</v>
      </c>
    </row>
    <row r="299" spans="1:15" x14ac:dyDescent="0.25">
      <c r="A299" s="2">
        <v>41933</v>
      </c>
      <c r="B299" s="13">
        <v>61</v>
      </c>
      <c r="C299" s="6">
        <f t="shared" si="44"/>
        <v>42.39</v>
      </c>
      <c r="D299" s="6">
        <f>F298+H298</f>
        <v>19.47</v>
      </c>
      <c r="E299" s="6">
        <f t="shared" si="36"/>
        <v>42.39</v>
      </c>
      <c r="F299" s="6">
        <f t="shared" si="37"/>
        <v>13.979999999999999</v>
      </c>
      <c r="G299" s="6">
        <f t="shared" si="38"/>
        <v>0</v>
      </c>
      <c r="H299" s="6">
        <f>IF(F299&lt;5,$B$3-F299,0)</f>
        <v>0</v>
      </c>
      <c r="I299" s="6">
        <f t="shared" si="39"/>
        <v>42.39</v>
      </c>
      <c r="J299" s="6">
        <f t="shared" si="40"/>
        <v>13.979999999999999</v>
      </c>
      <c r="K299" s="1" t="str">
        <f t="shared" si="41"/>
        <v>NIE</v>
      </c>
      <c r="L299" s="1" t="str">
        <f t="shared" si="42"/>
        <v>NIE</v>
      </c>
      <c r="N299" s="6">
        <f>G299*$N$2</f>
        <v>0</v>
      </c>
      <c r="O299" s="6">
        <f t="shared" si="43"/>
        <v>0</v>
      </c>
    </row>
    <row r="300" spans="1:15" x14ac:dyDescent="0.25">
      <c r="A300" s="2">
        <v>41934</v>
      </c>
      <c r="B300" s="13">
        <v>94</v>
      </c>
      <c r="C300" s="6">
        <f t="shared" si="44"/>
        <v>42.39</v>
      </c>
      <c r="D300" s="6">
        <f>F299+H299</f>
        <v>13.979999999999999</v>
      </c>
      <c r="E300" s="6">
        <f t="shared" si="36"/>
        <v>39.57</v>
      </c>
      <c r="F300" s="6">
        <f t="shared" si="37"/>
        <v>9.7499999999999982</v>
      </c>
      <c r="G300" s="6">
        <f t="shared" si="38"/>
        <v>0</v>
      </c>
      <c r="H300" s="6">
        <f>IF(F300&lt;5,$B$3-F300,0)</f>
        <v>0</v>
      </c>
      <c r="I300" s="6">
        <f t="shared" si="39"/>
        <v>39.57</v>
      </c>
      <c r="J300" s="6">
        <f t="shared" si="40"/>
        <v>9.7499999999999982</v>
      </c>
      <c r="K300" s="1" t="str">
        <f t="shared" si="41"/>
        <v>TAK</v>
      </c>
      <c r="L300" s="1" t="str">
        <f t="shared" si="42"/>
        <v>NIE</v>
      </c>
      <c r="N300" s="6">
        <f>G300*$N$2</f>
        <v>0</v>
      </c>
      <c r="O300" s="6">
        <f t="shared" si="43"/>
        <v>0</v>
      </c>
    </row>
    <row r="301" spans="1:15" x14ac:dyDescent="0.25">
      <c r="A301" s="2">
        <v>41935</v>
      </c>
      <c r="B301" s="13">
        <v>113</v>
      </c>
      <c r="C301" s="6">
        <f t="shared" si="44"/>
        <v>39.57</v>
      </c>
      <c r="D301" s="6">
        <f>F300+H300</f>
        <v>9.7499999999999982</v>
      </c>
      <c r="E301" s="6">
        <f t="shared" si="36"/>
        <v>36.18</v>
      </c>
      <c r="F301" s="6">
        <f t="shared" si="37"/>
        <v>4.6599999999999984</v>
      </c>
      <c r="G301" s="6">
        <f t="shared" si="38"/>
        <v>8.82</v>
      </c>
      <c r="H301" s="6">
        <f>IF(F301&lt;5,$B$3-F301,0)</f>
        <v>25.340000000000003</v>
      </c>
      <c r="I301" s="6">
        <f t="shared" si="39"/>
        <v>45</v>
      </c>
      <c r="J301" s="6">
        <f t="shared" si="40"/>
        <v>30</v>
      </c>
      <c r="K301" s="1" t="str">
        <f t="shared" si="41"/>
        <v>TAK</v>
      </c>
      <c r="L301" s="1" t="str">
        <f t="shared" si="42"/>
        <v>NIE</v>
      </c>
      <c r="N301" s="6">
        <f>G301*$N$2</f>
        <v>44.011800000000001</v>
      </c>
      <c r="O301" s="6">
        <f t="shared" si="43"/>
        <v>58.028600000000012</v>
      </c>
    </row>
    <row r="302" spans="1:15" x14ac:dyDescent="0.25">
      <c r="A302" s="2">
        <v>41936</v>
      </c>
      <c r="B302" s="13">
        <v>144</v>
      </c>
      <c r="C302" s="6">
        <f t="shared" si="44"/>
        <v>45</v>
      </c>
      <c r="D302" s="6">
        <f>F301+H301</f>
        <v>30</v>
      </c>
      <c r="E302" s="6">
        <f t="shared" si="36"/>
        <v>45</v>
      </c>
      <c r="F302" s="6">
        <f t="shared" si="37"/>
        <v>17.04</v>
      </c>
      <c r="G302" s="6">
        <f t="shared" si="38"/>
        <v>0</v>
      </c>
      <c r="H302" s="6">
        <f>IF(F302&lt;5,$B$3-F302,0)</f>
        <v>0</v>
      </c>
      <c r="I302" s="6">
        <f t="shared" si="39"/>
        <v>45</v>
      </c>
      <c r="J302" s="6">
        <f t="shared" si="40"/>
        <v>17.04</v>
      </c>
      <c r="K302" s="1" t="str">
        <f t="shared" si="41"/>
        <v>NIE</v>
      </c>
      <c r="L302" s="1" t="str">
        <f t="shared" si="42"/>
        <v>NIE</v>
      </c>
      <c r="N302" s="6">
        <f>G302*$N$2</f>
        <v>0</v>
      </c>
      <c r="O302" s="6">
        <f t="shared" si="43"/>
        <v>0</v>
      </c>
    </row>
    <row r="303" spans="1:15" x14ac:dyDescent="0.25">
      <c r="A303" s="2">
        <v>41937</v>
      </c>
      <c r="B303" s="13">
        <v>66</v>
      </c>
      <c r="C303" s="6">
        <f t="shared" si="44"/>
        <v>45</v>
      </c>
      <c r="D303" s="6">
        <f>F302+H302</f>
        <v>17.04</v>
      </c>
      <c r="E303" s="6">
        <f t="shared" si="36"/>
        <v>45</v>
      </c>
      <c r="F303" s="6">
        <f t="shared" si="37"/>
        <v>11.099999999999998</v>
      </c>
      <c r="G303" s="6">
        <f t="shared" si="38"/>
        <v>0</v>
      </c>
      <c r="H303" s="6">
        <f>IF(F303&lt;5,$B$3-F303,0)</f>
        <v>0</v>
      </c>
      <c r="I303" s="6">
        <f t="shared" si="39"/>
        <v>45</v>
      </c>
      <c r="J303" s="6">
        <f t="shared" si="40"/>
        <v>11.099999999999998</v>
      </c>
      <c r="K303" s="1" t="str">
        <f t="shared" si="41"/>
        <v>NIE</v>
      </c>
      <c r="L303" s="1" t="str">
        <f t="shared" si="42"/>
        <v>NIE</v>
      </c>
      <c r="N303" s="6">
        <f>G303*$N$2</f>
        <v>0</v>
      </c>
      <c r="O303" s="6">
        <f t="shared" si="43"/>
        <v>0</v>
      </c>
    </row>
    <row r="304" spans="1:15" x14ac:dyDescent="0.25">
      <c r="A304" s="2">
        <v>41938</v>
      </c>
      <c r="B304" s="13">
        <v>69</v>
      </c>
      <c r="C304" s="6">
        <f t="shared" si="44"/>
        <v>45</v>
      </c>
      <c r="D304" s="6">
        <f>F303+H303</f>
        <v>11.099999999999998</v>
      </c>
      <c r="E304" s="6">
        <f t="shared" si="36"/>
        <v>42.93</v>
      </c>
      <c r="F304" s="6">
        <f t="shared" si="37"/>
        <v>7.9899999999999984</v>
      </c>
      <c r="G304" s="6">
        <f t="shared" si="38"/>
        <v>0</v>
      </c>
      <c r="H304" s="6">
        <f>IF(F304&lt;5,$B$3-F304,0)</f>
        <v>0</v>
      </c>
      <c r="I304" s="6">
        <f t="shared" si="39"/>
        <v>42.93</v>
      </c>
      <c r="J304" s="6">
        <f t="shared" si="40"/>
        <v>7.9899999999999984</v>
      </c>
      <c r="K304" s="1" t="str">
        <f t="shared" si="41"/>
        <v>TAK</v>
      </c>
      <c r="L304" s="1" t="str">
        <f t="shared" si="42"/>
        <v>NIE</v>
      </c>
      <c r="N304" s="6">
        <f>G304*$N$2</f>
        <v>0</v>
      </c>
      <c r="O304" s="6">
        <f t="shared" si="43"/>
        <v>0</v>
      </c>
    </row>
    <row r="305" spans="1:15" x14ac:dyDescent="0.25">
      <c r="A305" s="2">
        <v>41939</v>
      </c>
      <c r="B305" s="13">
        <v>127</v>
      </c>
      <c r="C305" s="6">
        <f t="shared" si="44"/>
        <v>42.93</v>
      </c>
      <c r="D305" s="6">
        <f>F304+H304</f>
        <v>7.9899999999999984</v>
      </c>
      <c r="E305" s="6">
        <f t="shared" si="36"/>
        <v>39.119999999999997</v>
      </c>
      <c r="F305" s="6">
        <f t="shared" si="37"/>
        <v>2.2699999999999987</v>
      </c>
      <c r="G305" s="6">
        <f t="shared" si="38"/>
        <v>0</v>
      </c>
      <c r="H305" s="6">
        <f>IF(F305&lt;5,$B$3-F305,0)</f>
        <v>27.73</v>
      </c>
      <c r="I305" s="6">
        <f t="shared" si="39"/>
        <v>39.119999999999997</v>
      </c>
      <c r="J305" s="6">
        <f t="shared" si="40"/>
        <v>30</v>
      </c>
      <c r="K305" s="1" t="str">
        <f t="shared" si="41"/>
        <v>TAK</v>
      </c>
      <c r="L305" s="1" t="str">
        <f t="shared" si="42"/>
        <v>NIE</v>
      </c>
      <c r="N305" s="6">
        <f>G305*$N$2</f>
        <v>0</v>
      </c>
      <c r="O305" s="6">
        <f t="shared" si="43"/>
        <v>63.5017</v>
      </c>
    </row>
    <row r="306" spans="1:15" x14ac:dyDescent="0.25">
      <c r="A306" s="2">
        <v>41940</v>
      </c>
      <c r="B306" s="13">
        <v>112</v>
      </c>
      <c r="C306" s="6">
        <f t="shared" si="44"/>
        <v>39.119999999999997</v>
      </c>
      <c r="D306" s="6">
        <f>F305+H305</f>
        <v>30</v>
      </c>
      <c r="E306" s="6">
        <f t="shared" si="36"/>
        <v>39.119999999999997</v>
      </c>
      <c r="F306" s="6">
        <f t="shared" si="37"/>
        <v>19.920000000000002</v>
      </c>
      <c r="G306" s="6">
        <f t="shared" si="38"/>
        <v>0</v>
      </c>
      <c r="H306" s="6">
        <f>IF(F306&lt;5,$B$3-F306,0)</f>
        <v>0</v>
      </c>
      <c r="I306" s="6">
        <f t="shared" si="39"/>
        <v>39.119999999999997</v>
      </c>
      <c r="J306" s="6">
        <f t="shared" si="40"/>
        <v>19.920000000000002</v>
      </c>
      <c r="K306" s="1" t="str">
        <f t="shared" si="41"/>
        <v>NIE</v>
      </c>
      <c r="L306" s="1" t="str">
        <f t="shared" si="42"/>
        <v>NIE</v>
      </c>
      <c r="N306" s="6">
        <f>G306*$N$2</f>
        <v>0</v>
      </c>
      <c r="O306" s="6">
        <f t="shared" si="43"/>
        <v>0</v>
      </c>
    </row>
    <row r="307" spans="1:15" x14ac:dyDescent="0.25">
      <c r="A307" s="2">
        <v>41941</v>
      </c>
      <c r="B307" s="13">
        <v>99</v>
      </c>
      <c r="C307" s="6">
        <f t="shared" si="44"/>
        <v>39.119999999999997</v>
      </c>
      <c r="D307" s="6">
        <f>F306+H306</f>
        <v>19.920000000000002</v>
      </c>
      <c r="E307" s="6">
        <f t="shared" si="36"/>
        <v>39.119999999999997</v>
      </c>
      <c r="F307" s="6">
        <f t="shared" si="37"/>
        <v>11.010000000000002</v>
      </c>
      <c r="G307" s="6">
        <f t="shared" si="38"/>
        <v>0</v>
      </c>
      <c r="H307" s="6">
        <f>IF(F307&lt;5,$B$3-F307,0)</f>
        <v>0</v>
      </c>
      <c r="I307" s="6">
        <f t="shared" si="39"/>
        <v>39.119999999999997</v>
      </c>
      <c r="J307" s="6">
        <f t="shared" si="40"/>
        <v>11.010000000000002</v>
      </c>
      <c r="K307" s="1" t="str">
        <f t="shared" si="41"/>
        <v>NIE</v>
      </c>
      <c r="L307" s="1" t="str">
        <f t="shared" si="42"/>
        <v>NIE</v>
      </c>
      <c r="N307" s="6">
        <f>G307*$N$2</f>
        <v>0</v>
      </c>
      <c r="O307" s="6">
        <f t="shared" si="43"/>
        <v>0</v>
      </c>
    </row>
    <row r="308" spans="1:15" x14ac:dyDescent="0.25">
      <c r="A308" s="2">
        <v>41942</v>
      </c>
      <c r="B308" s="13">
        <v>60</v>
      </c>
      <c r="C308" s="6">
        <f t="shared" si="44"/>
        <v>39.119999999999997</v>
      </c>
      <c r="D308" s="6">
        <f>F307+H307</f>
        <v>11.010000000000002</v>
      </c>
      <c r="E308" s="6">
        <f t="shared" si="36"/>
        <v>37.32</v>
      </c>
      <c r="F308" s="6">
        <f t="shared" si="37"/>
        <v>8.3100000000000023</v>
      </c>
      <c r="G308" s="6">
        <f t="shared" si="38"/>
        <v>7.68</v>
      </c>
      <c r="H308" s="6">
        <f>IF(F308&lt;5,$B$3-F308,0)</f>
        <v>0</v>
      </c>
      <c r="I308" s="6">
        <f t="shared" si="39"/>
        <v>45</v>
      </c>
      <c r="J308" s="6">
        <f t="shared" si="40"/>
        <v>8.3100000000000023</v>
      </c>
      <c r="K308" s="1" t="str">
        <f t="shared" si="41"/>
        <v>TAK</v>
      </c>
      <c r="L308" s="1" t="str">
        <f t="shared" si="42"/>
        <v>NIE</v>
      </c>
      <c r="N308" s="6">
        <f>G308*$N$2</f>
        <v>38.3232</v>
      </c>
      <c r="O308" s="6">
        <f t="shared" si="43"/>
        <v>0</v>
      </c>
    </row>
    <row r="309" spans="1:15" x14ac:dyDescent="0.25">
      <c r="A309" s="2">
        <v>41943</v>
      </c>
      <c r="B309" s="13">
        <v>118</v>
      </c>
      <c r="C309" s="6">
        <f t="shared" si="44"/>
        <v>45</v>
      </c>
      <c r="D309" s="6">
        <f>F308+H308</f>
        <v>8.3100000000000023</v>
      </c>
      <c r="E309" s="6">
        <f t="shared" si="36"/>
        <v>41.46</v>
      </c>
      <c r="F309" s="6">
        <f t="shared" si="37"/>
        <v>3.0000000000000027</v>
      </c>
      <c r="G309" s="6">
        <f t="shared" si="38"/>
        <v>0</v>
      </c>
      <c r="H309" s="6">
        <f>IF(F309&lt;5,$B$3-F309,0)</f>
        <v>26.999999999999996</v>
      </c>
      <c r="I309" s="6">
        <f t="shared" si="39"/>
        <v>41.46</v>
      </c>
      <c r="J309" s="6">
        <f t="shared" si="40"/>
        <v>30</v>
      </c>
      <c r="K309" s="1" t="str">
        <f t="shared" si="41"/>
        <v>TAK</v>
      </c>
      <c r="L309" s="1" t="str">
        <f t="shared" si="42"/>
        <v>NIE</v>
      </c>
      <c r="N309" s="6">
        <f>G309*$N$2</f>
        <v>0</v>
      </c>
      <c r="O309" s="6">
        <f t="shared" si="43"/>
        <v>61.829999999999991</v>
      </c>
    </row>
    <row r="310" spans="1:15" x14ac:dyDescent="0.25">
      <c r="A310" s="2">
        <v>41944</v>
      </c>
      <c r="B310" s="13">
        <v>55</v>
      </c>
      <c r="C310" s="6">
        <f t="shared" si="44"/>
        <v>41.46</v>
      </c>
      <c r="D310" s="6">
        <f>F309+H309</f>
        <v>30</v>
      </c>
      <c r="E310" s="6">
        <f t="shared" si="36"/>
        <v>41.46</v>
      </c>
      <c r="F310" s="6">
        <f t="shared" si="37"/>
        <v>25.05</v>
      </c>
      <c r="G310" s="6">
        <f t="shared" si="38"/>
        <v>0</v>
      </c>
      <c r="H310" s="6">
        <f>IF(F310&lt;5,$B$3-F310,0)</f>
        <v>0</v>
      </c>
      <c r="I310" s="6">
        <f t="shared" si="39"/>
        <v>41.46</v>
      </c>
      <c r="J310" s="6">
        <f t="shared" si="40"/>
        <v>25.05</v>
      </c>
      <c r="K310" s="1" t="str">
        <f t="shared" si="41"/>
        <v>NIE</v>
      </c>
      <c r="L310" s="1" t="str">
        <f t="shared" si="42"/>
        <v>NIE</v>
      </c>
      <c r="N310" s="6">
        <f>G310*$N$2</f>
        <v>0</v>
      </c>
      <c r="O310" s="6">
        <f t="shared" si="43"/>
        <v>0</v>
      </c>
    </row>
    <row r="311" spans="1:15" x14ac:dyDescent="0.25">
      <c r="A311" s="2">
        <v>41945</v>
      </c>
      <c r="B311" s="13">
        <v>133</v>
      </c>
      <c r="C311" s="6">
        <f t="shared" si="44"/>
        <v>41.46</v>
      </c>
      <c r="D311" s="6">
        <f>F310+H310</f>
        <v>25.05</v>
      </c>
      <c r="E311" s="6">
        <f t="shared" si="36"/>
        <v>41.46</v>
      </c>
      <c r="F311" s="6">
        <f t="shared" si="37"/>
        <v>13.08</v>
      </c>
      <c r="G311" s="6">
        <f t="shared" si="38"/>
        <v>0</v>
      </c>
      <c r="H311" s="6">
        <f>IF(F311&lt;5,$B$3-F311,0)</f>
        <v>0</v>
      </c>
      <c r="I311" s="6">
        <f t="shared" si="39"/>
        <v>41.46</v>
      </c>
      <c r="J311" s="6">
        <f t="shared" si="40"/>
        <v>13.08</v>
      </c>
      <c r="K311" s="1" t="str">
        <f t="shared" si="41"/>
        <v>NIE</v>
      </c>
      <c r="L311" s="1" t="str">
        <f t="shared" si="42"/>
        <v>NIE</v>
      </c>
      <c r="N311" s="6">
        <f>G311*$N$2</f>
        <v>0</v>
      </c>
      <c r="O311" s="6">
        <f t="shared" si="43"/>
        <v>0</v>
      </c>
    </row>
    <row r="312" spans="1:15" x14ac:dyDescent="0.25">
      <c r="A312" s="2">
        <v>41946</v>
      </c>
      <c r="B312" s="13">
        <v>110</v>
      </c>
      <c r="C312" s="6">
        <f t="shared" si="44"/>
        <v>41.46</v>
      </c>
      <c r="D312" s="6">
        <f>F311+H311</f>
        <v>13.08</v>
      </c>
      <c r="E312" s="6">
        <f t="shared" si="36"/>
        <v>38.160000000000004</v>
      </c>
      <c r="F312" s="6">
        <f t="shared" si="37"/>
        <v>8.129999999999999</v>
      </c>
      <c r="G312" s="6">
        <f t="shared" si="38"/>
        <v>0</v>
      </c>
      <c r="H312" s="6">
        <f>IF(F312&lt;5,$B$3-F312,0)</f>
        <v>0</v>
      </c>
      <c r="I312" s="6">
        <f t="shared" si="39"/>
        <v>38.160000000000004</v>
      </c>
      <c r="J312" s="6">
        <f t="shared" si="40"/>
        <v>8.129999999999999</v>
      </c>
      <c r="K312" s="1" t="str">
        <f t="shared" si="41"/>
        <v>TAK</v>
      </c>
      <c r="L312" s="1" t="str">
        <f t="shared" si="42"/>
        <v>NIE</v>
      </c>
      <c r="N312" s="6">
        <f>G312*$N$2</f>
        <v>0</v>
      </c>
      <c r="O312" s="6">
        <f t="shared" si="43"/>
        <v>0</v>
      </c>
    </row>
    <row r="313" spans="1:15" x14ac:dyDescent="0.25">
      <c r="A313" s="2">
        <v>41947</v>
      </c>
      <c r="B313" s="13">
        <v>145</v>
      </c>
      <c r="C313" s="6">
        <f t="shared" si="44"/>
        <v>38.160000000000004</v>
      </c>
      <c r="D313" s="6">
        <f>F312+H312</f>
        <v>8.129999999999999</v>
      </c>
      <c r="E313" s="6">
        <f t="shared" si="36"/>
        <v>33.81</v>
      </c>
      <c r="F313" s="6">
        <f t="shared" si="37"/>
        <v>1.5999999999999988</v>
      </c>
      <c r="G313" s="6">
        <f t="shared" si="38"/>
        <v>0</v>
      </c>
      <c r="H313" s="6">
        <f>IF(F313&lt;5,$B$3-F313,0)</f>
        <v>28.400000000000002</v>
      </c>
      <c r="I313" s="6">
        <f t="shared" si="39"/>
        <v>33.81</v>
      </c>
      <c r="J313" s="6">
        <f t="shared" si="40"/>
        <v>30</v>
      </c>
      <c r="K313" s="1" t="str">
        <f t="shared" si="41"/>
        <v>TAK</v>
      </c>
      <c r="L313" s="1" t="str">
        <f t="shared" si="42"/>
        <v>NIE</v>
      </c>
      <c r="N313" s="6">
        <f>G313*$N$2</f>
        <v>0</v>
      </c>
      <c r="O313" s="6">
        <f t="shared" si="43"/>
        <v>65.036000000000001</v>
      </c>
    </row>
    <row r="314" spans="1:15" x14ac:dyDescent="0.25">
      <c r="A314" s="2">
        <v>41948</v>
      </c>
      <c r="B314" s="13">
        <v>125</v>
      </c>
      <c r="C314" s="6">
        <f t="shared" si="44"/>
        <v>33.81</v>
      </c>
      <c r="D314" s="6">
        <f>F313+H313</f>
        <v>30</v>
      </c>
      <c r="E314" s="6">
        <f t="shared" si="36"/>
        <v>33.81</v>
      </c>
      <c r="F314" s="6">
        <f t="shared" si="37"/>
        <v>18.75</v>
      </c>
      <c r="G314" s="6">
        <f t="shared" si="38"/>
        <v>0</v>
      </c>
      <c r="H314" s="6">
        <f>IF(F314&lt;5,$B$3-F314,0)</f>
        <v>0</v>
      </c>
      <c r="I314" s="6">
        <f t="shared" si="39"/>
        <v>33.81</v>
      </c>
      <c r="J314" s="6">
        <f t="shared" si="40"/>
        <v>18.75</v>
      </c>
      <c r="K314" s="1" t="str">
        <f t="shared" si="41"/>
        <v>NIE</v>
      </c>
      <c r="L314" s="1" t="str">
        <f t="shared" si="42"/>
        <v>NIE</v>
      </c>
      <c r="N314" s="6">
        <f>G314*$N$2</f>
        <v>0</v>
      </c>
      <c r="O314" s="6">
        <f t="shared" si="43"/>
        <v>0</v>
      </c>
    </row>
    <row r="315" spans="1:15" x14ac:dyDescent="0.25">
      <c r="A315" s="2">
        <v>41949</v>
      </c>
      <c r="B315" s="13">
        <v>103</v>
      </c>
      <c r="C315" s="6">
        <f t="shared" si="44"/>
        <v>33.81</v>
      </c>
      <c r="D315" s="6">
        <f>F314+H314</f>
        <v>18.75</v>
      </c>
      <c r="E315" s="6">
        <f t="shared" si="36"/>
        <v>33.81</v>
      </c>
      <c r="F315" s="6">
        <f t="shared" si="37"/>
        <v>9.48</v>
      </c>
      <c r="G315" s="6">
        <f t="shared" si="38"/>
        <v>11.189999999999998</v>
      </c>
      <c r="H315" s="6">
        <f>IF(F315&lt;5,$B$3-F315,0)</f>
        <v>0</v>
      </c>
      <c r="I315" s="6">
        <f t="shared" si="39"/>
        <v>45</v>
      </c>
      <c r="J315" s="6">
        <f t="shared" si="40"/>
        <v>9.48</v>
      </c>
      <c r="K315" s="1" t="str">
        <f t="shared" si="41"/>
        <v>NIE</v>
      </c>
      <c r="L315" s="1" t="str">
        <f t="shared" si="42"/>
        <v>NIE</v>
      </c>
      <c r="N315" s="6">
        <f>G315*$N$2</f>
        <v>55.83809999999999</v>
      </c>
      <c r="O315" s="6">
        <f t="shared" si="43"/>
        <v>0</v>
      </c>
    </row>
    <row r="316" spans="1:15" x14ac:dyDescent="0.25">
      <c r="A316" s="2">
        <v>41950</v>
      </c>
      <c r="B316" s="13">
        <v>143</v>
      </c>
      <c r="C316" s="6">
        <f t="shared" si="44"/>
        <v>45</v>
      </c>
      <c r="D316" s="6">
        <f>F315+H315</f>
        <v>9.48</v>
      </c>
      <c r="E316" s="6">
        <f t="shared" si="36"/>
        <v>40.71</v>
      </c>
      <c r="F316" s="6">
        <f t="shared" si="37"/>
        <v>3.04</v>
      </c>
      <c r="G316" s="6">
        <f t="shared" si="38"/>
        <v>0</v>
      </c>
      <c r="H316" s="6">
        <f>IF(F316&lt;5,$B$3-F316,0)</f>
        <v>26.96</v>
      </c>
      <c r="I316" s="6">
        <f t="shared" si="39"/>
        <v>40.71</v>
      </c>
      <c r="J316" s="6">
        <f t="shared" si="40"/>
        <v>30</v>
      </c>
      <c r="K316" s="1" t="str">
        <f t="shared" si="41"/>
        <v>TAK</v>
      </c>
      <c r="L316" s="1" t="str">
        <f t="shared" si="42"/>
        <v>NIE</v>
      </c>
      <c r="N316" s="6">
        <f>G316*$N$2</f>
        <v>0</v>
      </c>
      <c r="O316" s="6">
        <f t="shared" si="43"/>
        <v>61.738400000000006</v>
      </c>
    </row>
    <row r="317" spans="1:15" x14ac:dyDescent="0.25">
      <c r="A317" s="2">
        <v>41951</v>
      </c>
      <c r="B317" s="13">
        <v>50</v>
      </c>
      <c r="C317" s="6">
        <f t="shared" si="44"/>
        <v>40.71</v>
      </c>
      <c r="D317" s="6">
        <f>F316+H316</f>
        <v>30</v>
      </c>
      <c r="E317" s="6">
        <f t="shared" si="36"/>
        <v>40.71</v>
      </c>
      <c r="F317" s="6">
        <f t="shared" si="37"/>
        <v>25.5</v>
      </c>
      <c r="G317" s="6">
        <f t="shared" si="38"/>
        <v>0</v>
      </c>
      <c r="H317" s="6">
        <f>IF(F317&lt;5,$B$3-F317,0)</f>
        <v>0</v>
      </c>
      <c r="I317" s="6">
        <f t="shared" si="39"/>
        <v>40.71</v>
      </c>
      <c r="J317" s="6">
        <f t="shared" si="40"/>
        <v>25.5</v>
      </c>
      <c r="K317" s="1" t="str">
        <f t="shared" si="41"/>
        <v>NIE</v>
      </c>
      <c r="L317" s="1" t="str">
        <f t="shared" si="42"/>
        <v>NIE</v>
      </c>
      <c r="N317" s="6">
        <f>G317*$N$2</f>
        <v>0</v>
      </c>
      <c r="O317" s="6">
        <f t="shared" si="43"/>
        <v>0</v>
      </c>
    </row>
    <row r="318" spans="1:15" x14ac:dyDescent="0.25">
      <c r="A318" s="2">
        <v>41952</v>
      </c>
      <c r="B318" s="13">
        <v>105</v>
      </c>
      <c r="C318" s="6">
        <f t="shared" si="44"/>
        <v>40.71</v>
      </c>
      <c r="D318" s="6">
        <f>F317+H317</f>
        <v>25.5</v>
      </c>
      <c r="E318" s="6">
        <f t="shared" si="36"/>
        <v>40.71</v>
      </c>
      <c r="F318" s="6">
        <f t="shared" si="37"/>
        <v>16.05</v>
      </c>
      <c r="G318" s="6">
        <f t="shared" si="38"/>
        <v>0</v>
      </c>
      <c r="H318" s="6">
        <f>IF(F318&lt;5,$B$3-F318,0)</f>
        <v>0</v>
      </c>
      <c r="I318" s="6">
        <f t="shared" si="39"/>
        <v>40.71</v>
      </c>
      <c r="J318" s="6">
        <f t="shared" si="40"/>
        <v>16.05</v>
      </c>
      <c r="K318" s="1" t="str">
        <f t="shared" si="41"/>
        <v>NIE</v>
      </c>
      <c r="L318" s="1" t="str">
        <f t="shared" si="42"/>
        <v>NIE</v>
      </c>
      <c r="N318" s="6">
        <f>G318*$N$2</f>
        <v>0</v>
      </c>
      <c r="O318" s="6">
        <f t="shared" si="43"/>
        <v>0</v>
      </c>
    </row>
    <row r="319" spans="1:15" x14ac:dyDescent="0.25">
      <c r="A319" s="2">
        <v>41953</v>
      </c>
      <c r="B319" s="13">
        <v>101</v>
      </c>
      <c r="C319" s="6">
        <f t="shared" si="44"/>
        <v>40.71</v>
      </c>
      <c r="D319" s="6">
        <f>F318+H318</f>
        <v>16.05</v>
      </c>
      <c r="E319" s="6">
        <f t="shared" si="36"/>
        <v>40.71</v>
      </c>
      <c r="F319" s="6">
        <f t="shared" si="37"/>
        <v>6.9600000000000009</v>
      </c>
      <c r="G319" s="6">
        <f t="shared" si="38"/>
        <v>0</v>
      </c>
      <c r="H319" s="6">
        <f>IF(F319&lt;5,$B$3-F319,0)</f>
        <v>0</v>
      </c>
      <c r="I319" s="6">
        <f t="shared" si="39"/>
        <v>40.71</v>
      </c>
      <c r="J319" s="6">
        <f t="shared" si="40"/>
        <v>6.9600000000000009</v>
      </c>
      <c r="K319" s="1" t="str">
        <f t="shared" si="41"/>
        <v>NIE</v>
      </c>
      <c r="L319" s="1" t="str">
        <f t="shared" si="42"/>
        <v>NIE</v>
      </c>
      <c r="N319" s="6">
        <f>G319*$N$2</f>
        <v>0</v>
      </c>
      <c r="O319" s="6">
        <f t="shared" si="43"/>
        <v>0</v>
      </c>
    </row>
    <row r="320" spans="1:15" x14ac:dyDescent="0.25">
      <c r="A320" s="2">
        <v>41954</v>
      </c>
      <c r="B320" s="13">
        <v>114</v>
      </c>
      <c r="C320" s="6">
        <f t="shared" si="44"/>
        <v>40.71</v>
      </c>
      <c r="D320" s="6">
        <f>F319+H319</f>
        <v>6.9600000000000009</v>
      </c>
      <c r="E320" s="6">
        <f t="shared" si="36"/>
        <v>37.29</v>
      </c>
      <c r="F320" s="6">
        <f t="shared" si="37"/>
        <v>1.830000000000001</v>
      </c>
      <c r="G320" s="6">
        <f t="shared" si="38"/>
        <v>0</v>
      </c>
      <c r="H320" s="6">
        <f>IF(F320&lt;5,$B$3-F320,0)</f>
        <v>28.169999999999998</v>
      </c>
      <c r="I320" s="6">
        <f t="shared" si="39"/>
        <v>37.29</v>
      </c>
      <c r="J320" s="6">
        <f t="shared" si="40"/>
        <v>30</v>
      </c>
      <c r="K320" s="1" t="str">
        <f t="shared" si="41"/>
        <v>TAK</v>
      </c>
      <c r="L320" s="1" t="str">
        <f t="shared" si="42"/>
        <v>NIE</v>
      </c>
      <c r="N320" s="6">
        <f>G320*$N$2</f>
        <v>0</v>
      </c>
      <c r="O320" s="6">
        <f t="shared" si="43"/>
        <v>64.509299999999996</v>
      </c>
    </row>
    <row r="321" spans="1:15" x14ac:dyDescent="0.25">
      <c r="A321" s="2">
        <v>41955</v>
      </c>
      <c r="B321" s="13">
        <v>106</v>
      </c>
      <c r="C321" s="6">
        <f t="shared" si="44"/>
        <v>37.29</v>
      </c>
      <c r="D321" s="6">
        <f>F320+H320</f>
        <v>30</v>
      </c>
      <c r="E321" s="6">
        <f t="shared" si="36"/>
        <v>37.29</v>
      </c>
      <c r="F321" s="6">
        <f t="shared" si="37"/>
        <v>20.46</v>
      </c>
      <c r="G321" s="6">
        <f t="shared" si="38"/>
        <v>0</v>
      </c>
      <c r="H321" s="6">
        <f>IF(F321&lt;5,$B$3-F321,0)</f>
        <v>0</v>
      </c>
      <c r="I321" s="6">
        <f t="shared" si="39"/>
        <v>37.29</v>
      </c>
      <c r="J321" s="6">
        <f t="shared" si="40"/>
        <v>20.46</v>
      </c>
      <c r="K321" s="1" t="str">
        <f t="shared" si="41"/>
        <v>NIE</v>
      </c>
      <c r="L321" s="1" t="str">
        <f t="shared" si="42"/>
        <v>NIE</v>
      </c>
      <c r="N321" s="6">
        <f>G321*$N$2</f>
        <v>0</v>
      </c>
      <c r="O321" s="6">
        <f t="shared" si="43"/>
        <v>0</v>
      </c>
    </row>
    <row r="322" spans="1:15" x14ac:dyDescent="0.25">
      <c r="A322" s="2">
        <v>41956</v>
      </c>
      <c r="B322" s="13">
        <v>79</v>
      </c>
      <c r="C322" s="6">
        <f t="shared" si="44"/>
        <v>37.29</v>
      </c>
      <c r="D322" s="6">
        <f>F321+H321</f>
        <v>20.46</v>
      </c>
      <c r="E322" s="6">
        <f t="shared" si="36"/>
        <v>37.29</v>
      </c>
      <c r="F322" s="6">
        <f t="shared" si="37"/>
        <v>13.350000000000001</v>
      </c>
      <c r="G322" s="6">
        <f t="shared" si="38"/>
        <v>7.7100000000000009</v>
      </c>
      <c r="H322" s="6">
        <f>IF(F322&lt;5,$B$3-F322,0)</f>
        <v>0</v>
      </c>
      <c r="I322" s="6">
        <f t="shared" si="39"/>
        <v>45</v>
      </c>
      <c r="J322" s="6">
        <f t="shared" si="40"/>
        <v>13.350000000000001</v>
      </c>
      <c r="K322" s="1" t="str">
        <f t="shared" si="41"/>
        <v>NIE</v>
      </c>
      <c r="L322" s="1" t="str">
        <f t="shared" si="42"/>
        <v>NIE</v>
      </c>
      <c r="N322" s="6">
        <f>G322*$N$2</f>
        <v>38.472900000000003</v>
      </c>
      <c r="O322" s="6">
        <f t="shared" si="43"/>
        <v>0</v>
      </c>
    </row>
    <row r="323" spans="1:15" x14ac:dyDescent="0.25">
      <c r="A323" s="2">
        <v>41957</v>
      </c>
      <c r="B323" s="13">
        <v>20</v>
      </c>
      <c r="C323" s="6">
        <f t="shared" si="44"/>
        <v>45</v>
      </c>
      <c r="D323" s="6">
        <f>F322+H322</f>
        <v>13.350000000000001</v>
      </c>
      <c r="E323" s="6">
        <f t="shared" si="36"/>
        <v>44.4</v>
      </c>
      <c r="F323" s="6">
        <f t="shared" si="37"/>
        <v>12.450000000000001</v>
      </c>
      <c r="G323" s="6">
        <f t="shared" si="38"/>
        <v>0</v>
      </c>
      <c r="H323" s="6">
        <f>IF(F323&lt;5,$B$3-F323,0)</f>
        <v>0</v>
      </c>
      <c r="I323" s="6">
        <f t="shared" si="39"/>
        <v>44.4</v>
      </c>
      <c r="J323" s="6">
        <f t="shared" si="40"/>
        <v>12.450000000000001</v>
      </c>
      <c r="K323" s="1" t="str">
        <f t="shared" si="41"/>
        <v>TAK</v>
      </c>
      <c r="L323" s="1" t="str">
        <f t="shared" si="42"/>
        <v>NIE</v>
      </c>
      <c r="N323" s="6">
        <f>G323*$N$2</f>
        <v>0</v>
      </c>
      <c r="O323" s="6">
        <f t="shared" si="43"/>
        <v>0</v>
      </c>
    </row>
    <row r="324" spans="1:15" x14ac:dyDescent="0.25">
      <c r="A324" s="2">
        <v>41958</v>
      </c>
      <c r="B324" s="13">
        <v>27</v>
      </c>
      <c r="C324" s="6">
        <f t="shared" si="44"/>
        <v>44.4</v>
      </c>
      <c r="D324" s="6">
        <f>F323+H323</f>
        <v>12.450000000000001</v>
      </c>
      <c r="E324" s="6">
        <f t="shared" si="36"/>
        <v>43.589999999999996</v>
      </c>
      <c r="F324" s="6">
        <f t="shared" si="37"/>
        <v>11.23</v>
      </c>
      <c r="G324" s="6">
        <f t="shared" si="38"/>
        <v>0</v>
      </c>
      <c r="H324" s="6">
        <f>IF(F324&lt;5,$B$3-F324,0)</f>
        <v>0</v>
      </c>
      <c r="I324" s="6">
        <f t="shared" si="39"/>
        <v>43.589999999999996</v>
      </c>
      <c r="J324" s="6">
        <f t="shared" si="40"/>
        <v>11.23</v>
      </c>
      <c r="K324" s="1" t="str">
        <f t="shared" si="41"/>
        <v>TAK</v>
      </c>
      <c r="L324" s="1" t="str">
        <f t="shared" si="42"/>
        <v>NIE</v>
      </c>
      <c r="N324" s="6">
        <f>G324*$N$2</f>
        <v>0</v>
      </c>
      <c r="O324" s="6">
        <f t="shared" si="43"/>
        <v>0</v>
      </c>
    </row>
    <row r="325" spans="1:15" x14ac:dyDescent="0.25">
      <c r="A325" s="2">
        <v>41959</v>
      </c>
      <c r="B325" s="13">
        <v>23</v>
      </c>
      <c r="C325" s="6">
        <f t="shared" si="44"/>
        <v>43.589999999999996</v>
      </c>
      <c r="D325" s="6">
        <f>F324+H324</f>
        <v>11.23</v>
      </c>
      <c r="E325" s="6">
        <f t="shared" si="36"/>
        <v>42.9</v>
      </c>
      <c r="F325" s="6">
        <f t="shared" si="37"/>
        <v>10.190000000000001</v>
      </c>
      <c r="G325" s="6">
        <f t="shared" si="38"/>
        <v>0</v>
      </c>
      <c r="H325" s="6">
        <f>IF(F325&lt;5,$B$3-F325,0)</f>
        <v>0</v>
      </c>
      <c r="I325" s="6">
        <f t="shared" si="39"/>
        <v>42.9</v>
      </c>
      <c r="J325" s="6">
        <f t="shared" si="40"/>
        <v>10.190000000000001</v>
      </c>
      <c r="K325" s="1" t="str">
        <f t="shared" si="41"/>
        <v>TAK</v>
      </c>
      <c r="L325" s="1" t="str">
        <f t="shared" si="42"/>
        <v>NIE</v>
      </c>
      <c r="N325" s="6">
        <f>G325*$N$2</f>
        <v>0</v>
      </c>
      <c r="O325" s="6">
        <f t="shared" si="43"/>
        <v>0</v>
      </c>
    </row>
    <row r="326" spans="1:15" x14ac:dyDescent="0.25">
      <c r="A326" s="2">
        <v>41960</v>
      </c>
      <c r="B326" s="13">
        <v>106</v>
      </c>
      <c r="C326" s="6">
        <f t="shared" si="44"/>
        <v>42.9</v>
      </c>
      <c r="D326" s="6">
        <f>F325+H325</f>
        <v>10.190000000000001</v>
      </c>
      <c r="E326" s="6">
        <f t="shared" si="36"/>
        <v>39.72</v>
      </c>
      <c r="F326" s="6">
        <f t="shared" si="37"/>
        <v>5.4200000000000017</v>
      </c>
      <c r="G326" s="6">
        <f t="shared" si="38"/>
        <v>0</v>
      </c>
      <c r="H326" s="6">
        <f>IF(F326&lt;5,$B$3-F326,0)</f>
        <v>0</v>
      </c>
      <c r="I326" s="6">
        <f t="shared" si="39"/>
        <v>39.72</v>
      </c>
      <c r="J326" s="6">
        <f t="shared" si="40"/>
        <v>5.4200000000000017</v>
      </c>
      <c r="K326" s="1" t="str">
        <f t="shared" si="41"/>
        <v>TAK</v>
      </c>
      <c r="L326" s="1" t="str">
        <f t="shared" si="42"/>
        <v>NIE</v>
      </c>
      <c r="N326" s="6">
        <f>G326*$N$2</f>
        <v>0</v>
      </c>
      <c r="O326" s="6">
        <f t="shared" si="43"/>
        <v>0</v>
      </c>
    </row>
    <row r="327" spans="1:15" x14ac:dyDescent="0.25">
      <c r="A327" s="2">
        <v>41961</v>
      </c>
      <c r="B327" s="13">
        <v>90</v>
      </c>
      <c r="C327" s="6">
        <f t="shared" si="44"/>
        <v>39.72</v>
      </c>
      <c r="D327" s="6">
        <f>F326+H326</f>
        <v>5.4200000000000017</v>
      </c>
      <c r="E327" s="6">
        <f t="shared" ref="E327:E370" si="45">IF(D327&gt;15,C327,C327-ROUND(((B327/2)*$C$2)/100,2))</f>
        <v>37.019999999999996</v>
      </c>
      <c r="F327" s="6">
        <f t="shared" ref="F327:F370" si="46">IF(D327&gt;15,D327-ROUND(((B327)*$C$3)/100,2),D327-ROUND(((B327/2)*$C$3)/100,2))</f>
        <v>1.3700000000000019</v>
      </c>
      <c r="G327" s="6">
        <f t="shared" ref="G327:G370" si="47">IF(WEEKDAY(A327,2)=4,IF(E327&lt;40,$B$2-E327,0),0)</f>
        <v>0</v>
      </c>
      <c r="H327" s="6">
        <f>IF(F327&lt;5,$B$3-F327,0)</f>
        <v>28.63</v>
      </c>
      <c r="I327" s="6">
        <f t="shared" ref="I327:I370" si="48">E327+G327</f>
        <v>37.019999999999996</v>
      </c>
      <c r="J327" s="6">
        <f t="shared" ref="J327:J370" si="49">F327+H327</f>
        <v>30</v>
      </c>
      <c r="K327" s="1" t="str">
        <f t="shared" ref="K327:K370" si="50">IF(E327=C327,"NIE","TAK")</f>
        <v>TAK</v>
      </c>
      <c r="L327" s="1" t="str">
        <f t="shared" ref="L327:L370" si="51">IF(D327&lt;5.25,"TAK","NIE")</f>
        <v>NIE</v>
      </c>
      <c r="N327" s="6">
        <f>G327*$N$2</f>
        <v>0</v>
      </c>
      <c r="O327" s="6">
        <f t="shared" ref="O327:O370" si="52">H327*$O$2</f>
        <v>65.562699999999992</v>
      </c>
    </row>
    <row r="328" spans="1:15" x14ac:dyDescent="0.25">
      <c r="A328" s="2">
        <v>41962</v>
      </c>
      <c r="B328" s="13">
        <v>119</v>
      </c>
      <c r="C328" s="6">
        <f t="shared" ref="C328:C370" si="53">E327+G327</f>
        <v>37.019999999999996</v>
      </c>
      <c r="D328" s="6">
        <f>F327+H327</f>
        <v>30</v>
      </c>
      <c r="E328" s="6">
        <f t="shared" si="45"/>
        <v>37.019999999999996</v>
      </c>
      <c r="F328" s="6">
        <f t="shared" si="46"/>
        <v>19.29</v>
      </c>
      <c r="G328" s="6">
        <f t="shared" si="47"/>
        <v>0</v>
      </c>
      <c r="H328" s="6">
        <f>IF(F328&lt;5,$B$3-F328,0)</f>
        <v>0</v>
      </c>
      <c r="I328" s="6">
        <f t="shared" si="48"/>
        <v>37.019999999999996</v>
      </c>
      <c r="J328" s="6">
        <f t="shared" si="49"/>
        <v>19.29</v>
      </c>
      <c r="K328" s="1" t="str">
        <f t="shared" si="50"/>
        <v>NIE</v>
      </c>
      <c r="L328" s="1" t="str">
        <f t="shared" si="51"/>
        <v>NIE</v>
      </c>
      <c r="N328" s="6">
        <f>G328*$N$2</f>
        <v>0</v>
      </c>
      <c r="O328" s="6">
        <f t="shared" si="52"/>
        <v>0</v>
      </c>
    </row>
    <row r="329" spans="1:15" x14ac:dyDescent="0.25">
      <c r="A329" s="2">
        <v>41963</v>
      </c>
      <c r="B329" s="13">
        <v>110</v>
      </c>
      <c r="C329" s="6">
        <f t="shared" si="53"/>
        <v>37.019999999999996</v>
      </c>
      <c r="D329" s="6">
        <f>F328+H328</f>
        <v>19.29</v>
      </c>
      <c r="E329" s="6">
        <f t="shared" si="45"/>
        <v>37.019999999999996</v>
      </c>
      <c r="F329" s="6">
        <f t="shared" si="46"/>
        <v>9.3899999999999988</v>
      </c>
      <c r="G329" s="6">
        <f t="shared" si="47"/>
        <v>7.980000000000004</v>
      </c>
      <c r="H329" s="6">
        <f>IF(F329&lt;5,$B$3-F329,0)</f>
        <v>0</v>
      </c>
      <c r="I329" s="6">
        <f t="shared" si="48"/>
        <v>45</v>
      </c>
      <c r="J329" s="6">
        <f t="shared" si="49"/>
        <v>9.3899999999999988</v>
      </c>
      <c r="K329" s="1" t="str">
        <f t="shared" si="50"/>
        <v>NIE</v>
      </c>
      <c r="L329" s="1" t="str">
        <f t="shared" si="51"/>
        <v>NIE</v>
      </c>
      <c r="N329" s="6">
        <f>G329*$N$2</f>
        <v>39.820200000000021</v>
      </c>
      <c r="O329" s="6">
        <f t="shared" si="52"/>
        <v>0</v>
      </c>
    </row>
    <row r="330" spans="1:15" x14ac:dyDescent="0.25">
      <c r="A330" s="2">
        <v>41964</v>
      </c>
      <c r="B330" s="13">
        <v>23</v>
      </c>
      <c r="C330" s="6">
        <f t="shared" si="53"/>
        <v>45</v>
      </c>
      <c r="D330" s="6">
        <f>F329+H329</f>
        <v>9.3899999999999988</v>
      </c>
      <c r="E330" s="6">
        <f t="shared" si="45"/>
        <v>44.31</v>
      </c>
      <c r="F330" s="6">
        <f t="shared" si="46"/>
        <v>8.3499999999999979</v>
      </c>
      <c r="G330" s="6">
        <f t="shared" si="47"/>
        <v>0</v>
      </c>
      <c r="H330" s="6">
        <f>IF(F330&lt;5,$B$3-F330,0)</f>
        <v>0</v>
      </c>
      <c r="I330" s="6">
        <f t="shared" si="48"/>
        <v>44.31</v>
      </c>
      <c r="J330" s="6">
        <f t="shared" si="49"/>
        <v>8.3499999999999979</v>
      </c>
      <c r="K330" s="1" t="str">
        <f t="shared" si="50"/>
        <v>TAK</v>
      </c>
      <c r="L330" s="1" t="str">
        <f t="shared" si="51"/>
        <v>NIE</v>
      </c>
      <c r="N330" s="6">
        <f>G330*$N$2</f>
        <v>0</v>
      </c>
      <c r="O330" s="6">
        <f t="shared" si="52"/>
        <v>0</v>
      </c>
    </row>
    <row r="331" spans="1:15" x14ac:dyDescent="0.25">
      <c r="A331" s="2">
        <v>41965</v>
      </c>
      <c r="B331" s="13">
        <v>53</v>
      </c>
      <c r="C331" s="6">
        <f t="shared" si="53"/>
        <v>44.31</v>
      </c>
      <c r="D331" s="6">
        <f>F330+H330</f>
        <v>8.3499999999999979</v>
      </c>
      <c r="E331" s="6">
        <f t="shared" si="45"/>
        <v>42.72</v>
      </c>
      <c r="F331" s="6">
        <f t="shared" si="46"/>
        <v>5.9599999999999973</v>
      </c>
      <c r="G331" s="6">
        <f t="shared" si="47"/>
        <v>0</v>
      </c>
      <c r="H331" s="6">
        <f>IF(F331&lt;5,$B$3-F331,0)</f>
        <v>0</v>
      </c>
      <c r="I331" s="6">
        <f t="shared" si="48"/>
        <v>42.72</v>
      </c>
      <c r="J331" s="6">
        <f t="shared" si="49"/>
        <v>5.9599999999999973</v>
      </c>
      <c r="K331" s="1" t="str">
        <f t="shared" si="50"/>
        <v>TAK</v>
      </c>
      <c r="L331" s="1" t="str">
        <f t="shared" si="51"/>
        <v>NIE</v>
      </c>
      <c r="N331" s="6">
        <f>G331*$N$2</f>
        <v>0</v>
      </c>
      <c r="O331" s="6">
        <f t="shared" si="52"/>
        <v>0</v>
      </c>
    </row>
    <row r="332" spans="1:15" x14ac:dyDescent="0.25">
      <c r="A332" s="2">
        <v>41966</v>
      </c>
      <c r="B332" s="13">
        <v>89</v>
      </c>
      <c r="C332" s="6">
        <f t="shared" si="53"/>
        <v>42.72</v>
      </c>
      <c r="D332" s="6">
        <f>F331+H331</f>
        <v>5.9599999999999973</v>
      </c>
      <c r="E332" s="6">
        <f t="shared" si="45"/>
        <v>40.049999999999997</v>
      </c>
      <c r="F332" s="6">
        <f t="shared" si="46"/>
        <v>1.9499999999999975</v>
      </c>
      <c r="G332" s="6">
        <f t="shared" si="47"/>
        <v>0</v>
      </c>
      <c r="H332" s="6">
        <f>IF(F332&lt;5,$B$3-F332,0)</f>
        <v>28.050000000000004</v>
      </c>
      <c r="I332" s="6">
        <f t="shared" si="48"/>
        <v>40.049999999999997</v>
      </c>
      <c r="J332" s="6">
        <f t="shared" si="49"/>
        <v>30</v>
      </c>
      <c r="K332" s="1" t="str">
        <f t="shared" si="50"/>
        <v>TAK</v>
      </c>
      <c r="L332" s="1" t="str">
        <f t="shared" si="51"/>
        <v>NIE</v>
      </c>
      <c r="N332" s="6">
        <f>G332*$N$2</f>
        <v>0</v>
      </c>
      <c r="O332" s="6">
        <f t="shared" si="52"/>
        <v>64.234500000000011</v>
      </c>
    </row>
    <row r="333" spans="1:15" x14ac:dyDescent="0.25">
      <c r="A333" s="2">
        <v>41967</v>
      </c>
      <c r="B333" s="13">
        <v>150</v>
      </c>
      <c r="C333" s="6">
        <f t="shared" si="53"/>
        <v>40.049999999999997</v>
      </c>
      <c r="D333" s="6">
        <f>F332+H332</f>
        <v>30</v>
      </c>
      <c r="E333" s="6">
        <f t="shared" si="45"/>
        <v>40.049999999999997</v>
      </c>
      <c r="F333" s="6">
        <f t="shared" si="46"/>
        <v>16.5</v>
      </c>
      <c r="G333" s="6">
        <f t="shared" si="47"/>
        <v>0</v>
      </c>
      <c r="H333" s="6">
        <f>IF(F333&lt;5,$B$3-F333,0)</f>
        <v>0</v>
      </c>
      <c r="I333" s="6">
        <f t="shared" si="48"/>
        <v>40.049999999999997</v>
      </c>
      <c r="J333" s="6">
        <f t="shared" si="49"/>
        <v>16.5</v>
      </c>
      <c r="K333" s="1" t="str">
        <f t="shared" si="50"/>
        <v>NIE</v>
      </c>
      <c r="L333" s="1" t="str">
        <f t="shared" si="51"/>
        <v>NIE</v>
      </c>
      <c r="N333" s="6">
        <f>G333*$N$2</f>
        <v>0</v>
      </c>
      <c r="O333" s="6">
        <f t="shared" si="52"/>
        <v>0</v>
      </c>
    </row>
    <row r="334" spans="1:15" x14ac:dyDescent="0.25">
      <c r="A334" s="2">
        <v>41968</v>
      </c>
      <c r="B334" s="13">
        <v>44</v>
      </c>
      <c r="C334" s="6">
        <f t="shared" si="53"/>
        <v>40.049999999999997</v>
      </c>
      <c r="D334" s="6">
        <f>F333+H333</f>
        <v>16.5</v>
      </c>
      <c r="E334" s="6">
        <f t="shared" si="45"/>
        <v>40.049999999999997</v>
      </c>
      <c r="F334" s="6">
        <f t="shared" si="46"/>
        <v>12.54</v>
      </c>
      <c r="G334" s="6">
        <f t="shared" si="47"/>
        <v>0</v>
      </c>
      <c r="H334" s="6">
        <f>IF(F334&lt;5,$B$3-F334,0)</f>
        <v>0</v>
      </c>
      <c r="I334" s="6">
        <f t="shared" si="48"/>
        <v>40.049999999999997</v>
      </c>
      <c r="J334" s="6">
        <f t="shared" si="49"/>
        <v>12.54</v>
      </c>
      <c r="K334" s="1" t="str">
        <f t="shared" si="50"/>
        <v>NIE</v>
      </c>
      <c r="L334" s="1" t="str">
        <f t="shared" si="51"/>
        <v>NIE</v>
      </c>
      <c r="N334" s="6">
        <f>G334*$N$2</f>
        <v>0</v>
      </c>
      <c r="O334" s="6">
        <f t="shared" si="52"/>
        <v>0</v>
      </c>
    </row>
    <row r="335" spans="1:15" x14ac:dyDescent="0.25">
      <c r="A335" s="2">
        <v>41969</v>
      </c>
      <c r="B335" s="13">
        <v>137</v>
      </c>
      <c r="C335" s="6">
        <f t="shared" si="53"/>
        <v>40.049999999999997</v>
      </c>
      <c r="D335" s="6">
        <f>F334+H334</f>
        <v>12.54</v>
      </c>
      <c r="E335" s="6">
        <f t="shared" si="45"/>
        <v>35.94</v>
      </c>
      <c r="F335" s="6">
        <f t="shared" si="46"/>
        <v>6.3699999999999992</v>
      </c>
      <c r="G335" s="6">
        <f t="shared" si="47"/>
        <v>0</v>
      </c>
      <c r="H335" s="6">
        <f>IF(F335&lt;5,$B$3-F335,0)</f>
        <v>0</v>
      </c>
      <c r="I335" s="6">
        <f t="shared" si="48"/>
        <v>35.94</v>
      </c>
      <c r="J335" s="6">
        <f t="shared" si="49"/>
        <v>6.3699999999999992</v>
      </c>
      <c r="K335" s="1" t="str">
        <f t="shared" si="50"/>
        <v>TAK</v>
      </c>
      <c r="L335" s="1" t="str">
        <f t="shared" si="51"/>
        <v>NIE</v>
      </c>
      <c r="N335" s="6">
        <f>G335*$N$2</f>
        <v>0</v>
      </c>
      <c r="O335" s="6">
        <f t="shared" si="52"/>
        <v>0</v>
      </c>
    </row>
    <row r="336" spans="1:15" x14ac:dyDescent="0.25">
      <c r="A336" s="2">
        <v>41970</v>
      </c>
      <c r="B336" s="13">
        <v>49</v>
      </c>
      <c r="C336" s="6">
        <f t="shared" si="53"/>
        <v>35.94</v>
      </c>
      <c r="D336" s="6">
        <f>F335+H335</f>
        <v>6.3699999999999992</v>
      </c>
      <c r="E336" s="6">
        <f t="shared" si="45"/>
        <v>34.47</v>
      </c>
      <c r="F336" s="6">
        <f t="shared" si="46"/>
        <v>4.1599999999999993</v>
      </c>
      <c r="G336" s="6">
        <f t="shared" si="47"/>
        <v>10.530000000000001</v>
      </c>
      <c r="H336" s="6">
        <f>IF(F336&lt;5,$B$3-F336,0)</f>
        <v>25.84</v>
      </c>
      <c r="I336" s="6">
        <f t="shared" si="48"/>
        <v>45</v>
      </c>
      <c r="J336" s="6">
        <f t="shared" si="49"/>
        <v>30</v>
      </c>
      <c r="K336" s="1" t="str">
        <f t="shared" si="50"/>
        <v>TAK</v>
      </c>
      <c r="L336" s="1" t="str">
        <f t="shared" si="51"/>
        <v>NIE</v>
      </c>
      <c r="N336" s="6">
        <f>G336*$N$2</f>
        <v>52.544700000000006</v>
      </c>
      <c r="O336" s="6">
        <f t="shared" si="52"/>
        <v>59.1736</v>
      </c>
    </row>
    <row r="337" spans="1:15" x14ac:dyDescent="0.25">
      <c r="A337" s="2">
        <v>41971</v>
      </c>
      <c r="B337" s="13">
        <v>24</v>
      </c>
      <c r="C337" s="6">
        <f t="shared" si="53"/>
        <v>45</v>
      </c>
      <c r="D337" s="6">
        <f>F336+H336</f>
        <v>30</v>
      </c>
      <c r="E337" s="6">
        <f t="shared" si="45"/>
        <v>45</v>
      </c>
      <c r="F337" s="6">
        <f t="shared" si="46"/>
        <v>27.84</v>
      </c>
      <c r="G337" s="6">
        <f t="shared" si="47"/>
        <v>0</v>
      </c>
      <c r="H337" s="6">
        <f>IF(F337&lt;5,$B$3-F337,0)</f>
        <v>0</v>
      </c>
      <c r="I337" s="6">
        <f t="shared" si="48"/>
        <v>45</v>
      </c>
      <c r="J337" s="6">
        <f t="shared" si="49"/>
        <v>27.84</v>
      </c>
      <c r="K337" s="1" t="str">
        <f t="shared" si="50"/>
        <v>NIE</v>
      </c>
      <c r="L337" s="1" t="str">
        <f t="shared" si="51"/>
        <v>NIE</v>
      </c>
      <c r="N337" s="6">
        <f>G337*$N$2</f>
        <v>0</v>
      </c>
      <c r="O337" s="6">
        <f t="shared" si="52"/>
        <v>0</v>
      </c>
    </row>
    <row r="338" spans="1:15" x14ac:dyDescent="0.25">
      <c r="A338" s="2">
        <v>41972</v>
      </c>
      <c r="B338" s="13">
        <v>36</v>
      </c>
      <c r="C338" s="6">
        <f t="shared" si="53"/>
        <v>45</v>
      </c>
      <c r="D338" s="6">
        <f>F337+H337</f>
        <v>27.84</v>
      </c>
      <c r="E338" s="6">
        <f t="shared" si="45"/>
        <v>45</v>
      </c>
      <c r="F338" s="6">
        <f t="shared" si="46"/>
        <v>24.6</v>
      </c>
      <c r="G338" s="6">
        <f t="shared" si="47"/>
        <v>0</v>
      </c>
      <c r="H338" s="6">
        <f>IF(F338&lt;5,$B$3-F338,0)</f>
        <v>0</v>
      </c>
      <c r="I338" s="6">
        <f t="shared" si="48"/>
        <v>45</v>
      </c>
      <c r="J338" s="6">
        <f t="shared" si="49"/>
        <v>24.6</v>
      </c>
      <c r="K338" s="1" t="str">
        <f t="shared" si="50"/>
        <v>NIE</v>
      </c>
      <c r="L338" s="1" t="str">
        <f t="shared" si="51"/>
        <v>NIE</v>
      </c>
      <c r="N338" s="6">
        <f>G338*$N$2</f>
        <v>0</v>
      </c>
      <c r="O338" s="6">
        <f t="shared" si="52"/>
        <v>0</v>
      </c>
    </row>
    <row r="339" spans="1:15" x14ac:dyDescent="0.25">
      <c r="A339" s="2">
        <v>41973</v>
      </c>
      <c r="B339" s="13">
        <v>33</v>
      </c>
      <c r="C339" s="6">
        <f t="shared" si="53"/>
        <v>45</v>
      </c>
      <c r="D339" s="6">
        <f>F338+H338</f>
        <v>24.6</v>
      </c>
      <c r="E339" s="6">
        <f t="shared" si="45"/>
        <v>45</v>
      </c>
      <c r="F339" s="6">
        <f t="shared" si="46"/>
        <v>21.630000000000003</v>
      </c>
      <c r="G339" s="6">
        <f t="shared" si="47"/>
        <v>0</v>
      </c>
      <c r="H339" s="6">
        <f>IF(F339&lt;5,$B$3-F339,0)</f>
        <v>0</v>
      </c>
      <c r="I339" s="6">
        <f t="shared" si="48"/>
        <v>45</v>
      </c>
      <c r="J339" s="6">
        <f t="shared" si="49"/>
        <v>21.630000000000003</v>
      </c>
      <c r="K339" s="1" t="str">
        <f t="shared" si="50"/>
        <v>NIE</v>
      </c>
      <c r="L339" s="1" t="str">
        <f t="shared" si="51"/>
        <v>NIE</v>
      </c>
      <c r="N339" s="6">
        <f>G339*$N$2</f>
        <v>0</v>
      </c>
      <c r="O339" s="6">
        <f t="shared" si="52"/>
        <v>0</v>
      </c>
    </row>
    <row r="340" spans="1:15" x14ac:dyDescent="0.25">
      <c r="A340" s="2">
        <v>41974</v>
      </c>
      <c r="B340" s="13">
        <v>81</v>
      </c>
      <c r="C340" s="6">
        <f t="shared" si="53"/>
        <v>45</v>
      </c>
      <c r="D340" s="6">
        <f>F339+H339</f>
        <v>21.630000000000003</v>
      </c>
      <c r="E340" s="6">
        <f t="shared" si="45"/>
        <v>45</v>
      </c>
      <c r="F340" s="6">
        <f t="shared" si="46"/>
        <v>14.340000000000003</v>
      </c>
      <c r="G340" s="6">
        <f t="shared" si="47"/>
        <v>0</v>
      </c>
      <c r="H340" s="6">
        <f>IF(F340&lt;5,$B$3-F340,0)</f>
        <v>0</v>
      </c>
      <c r="I340" s="6">
        <f t="shared" si="48"/>
        <v>45</v>
      </c>
      <c r="J340" s="6">
        <f t="shared" si="49"/>
        <v>14.340000000000003</v>
      </c>
      <c r="K340" s="1" t="str">
        <f t="shared" si="50"/>
        <v>NIE</v>
      </c>
      <c r="L340" s="1" t="str">
        <f t="shared" si="51"/>
        <v>NIE</v>
      </c>
      <c r="N340" s="6">
        <f>G340*$N$2</f>
        <v>0</v>
      </c>
      <c r="O340" s="6">
        <f t="shared" si="52"/>
        <v>0</v>
      </c>
    </row>
    <row r="341" spans="1:15" x14ac:dyDescent="0.25">
      <c r="A341" s="2">
        <v>41975</v>
      </c>
      <c r="B341" s="13">
        <v>70</v>
      </c>
      <c r="C341" s="6">
        <f t="shared" si="53"/>
        <v>45</v>
      </c>
      <c r="D341" s="6">
        <f>F340+H340</f>
        <v>14.340000000000003</v>
      </c>
      <c r="E341" s="6">
        <f t="shared" si="45"/>
        <v>42.9</v>
      </c>
      <c r="F341" s="6">
        <f t="shared" si="46"/>
        <v>11.190000000000003</v>
      </c>
      <c r="G341" s="6">
        <f t="shared" si="47"/>
        <v>0</v>
      </c>
      <c r="H341" s="6">
        <f>IF(F341&lt;5,$B$3-F341,0)</f>
        <v>0</v>
      </c>
      <c r="I341" s="6">
        <f t="shared" si="48"/>
        <v>42.9</v>
      </c>
      <c r="J341" s="6">
        <f t="shared" si="49"/>
        <v>11.190000000000003</v>
      </c>
      <c r="K341" s="1" t="str">
        <f t="shared" si="50"/>
        <v>TAK</v>
      </c>
      <c r="L341" s="1" t="str">
        <f t="shared" si="51"/>
        <v>NIE</v>
      </c>
      <c r="N341" s="6">
        <f>G341*$N$2</f>
        <v>0</v>
      </c>
      <c r="O341" s="6">
        <f t="shared" si="52"/>
        <v>0</v>
      </c>
    </row>
    <row r="342" spans="1:15" x14ac:dyDescent="0.25">
      <c r="A342" s="2">
        <v>41976</v>
      </c>
      <c r="B342" s="13">
        <v>48</v>
      </c>
      <c r="C342" s="6">
        <f t="shared" si="53"/>
        <v>42.9</v>
      </c>
      <c r="D342" s="6">
        <f>F341+H341</f>
        <v>11.190000000000003</v>
      </c>
      <c r="E342" s="6">
        <f t="shared" si="45"/>
        <v>41.46</v>
      </c>
      <c r="F342" s="6">
        <f t="shared" si="46"/>
        <v>9.0300000000000029</v>
      </c>
      <c r="G342" s="6">
        <f t="shared" si="47"/>
        <v>0</v>
      </c>
      <c r="H342" s="6">
        <f>IF(F342&lt;5,$B$3-F342,0)</f>
        <v>0</v>
      </c>
      <c r="I342" s="6">
        <f t="shared" si="48"/>
        <v>41.46</v>
      </c>
      <c r="J342" s="6">
        <f t="shared" si="49"/>
        <v>9.0300000000000029</v>
      </c>
      <c r="K342" s="1" t="str">
        <f t="shared" si="50"/>
        <v>TAK</v>
      </c>
      <c r="L342" s="1" t="str">
        <f t="shared" si="51"/>
        <v>NIE</v>
      </c>
      <c r="N342" s="6">
        <f>G342*$N$2</f>
        <v>0</v>
      </c>
      <c r="O342" s="6">
        <f t="shared" si="52"/>
        <v>0</v>
      </c>
    </row>
    <row r="343" spans="1:15" x14ac:dyDescent="0.25">
      <c r="A343" s="2">
        <v>41977</v>
      </c>
      <c r="B343" s="13">
        <v>72</v>
      </c>
      <c r="C343" s="6">
        <f t="shared" si="53"/>
        <v>41.46</v>
      </c>
      <c r="D343" s="6">
        <f>F342+H342</f>
        <v>9.0300000000000029</v>
      </c>
      <c r="E343" s="6">
        <f t="shared" si="45"/>
        <v>39.299999999999997</v>
      </c>
      <c r="F343" s="6">
        <f t="shared" si="46"/>
        <v>5.7900000000000027</v>
      </c>
      <c r="G343" s="6">
        <f t="shared" si="47"/>
        <v>5.7000000000000028</v>
      </c>
      <c r="H343" s="6">
        <f>IF(F343&lt;5,$B$3-F343,0)</f>
        <v>0</v>
      </c>
      <c r="I343" s="6">
        <f t="shared" si="48"/>
        <v>45</v>
      </c>
      <c r="J343" s="6">
        <f t="shared" si="49"/>
        <v>5.7900000000000027</v>
      </c>
      <c r="K343" s="1" t="str">
        <f t="shared" si="50"/>
        <v>TAK</v>
      </c>
      <c r="L343" s="1" t="str">
        <f t="shared" si="51"/>
        <v>NIE</v>
      </c>
      <c r="N343" s="6">
        <f>G343*$N$2</f>
        <v>28.443000000000016</v>
      </c>
      <c r="O343" s="6">
        <f t="shared" si="52"/>
        <v>0</v>
      </c>
    </row>
    <row r="344" spans="1:15" x14ac:dyDescent="0.25">
      <c r="A344" s="2">
        <v>41978</v>
      </c>
      <c r="B344" s="13">
        <v>121</v>
      </c>
      <c r="C344" s="6">
        <f t="shared" si="53"/>
        <v>45</v>
      </c>
      <c r="D344" s="6">
        <f>F343+H343</f>
        <v>5.7900000000000027</v>
      </c>
      <c r="E344" s="6">
        <f t="shared" si="45"/>
        <v>41.37</v>
      </c>
      <c r="F344" s="6">
        <f t="shared" si="46"/>
        <v>0.34000000000000252</v>
      </c>
      <c r="G344" s="6">
        <f t="shared" si="47"/>
        <v>0</v>
      </c>
      <c r="H344" s="6">
        <f>IF(F344&lt;5,$B$3-F344,0)</f>
        <v>29.659999999999997</v>
      </c>
      <c r="I344" s="6">
        <f t="shared" si="48"/>
        <v>41.37</v>
      </c>
      <c r="J344" s="6">
        <f t="shared" si="49"/>
        <v>30</v>
      </c>
      <c r="K344" s="1" t="str">
        <f t="shared" si="50"/>
        <v>TAK</v>
      </c>
      <c r="L344" s="1" t="str">
        <f t="shared" si="51"/>
        <v>NIE</v>
      </c>
      <c r="N344" s="6">
        <f>G344*$N$2</f>
        <v>0</v>
      </c>
      <c r="O344" s="6">
        <f t="shared" si="52"/>
        <v>67.921399999999991</v>
      </c>
    </row>
    <row r="345" spans="1:15" x14ac:dyDescent="0.25">
      <c r="A345" s="2">
        <v>41979</v>
      </c>
      <c r="B345" s="13">
        <v>16</v>
      </c>
      <c r="C345" s="6">
        <f t="shared" si="53"/>
        <v>41.37</v>
      </c>
      <c r="D345" s="6">
        <f>F344+H344</f>
        <v>30</v>
      </c>
      <c r="E345" s="6">
        <f t="shared" si="45"/>
        <v>41.37</v>
      </c>
      <c r="F345" s="6">
        <f t="shared" si="46"/>
        <v>28.56</v>
      </c>
      <c r="G345" s="6">
        <f t="shared" si="47"/>
        <v>0</v>
      </c>
      <c r="H345" s="6">
        <f>IF(F345&lt;5,$B$3-F345,0)</f>
        <v>0</v>
      </c>
      <c r="I345" s="6">
        <f t="shared" si="48"/>
        <v>41.37</v>
      </c>
      <c r="J345" s="6">
        <f t="shared" si="49"/>
        <v>28.56</v>
      </c>
      <c r="K345" s="1" t="str">
        <f t="shared" si="50"/>
        <v>NIE</v>
      </c>
      <c r="L345" s="1" t="str">
        <f t="shared" si="51"/>
        <v>NIE</v>
      </c>
      <c r="N345" s="6">
        <f>G345*$N$2</f>
        <v>0</v>
      </c>
      <c r="O345" s="6">
        <f t="shared" si="52"/>
        <v>0</v>
      </c>
    </row>
    <row r="346" spans="1:15" x14ac:dyDescent="0.25">
      <c r="A346" s="2">
        <v>41980</v>
      </c>
      <c r="B346" s="13">
        <v>94</v>
      </c>
      <c r="C346" s="6">
        <f t="shared" si="53"/>
        <v>41.37</v>
      </c>
      <c r="D346" s="6">
        <f>F345+H345</f>
        <v>28.56</v>
      </c>
      <c r="E346" s="6">
        <f t="shared" si="45"/>
        <v>41.37</v>
      </c>
      <c r="F346" s="6">
        <f t="shared" si="46"/>
        <v>20.099999999999998</v>
      </c>
      <c r="G346" s="6">
        <f t="shared" si="47"/>
        <v>0</v>
      </c>
      <c r="H346" s="6">
        <f>IF(F346&lt;5,$B$3-F346,0)</f>
        <v>0</v>
      </c>
      <c r="I346" s="6">
        <f t="shared" si="48"/>
        <v>41.37</v>
      </c>
      <c r="J346" s="6">
        <f t="shared" si="49"/>
        <v>20.099999999999998</v>
      </c>
      <c r="K346" s="1" t="str">
        <f t="shared" si="50"/>
        <v>NIE</v>
      </c>
      <c r="L346" s="1" t="str">
        <f t="shared" si="51"/>
        <v>NIE</v>
      </c>
      <c r="N346" s="6">
        <f>G346*$N$2</f>
        <v>0</v>
      </c>
      <c r="O346" s="6">
        <f t="shared" si="52"/>
        <v>0</v>
      </c>
    </row>
    <row r="347" spans="1:15" x14ac:dyDescent="0.25">
      <c r="A347" s="2">
        <v>41981</v>
      </c>
      <c r="B347" s="13">
        <v>120</v>
      </c>
      <c r="C347" s="6">
        <f t="shared" si="53"/>
        <v>41.37</v>
      </c>
      <c r="D347" s="6">
        <f>F346+H346</f>
        <v>20.099999999999998</v>
      </c>
      <c r="E347" s="6">
        <f t="shared" si="45"/>
        <v>41.37</v>
      </c>
      <c r="F347" s="6">
        <f t="shared" si="46"/>
        <v>9.2999999999999972</v>
      </c>
      <c r="G347" s="6">
        <f t="shared" si="47"/>
        <v>0</v>
      </c>
      <c r="H347" s="6">
        <f>IF(F347&lt;5,$B$3-F347,0)</f>
        <v>0</v>
      </c>
      <c r="I347" s="6">
        <f t="shared" si="48"/>
        <v>41.37</v>
      </c>
      <c r="J347" s="6">
        <f t="shared" si="49"/>
        <v>9.2999999999999972</v>
      </c>
      <c r="K347" s="1" t="str">
        <f t="shared" si="50"/>
        <v>NIE</v>
      </c>
      <c r="L347" s="1" t="str">
        <f t="shared" si="51"/>
        <v>NIE</v>
      </c>
      <c r="N347" s="6">
        <f>G347*$N$2</f>
        <v>0</v>
      </c>
      <c r="O347" s="6">
        <f t="shared" si="52"/>
        <v>0</v>
      </c>
    </row>
    <row r="348" spans="1:15" x14ac:dyDescent="0.25">
      <c r="A348" s="2">
        <v>41982</v>
      </c>
      <c r="B348" s="13">
        <v>49</v>
      </c>
      <c r="C348" s="6">
        <f t="shared" si="53"/>
        <v>41.37</v>
      </c>
      <c r="D348" s="6">
        <f>F347+H347</f>
        <v>9.2999999999999972</v>
      </c>
      <c r="E348" s="6">
        <f t="shared" si="45"/>
        <v>39.9</v>
      </c>
      <c r="F348" s="6">
        <f t="shared" si="46"/>
        <v>7.0899999999999972</v>
      </c>
      <c r="G348" s="6">
        <f t="shared" si="47"/>
        <v>0</v>
      </c>
      <c r="H348" s="6">
        <f>IF(F348&lt;5,$B$3-F348,0)</f>
        <v>0</v>
      </c>
      <c r="I348" s="6">
        <f t="shared" si="48"/>
        <v>39.9</v>
      </c>
      <c r="J348" s="6">
        <f t="shared" si="49"/>
        <v>7.0899999999999972</v>
      </c>
      <c r="K348" s="1" t="str">
        <f t="shared" si="50"/>
        <v>TAK</v>
      </c>
      <c r="L348" s="1" t="str">
        <f t="shared" si="51"/>
        <v>NIE</v>
      </c>
      <c r="N348" s="6">
        <f>G348*$N$2</f>
        <v>0</v>
      </c>
      <c r="O348" s="6">
        <f t="shared" si="52"/>
        <v>0</v>
      </c>
    </row>
    <row r="349" spans="1:15" x14ac:dyDescent="0.25">
      <c r="A349" s="2">
        <v>41983</v>
      </c>
      <c r="B349" s="13">
        <v>106</v>
      </c>
      <c r="C349" s="6">
        <f t="shared" si="53"/>
        <v>39.9</v>
      </c>
      <c r="D349" s="6">
        <f>F348+H348</f>
        <v>7.0899999999999972</v>
      </c>
      <c r="E349" s="6">
        <f t="shared" si="45"/>
        <v>36.72</v>
      </c>
      <c r="F349" s="6">
        <f t="shared" si="46"/>
        <v>2.3199999999999976</v>
      </c>
      <c r="G349" s="6">
        <f t="shared" si="47"/>
        <v>0</v>
      </c>
      <c r="H349" s="6">
        <f>IF(F349&lt;5,$B$3-F349,0)</f>
        <v>27.680000000000003</v>
      </c>
      <c r="I349" s="6">
        <f t="shared" si="48"/>
        <v>36.72</v>
      </c>
      <c r="J349" s="6">
        <f t="shared" si="49"/>
        <v>30</v>
      </c>
      <c r="K349" s="1" t="str">
        <f t="shared" si="50"/>
        <v>TAK</v>
      </c>
      <c r="L349" s="1" t="str">
        <f t="shared" si="51"/>
        <v>NIE</v>
      </c>
      <c r="N349" s="6">
        <f>G349*$N$2</f>
        <v>0</v>
      </c>
      <c r="O349" s="6">
        <f t="shared" si="52"/>
        <v>63.387200000000007</v>
      </c>
    </row>
    <row r="350" spans="1:15" x14ac:dyDescent="0.25">
      <c r="A350" s="2">
        <v>41984</v>
      </c>
      <c r="B350" s="13">
        <v>128</v>
      </c>
      <c r="C350" s="6">
        <f t="shared" si="53"/>
        <v>36.72</v>
      </c>
      <c r="D350" s="6">
        <f>F349+H349</f>
        <v>30</v>
      </c>
      <c r="E350" s="6">
        <f t="shared" si="45"/>
        <v>36.72</v>
      </c>
      <c r="F350" s="6">
        <f t="shared" si="46"/>
        <v>18.48</v>
      </c>
      <c r="G350" s="6">
        <f t="shared" si="47"/>
        <v>8.2800000000000011</v>
      </c>
      <c r="H350" s="6">
        <f>IF(F350&lt;5,$B$3-F350,0)</f>
        <v>0</v>
      </c>
      <c r="I350" s="6">
        <f t="shared" si="48"/>
        <v>45</v>
      </c>
      <c r="J350" s="6">
        <f t="shared" si="49"/>
        <v>18.48</v>
      </c>
      <c r="K350" s="1" t="str">
        <f t="shared" si="50"/>
        <v>NIE</v>
      </c>
      <c r="L350" s="1" t="str">
        <f t="shared" si="51"/>
        <v>NIE</v>
      </c>
      <c r="N350" s="6">
        <f>G350*$N$2</f>
        <v>41.317200000000007</v>
      </c>
      <c r="O350" s="6">
        <f t="shared" si="52"/>
        <v>0</v>
      </c>
    </row>
    <row r="351" spans="1:15" x14ac:dyDescent="0.25">
      <c r="A351" s="2">
        <v>41985</v>
      </c>
      <c r="B351" s="13">
        <v>100</v>
      </c>
      <c r="C351" s="6">
        <f t="shared" si="53"/>
        <v>45</v>
      </c>
      <c r="D351" s="6">
        <f>F350+H350</f>
        <v>18.48</v>
      </c>
      <c r="E351" s="6">
        <f t="shared" si="45"/>
        <v>45</v>
      </c>
      <c r="F351" s="6">
        <f t="shared" si="46"/>
        <v>9.48</v>
      </c>
      <c r="G351" s="6">
        <f t="shared" si="47"/>
        <v>0</v>
      </c>
      <c r="H351" s="6">
        <f>IF(F351&lt;5,$B$3-F351,0)</f>
        <v>0</v>
      </c>
      <c r="I351" s="6">
        <f t="shared" si="48"/>
        <v>45</v>
      </c>
      <c r="J351" s="6">
        <f t="shared" si="49"/>
        <v>9.48</v>
      </c>
      <c r="K351" s="1" t="str">
        <f t="shared" si="50"/>
        <v>NIE</v>
      </c>
      <c r="L351" s="1" t="str">
        <f t="shared" si="51"/>
        <v>NIE</v>
      </c>
      <c r="N351" s="6">
        <f>G351*$N$2</f>
        <v>0</v>
      </c>
      <c r="O351" s="6">
        <f t="shared" si="52"/>
        <v>0</v>
      </c>
    </row>
    <row r="352" spans="1:15" x14ac:dyDescent="0.25">
      <c r="A352" s="2">
        <v>41986</v>
      </c>
      <c r="B352" s="13">
        <v>78</v>
      </c>
      <c r="C352" s="6">
        <f t="shared" si="53"/>
        <v>45</v>
      </c>
      <c r="D352" s="6">
        <f>F351+H351</f>
        <v>9.48</v>
      </c>
      <c r="E352" s="6">
        <f t="shared" si="45"/>
        <v>42.66</v>
      </c>
      <c r="F352" s="6">
        <f t="shared" si="46"/>
        <v>5.9700000000000006</v>
      </c>
      <c r="G352" s="6">
        <f t="shared" si="47"/>
        <v>0</v>
      </c>
      <c r="H352" s="6">
        <f>IF(F352&lt;5,$B$3-F352,0)</f>
        <v>0</v>
      </c>
      <c r="I352" s="6">
        <f t="shared" si="48"/>
        <v>42.66</v>
      </c>
      <c r="J352" s="6">
        <f t="shared" si="49"/>
        <v>5.9700000000000006</v>
      </c>
      <c r="K352" s="1" t="str">
        <f t="shared" si="50"/>
        <v>TAK</v>
      </c>
      <c r="L352" s="1" t="str">
        <f t="shared" si="51"/>
        <v>NIE</v>
      </c>
      <c r="N352" s="6">
        <f>G352*$N$2</f>
        <v>0</v>
      </c>
      <c r="O352" s="6">
        <f t="shared" si="52"/>
        <v>0</v>
      </c>
    </row>
    <row r="353" spans="1:15" x14ac:dyDescent="0.25">
      <c r="A353" s="2">
        <v>41987</v>
      </c>
      <c r="B353" s="13">
        <v>39</v>
      </c>
      <c r="C353" s="6">
        <f t="shared" si="53"/>
        <v>42.66</v>
      </c>
      <c r="D353" s="6">
        <f>F352+H352</f>
        <v>5.9700000000000006</v>
      </c>
      <c r="E353" s="6">
        <f t="shared" si="45"/>
        <v>41.489999999999995</v>
      </c>
      <c r="F353" s="6">
        <f t="shared" si="46"/>
        <v>4.2100000000000009</v>
      </c>
      <c r="G353" s="6">
        <f t="shared" si="47"/>
        <v>0</v>
      </c>
      <c r="H353" s="6">
        <f>IF(F353&lt;5,$B$3-F353,0)</f>
        <v>25.79</v>
      </c>
      <c r="I353" s="6">
        <f t="shared" si="48"/>
        <v>41.489999999999995</v>
      </c>
      <c r="J353" s="6">
        <f t="shared" si="49"/>
        <v>30</v>
      </c>
      <c r="K353" s="1" t="str">
        <f t="shared" si="50"/>
        <v>TAK</v>
      </c>
      <c r="L353" s="1" t="str">
        <f t="shared" si="51"/>
        <v>NIE</v>
      </c>
      <c r="N353" s="6">
        <f>G353*$N$2</f>
        <v>0</v>
      </c>
      <c r="O353" s="6">
        <f t="shared" si="52"/>
        <v>59.059100000000001</v>
      </c>
    </row>
    <row r="354" spans="1:15" x14ac:dyDescent="0.25">
      <c r="A354" s="2">
        <v>41988</v>
      </c>
      <c r="B354" s="13">
        <v>125</v>
      </c>
      <c r="C354" s="6">
        <f t="shared" si="53"/>
        <v>41.489999999999995</v>
      </c>
      <c r="D354" s="6">
        <f>F353+H353</f>
        <v>30</v>
      </c>
      <c r="E354" s="6">
        <f t="shared" si="45"/>
        <v>41.489999999999995</v>
      </c>
      <c r="F354" s="6">
        <f t="shared" si="46"/>
        <v>18.75</v>
      </c>
      <c r="G354" s="6">
        <f t="shared" si="47"/>
        <v>0</v>
      </c>
      <c r="H354" s="6">
        <f>IF(F354&lt;5,$B$3-F354,0)</f>
        <v>0</v>
      </c>
      <c r="I354" s="6">
        <f t="shared" si="48"/>
        <v>41.489999999999995</v>
      </c>
      <c r="J354" s="6">
        <f t="shared" si="49"/>
        <v>18.75</v>
      </c>
      <c r="K354" s="1" t="str">
        <f t="shared" si="50"/>
        <v>NIE</v>
      </c>
      <c r="L354" s="1" t="str">
        <f t="shared" si="51"/>
        <v>NIE</v>
      </c>
      <c r="N354" s="6">
        <f>G354*$N$2</f>
        <v>0</v>
      </c>
      <c r="O354" s="6">
        <f t="shared" si="52"/>
        <v>0</v>
      </c>
    </row>
    <row r="355" spans="1:15" x14ac:dyDescent="0.25">
      <c r="A355" s="2">
        <v>41989</v>
      </c>
      <c r="B355" s="13">
        <v>34</v>
      </c>
      <c r="C355" s="6">
        <f t="shared" si="53"/>
        <v>41.489999999999995</v>
      </c>
      <c r="D355" s="6">
        <f>F354+H354</f>
        <v>18.75</v>
      </c>
      <c r="E355" s="6">
        <f t="shared" si="45"/>
        <v>41.489999999999995</v>
      </c>
      <c r="F355" s="6">
        <f t="shared" si="46"/>
        <v>15.69</v>
      </c>
      <c r="G355" s="6">
        <f t="shared" si="47"/>
        <v>0</v>
      </c>
      <c r="H355" s="6">
        <f>IF(F355&lt;5,$B$3-F355,0)</f>
        <v>0</v>
      </c>
      <c r="I355" s="6">
        <f t="shared" si="48"/>
        <v>41.489999999999995</v>
      </c>
      <c r="J355" s="6">
        <f t="shared" si="49"/>
        <v>15.69</v>
      </c>
      <c r="K355" s="1" t="str">
        <f t="shared" si="50"/>
        <v>NIE</v>
      </c>
      <c r="L355" s="1" t="str">
        <f t="shared" si="51"/>
        <v>NIE</v>
      </c>
      <c r="N355" s="6">
        <f>G355*$N$2</f>
        <v>0</v>
      </c>
      <c r="O355" s="6">
        <f t="shared" si="52"/>
        <v>0</v>
      </c>
    </row>
    <row r="356" spans="1:15" x14ac:dyDescent="0.25">
      <c r="A356" s="2">
        <v>41990</v>
      </c>
      <c r="B356" s="13">
        <v>129</v>
      </c>
      <c r="C356" s="6">
        <f t="shared" si="53"/>
        <v>41.489999999999995</v>
      </c>
      <c r="D356" s="6">
        <f>F355+H355</f>
        <v>15.69</v>
      </c>
      <c r="E356" s="6">
        <f t="shared" si="45"/>
        <v>41.489999999999995</v>
      </c>
      <c r="F356" s="6">
        <f t="shared" si="46"/>
        <v>4.08</v>
      </c>
      <c r="G356" s="6">
        <f t="shared" si="47"/>
        <v>0</v>
      </c>
      <c r="H356" s="6">
        <f>IF(F356&lt;5,$B$3-F356,0)</f>
        <v>25.92</v>
      </c>
      <c r="I356" s="6">
        <f t="shared" si="48"/>
        <v>41.489999999999995</v>
      </c>
      <c r="J356" s="6">
        <f t="shared" si="49"/>
        <v>30</v>
      </c>
      <c r="K356" s="1" t="str">
        <f t="shared" si="50"/>
        <v>NIE</v>
      </c>
      <c r="L356" s="1" t="str">
        <f t="shared" si="51"/>
        <v>NIE</v>
      </c>
      <c r="N356" s="6">
        <f>G356*$N$2</f>
        <v>0</v>
      </c>
      <c r="O356" s="6">
        <f t="shared" si="52"/>
        <v>59.356800000000007</v>
      </c>
    </row>
    <row r="357" spans="1:15" x14ac:dyDescent="0.25">
      <c r="A357" s="2">
        <v>41991</v>
      </c>
      <c r="B357" s="13">
        <v>112</v>
      </c>
      <c r="C357" s="6">
        <f t="shared" si="53"/>
        <v>41.489999999999995</v>
      </c>
      <c r="D357" s="6">
        <f>F356+H356</f>
        <v>30</v>
      </c>
      <c r="E357" s="6">
        <f t="shared" si="45"/>
        <v>41.489999999999995</v>
      </c>
      <c r="F357" s="6">
        <f t="shared" si="46"/>
        <v>19.920000000000002</v>
      </c>
      <c r="G357" s="6">
        <f t="shared" si="47"/>
        <v>0</v>
      </c>
      <c r="H357" s="6">
        <f>IF(F357&lt;5,$B$3-F357,0)</f>
        <v>0</v>
      </c>
      <c r="I357" s="6">
        <f t="shared" si="48"/>
        <v>41.489999999999995</v>
      </c>
      <c r="J357" s="6">
        <f t="shared" si="49"/>
        <v>19.920000000000002</v>
      </c>
      <c r="K357" s="1" t="str">
        <f t="shared" si="50"/>
        <v>NIE</v>
      </c>
      <c r="L357" s="1" t="str">
        <f t="shared" si="51"/>
        <v>NIE</v>
      </c>
      <c r="N357" s="6">
        <f>G357*$N$2</f>
        <v>0</v>
      </c>
      <c r="O357" s="6">
        <f t="shared" si="52"/>
        <v>0</v>
      </c>
    </row>
    <row r="358" spans="1:15" x14ac:dyDescent="0.25">
      <c r="A358" s="2">
        <v>41992</v>
      </c>
      <c r="B358" s="13">
        <v>78</v>
      </c>
      <c r="C358" s="6">
        <f t="shared" si="53"/>
        <v>41.489999999999995</v>
      </c>
      <c r="D358" s="6">
        <f>F357+H357</f>
        <v>19.920000000000002</v>
      </c>
      <c r="E358" s="6">
        <f t="shared" si="45"/>
        <v>41.489999999999995</v>
      </c>
      <c r="F358" s="6">
        <f t="shared" si="46"/>
        <v>12.900000000000002</v>
      </c>
      <c r="G358" s="6">
        <f t="shared" si="47"/>
        <v>0</v>
      </c>
      <c r="H358" s="6">
        <f>IF(F358&lt;5,$B$3-F358,0)</f>
        <v>0</v>
      </c>
      <c r="I358" s="6">
        <f t="shared" si="48"/>
        <v>41.489999999999995</v>
      </c>
      <c r="J358" s="6">
        <f t="shared" si="49"/>
        <v>12.900000000000002</v>
      </c>
      <c r="K358" s="1" t="str">
        <f t="shared" si="50"/>
        <v>NIE</v>
      </c>
      <c r="L358" s="1" t="str">
        <f t="shared" si="51"/>
        <v>NIE</v>
      </c>
      <c r="N358" s="6">
        <f>G358*$N$2</f>
        <v>0</v>
      </c>
      <c r="O358" s="6">
        <f t="shared" si="52"/>
        <v>0</v>
      </c>
    </row>
    <row r="359" spans="1:15" x14ac:dyDescent="0.25">
      <c r="A359" s="2">
        <v>41993</v>
      </c>
      <c r="B359" s="13">
        <v>114</v>
      </c>
      <c r="C359" s="6">
        <f t="shared" si="53"/>
        <v>41.489999999999995</v>
      </c>
      <c r="D359" s="6">
        <f>F358+H358</f>
        <v>12.900000000000002</v>
      </c>
      <c r="E359" s="6">
        <f t="shared" si="45"/>
        <v>38.069999999999993</v>
      </c>
      <c r="F359" s="6">
        <f t="shared" si="46"/>
        <v>7.7700000000000022</v>
      </c>
      <c r="G359" s="6">
        <f t="shared" si="47"/>
        <v>0</v>
      </c>
      <c r="H359" s="6">
        <f>IF(F359&lt;5,$B$3-F359,0)</f>
        <v>0</v>
      </c>
      <c r="I359" s="6">
        <f t="shared" si="48"/>
        <v>38.069999999999993</v>
      </c>
      <c r="J359" s="6">
        <f t="shared" si="49"/>
        <v>7.7700000000000022</v>
      </c>
      <c r="K359" s="1" t="str">
        <f t="shared" si="50"/>
        <v>TAK</v>
      </c>
      <c r="L359" s="1" t="str">
        <f t="shared" si="51"/>
        <v>NIE</v>
      </c>
      <c r="N359" s="6">
        <f>G359*$N$2</f>
        <v>0</v>
      </c>
      <c r="O359" s="6">
        <f t="shared" si="52"/>
        <v>0</v>
      </c>
    </row>
    <row r="360" spans="1:15" x14ac:dyDescent="0.25">
      <c r="A360" s="2">
        <v>41994</v>
      </c>
      <c r="B360" s="13">
        <v>122</v>
      </c>
      <c r="C360" s="6">
        <f t="shared" si="53"/>
        <v>38.069999999999993</v>
      </c>
      <c r="D360" s="6">
        <f>F359+H359</f>
        <v>7.7700000000000022</v>
      </c>
      <c r="E360" s="6">
        <f t="shared" si="45"/>
        <v>34.409999999999997</v>
      </c>
      <c r="F360" s="6">
        <f t="shared" si="46"/>
        <v>2.280000000000002</v>
      </c>
      <c r="G360" s="6">
        <f t="shared" si="47"/>
        <v>0</v>
      </c>
      <c r="H360" s="6">
        <f>IF(F360&lt;5,$B$3-F360,0)</f>
        <v>27.72</v>
      </c>
      <c r="I360" s="6">
        <f t="shared" si="48"/>
        <v>34.409999999999997</v>
      </c>
      <c r="J360" s="6">
        <f t="shared" si="49"/>
        <v>30</v>
      </c>
      <c r="K360" s="1" t="str">
        <f t="shared" si="50"/>
        <v>TAK</v>
      </c>
      <c r="L360" s="1" t="str">
        <f t="shared" si="51"/>
        <v>NIE</v>
      </c>
      <c r="N360" s="6">
        <f>G360*$N$2</f>
        <v>0</v>
      </c>
      <c r="O360" s="6">
        <f t="shared" si="52"/>
        <v>63.4788</v>
      </c>
    </row>
    <row r="361" spans="1:15" x14ac:dyDescent="0.25">
      <c r="A361" s="2">
        <v>41995</v>
      </c>
      <c r="B361" s="13">
        <v>42</v>
      </c>
      <c r="C361" s="6">
        <f t="shared" si="53"/>
        <v>34.409999999999997</v>
      </c>
      <c r="D361" s="6">
        <f>F360+H360</f>
        <v>30</v>
      </c>
      <c r="E361" s="6">
        <f t="shared" si="45"/>
        <v>34.409999999999997</v>
      </c>
      <c r="F361" s="6">
        <f t="shared" si="46"/>
        <v>26.22</v>
      </c>
      <c r="G361" s="6">
        <f t="shared" si="47"/>
        <v>0</v>
      </c>
      <c r="H361" s="6">
        <f>IF(F361&lt;5,$B$3-F361,0)</f>
        <v>0</v>
      </c>
      <c r="I361" s="6">
        <f t="shared" si="48"/>
        <v>34.409999999999997</v>
      </c>
      <c r="J361" s="6">
        <f t="shared" si="49"/>
        <v>26.22</v>
      </c>
      <c r="K361" s="1" t="str">
        <f t="shared" si="50"/>
        <v>NIE</v>
      </c>
      <c r="L361" s="1" t="str">
        <f t="shared" si="51"/>
        <v>NIE</v>
      </c>
      <c r="N361" s="6">
        <f>G361*$N$2</f>
        <v>0</v>
      </c>
      <c r="O361" s="6">
        <f t="shared" si="52"/>
        <v>0</v>
      </c>
    </row>
    <row r="362" spans="1:15" x14ac:dyDescent="0.25">
      <c r="A362" s="2">
        <v>41996</v>
      </c>
      <c r="B362" s="13">
        <v>149</v>
      </c>
      <c r="C362" s="6">
        <f t="shared" si="53"/>
        <v>34.409999999999997</v>
      </c>
      <c r="D362" s="6">
        <f>F361+H361</f>
        <v>26.22</v>
      </c>
      <c r="E362" s="6">
        <f t="shared" si="45"/>
        <v>34.409999999999997</v>
      </c>
      <c r="F362" s="6">
        <f t="shared" si="46"/>
        <v>12.809999999999999</v>
      </c>
      <c r="G362" s="6">
        <f t="shared" si="47"/>
        <v>0</v>
      </c>
      <c r="H362" s="6">
        <f>IF(F362&lt;5,$B$3-F362,0)</f>
        <v>0</v>
      </c>
      <c r="I362" s="6">
        <f t="shared" si="48"/>
        <v>34.409999999999997</v>
      </c>
      <c r="J362" s="6">
        <f t="shared" si="49"/>
        <v>12.809999999999999</v>
      </c>
      <c r="K362" s="1" t="str">
        <f t="shared" si="50"/>
        <v>NIE</v>
      </c>
      <c r="L362" s="1" t="str">
        <f t="shared" si="51"/>
        <v>NIE</v>
      </c>
      <c r="N362" s="6">
        <f>G362*$N$2</f>
        <v>0</v>
      </c>
      <c r="O362" s="6">
        <f t="shared" si="52"/>
        <v>0</v>
      </c>
    </row>
    <row r="363" spans="1:15" x14ac:dyDescent="0.25">
      <c r="A363" s="2">
        <v>41997</v>
      </c>
      <c r="B363" s="13">
        <v>113</v>
      </c>
      <c r="C363" s="6">
        <f t="shared" si="53"/>
        <v>34.409999999999997</v>
      </c>
      <c r="D363" s="6">
        <f>F362+H362</f>
        <v>12.809999999999999</v>
      </c>
      <c r="E363" s="6">
        <f t="shared" si="45"/>
        <v>31.019999999999996</v>
      </c>
      <c r="F363" s="6">
        <f t="shared" si="46"/>
        <v>7.7199999999999989</v>
      </c>
      <c r="G363" s="6">
        <f t="shared" si="47"/>
        <v>0</v>
      </c>
      <c r="H363" s="6">
        <f>IF(F363&lt;5,$B$3-F363,0)</f>
        <v>0</v>
      </c>
      <c r="I363" s="6">
        <f t="shared" si="48"/>
        <v>31.019999999999996</v>
      </c>
      <c r="J363" s="6">
        <f t="shared" si="49"/>
        <v>7.7199999999999989</v>
      </c>
      <c r="K363" s="1" t="str">
        <f t="shared" si="50"/>
        <v>TAK</v>
      </c>
      <c r="L363" s="1" t="str">
        <f t="shared" si="51"/>
        <v>NIE</v>
      </c>
      <c r="N363" s="6">
        <f>G363*$N$2</f>
        <v>0</v>
      </c>
      <c r="O363" s="6">
        <f t="shared" si="52"/>
        <v>0</v>
      </c>
    </row>
    <row r="364" spans="1:15" x14ac:dyDescent="0.25">
      <c r="A364" s="2">
        <v>41998</v>
      </c>
      <c r="B364" s="13">
        <v>133</v>
      </c>
      <c r="C364" s="6">
        <f t="shared" si="53"/>
        <v>31.019999999999996</v>
      </c>
      <c r="D364" s="6">
        <f>F363+H363</f>
        <v>7.7199999999999989</v>
      </c>
      <c r="E364" s="6">
        <f t="shared" si="45"/>
        <v>27.029999999999994</v>
      </c>
      <c r="F364" s="6">
        <f t="shared" si="46"/>
        <v>1.7299999999999986</v>
      </c>
      <c r="G364" s="6">
        <f t="shared" si="47"/>
        <v>17.970000000000006</v>
      </c>
      <c r="H364" s="6">
        <f>IF(F364&lt;5,$B$3-F364,0)</f>
        <v>28.270000000000003</v>
      </c>
      <c r="I364" s="6">
        <f t="shared" si="48"/>
        <v>45</v>
      </c>
      <c r="J364" s="6">
        <f t="shared" si="49"/>
        <v>30</v>
      </c>
      <c r="K364" s="1" t="str">
        <f t="shared" si="50"/>
        <v>TAK</v>
      </c>
      <c r="L364" s="1" t="str">
        <f t="shared" si="51"/>
        <v>NIE</v>
      </c>
      <c r="N364" s="6">
        <f>G364*$N$2</f>
        <v>89.67030000000004</v>
      </c>
      <c r="O364" s="6">
        <f t="shared" si="52"/>
        <v>64.73830000000001</v>
      </c>
    </row>
    <row r="365" spans="1:15" x14ac:dyDescent="0.25">
      <c r="A365" s="2">
        <v>41999</v>
      </c>
      <c r="B365" s="13">
        <v>57</v>
      </c>
      <c r="C365" s="6">
        <f t="shared" si="53"/>
        <v>45</v>
      </c>
      <c r="D365" s="6">
        <f>F364+H364</f>
        <v>30</v>
      </c>
      <c r="E365" s="6">
        <f t="shared" si="45"/>
        <v>45</v>
      </c>
      <c r="F365" s="6">
        <f t="shared" si="46"/>
        <v>24.87</v>
      </c>
      <c r="G365" s="6">
        <f t="shared" si="47"/>
        <v>0</v>
      </c>
      <c r="H365" s="6">
        <f>IF(F365&lt;5,$B$3-F365,0)</f>
        <v>0</v>
      </c>
      <c r="I365" s="6">
        <f t="shared" si="48"/>
        <v>45</v>
      </c>
      <c r="J365" s="6">
        <f t="shared" si="49"/>
        <v>24.87</v>
      </c>
      <c r="K365" s="1" t="str">
        <f t="shared" si="50"/>
        <v>NIE</v>
      </c>
      <c r="L365" s="1" t="str">
        <f t="shared" si="51"/>
        <v>NIE</v>
      </c>
      <c r="N365" s="6">
        <f>G365*$N$2</f>
        <v>0</v>
      </c>
      <c r="O365" s="6">
        <f t="shared" si="52"/>
        <v>0</v>
      </c>
    </row>
    <row r="366" spans="1:15" x14ac:dyDescent="0.25">
      <c r="A366" s="2">
        <v>42000</v>
      </c>
      <c r="B366" s="13">
        <v>27</v>
      </c>
      <c r="C366" s="6">
        <f t="shared" si="53"/>
        <v>45</v>
      </c>
      <c r="D366" s="6">
        <f>F365+H365</f>
        <v>24.87</v>
      </c>
      <c r="E366" s="6">
        <f t="shared" si="45"/>
        <v>45</v>
      </c>
      <c r="F366" s="6">
        <f t="shared" si="46"/>
        <v>22.44</v>
      </c>
      <c r="G366" s="6">
        <f t="shared" si="47"/>
        <v>0</v>
      </c>
      <c r="H366" s="6">
        <f>IF(F366&lt;5,$B$3-F366,0)</f>
        <v>0</v>
      </c>
      <c r="I366" s="6">
        <f t="shared" si="48"/>
        <v>45</v>
      </c>
      <c r="J366" s="6">
        <f t="shared" si="49"/>
        <v>22.44</v>
      </c>
      <c r="K366" s="1" t="str">
        <f t="shared" si="50"/>
        <v>NIE</v>
      </c>
      <c r="L366" s="1" t="str">
        <f t="shared" si="51"/>
        <v>NIE</v>
      </c>
      <c r="N366" s="6">
        <f>G366*$N$2</f>
        <v>0</v>
      </c>
      <c r="O366" s="6">
        <f t="shared" si="52"/>
        <v>0</v>
      </c>
    </row>
    <row r="367" spans="1:15" x14ac:dyDescent="0.25">
      <c r="A367" s="2">
        <v>42001</v>
      </c>
      <c r="B367" s="13">
        <v>142</v>
      </c>
      <c r="C367" s="6">
        <f t="shared" si="53"/>
        <v>45</v>
      </c>
      <c r="D367" s="6">
        <f>F366+H366</f>
        <v>22.44</v>
      </c>
      <c r="E367" s="6">
        <f t="shared" si="45"/>
        <v>45</v>
      </c>
      <c r="F367" s="6">
        <f t="shared" si="46"/>
        <v>9.6600000000000019</v>
      </c>
      <c r="G367" s="6">
        <f t="shared" si="47"/>
        <v>0</v>
      </c>
      <c r="H367" s="6">
        <f>IF(F367&lt;5,$B$3-F367,0)</f>
        <v>0</v>
      </c>
      <c r="I367" s="6">
        <f t="shared" si="48"/>
        <v>45</v>
      </c>
      <c r="J367" s="6">
        <f t="shared" si="49"/>
        <v>9.6600000000000019</v>
      </c>
      <c r="K367" s="1" t="str">
        <f t="shared" si="50"/>
        <v>NIE</v>
      </c>
      <c r="L367" s="1" t="str">
        <f t="shared" si="51"/>
        <v>NIE</v>
      </c>
      <c r="N367" s="6">
        <f>G367*$N$2</f>
        <v>0</v>
      </c>
      <c r="O367" s="6">
        <f t="shared" si="52"/>
        <v>0</v>
      </c>
    </row>
    <row r="368" spans="1:15" x14ac:dyDescent="0.25">
      <c r="A368" s="2">
        <v>42002</v>
      </c>
      <c r="B368" s="13">
        <v>24</v>
      </c>
      <c r="C368" s="6">
        <f t="shared" si="53"/>
        <v>45</v>
      </c>
      <c r="D368" s="6">
        <f>F367+H367</f>
        <v>9.6600000000000019</v>
      </c>
      <c r="E368" s="6">
        <f t="shared" si="45"/>
        <v>44.28</v>
      </c>
      <c r="F368" s="6">
        <f t="shared" si="46"/>
        <v>8.5800000000000018</v>
      </c>
      <c r="G368" s="6">
        <f t="shared" si="47"/>
        <v>0</v>
      </c>
      <c r="H368" s="6">
        <f>IF(F368&lt;5,$B$3-F368,0)</f>
        <v>0</v>
      </c>
      <c r="I368" s="6">
        <f t="shared" si="48"/>
        <v>44.28</v>
      </c>
      <c r="J368" s="6">
        <f t="shared" si="49"/>
        <v>8.5800000000000018</v>
      </c>
      <c r="K368" s="1" t="str">
        <f t="shared" si="50"/>
        <v>TAK</v>
      </c>
      <c r="L368" s="1" t="str">
        <f t="shared" si="51"/>
        <v>NIE</v>
      </c>
      <c r="N368" s="6">
        <f>G368*$N$2</f>
        <v>0</v>
      </c>
      <c r="O368" s="6">
        <f t="shared" si="52"/>
        <v>0</v>
      </c>
    </row>
    <row r="369" spans="1:15" x14ac:dyDescent="0.25">
      <c r="A369" s="2">
        <v>42003</v>
      </c>
      <c r="B369" s="13">
        <v>156</v>
      </c>
      <c r="C369" s="6">
        <f t="shared" si="53"/>
        <v>44.28</v>
      </c>
      <c r="D369" s="6">
        <f>F368+H368</f>
        <v>8.5800000000000018</v>
      </c>
      <c r="E369" s="6">
        <f t="shared" si="45"/>
        <v>39.6</v>
      </c>
      <c r="F369" s="6">
        <f t="shared" si="46"/>
        <v>1.5600000000000023</v>
      </c>
      <c r="G369" s="6">
        <f t="shared" si="47"/>
        <v>0</v>
      </c>
      <c r="H369" s="6">
        <f>IF(F369&lt;5,$B$3-F369,0)</f>
        <v>28.439999999999998</v>
      </c>
      <c r="I369" s="6">
        <f t="shared" si="48"/>
        <v>39.6</v>
      </c>
      <c r="J369" s="6">
        <f t="shared" si="49"/>
        <v>30</v>
      </c>
      <c r="K369" s="1" t="str">
        <f t="shared" si="50"/>
        <v>TAK</v>
      </c>
      <c r="L369" s="1" t="str">
        <f t="shared" si="51"/>
        <v>NIE</v>
      </c>
      <c r="N369" s="6">
        <f>G369*$N$2</f>
        <v>0</v>
      </c>
      <c r="O369" s="6">
        <f t="shared" si="52"/>
        <v>65.127600000000001</v>
      </c>
    </row>
    <row r="370" spans="1:15" x14ac:dyDescent="0.25">
      <c r="A370" s="2">
        <v>42004</v>
      </c>
      <c r="B370" s="13">
        <v>141</v>
      </c>
      <c r="C370" s="6">
        <f t="shared" si="53"/>
        <v>39.6</v>
      </c>
      <c r="D370" s="6">
        <f>F369+H369</f>
        <v>30</v>
      </c>
      <c r="E370" s="6">
        <f t="shared" si="45"/>
        <v>39.6</v>
      </c>
      <c r="F370" s="6">
        <f t="shared" si="46"/>
        <v>17.310000000000002</v>
      </c>
      <c r="G370" s="6">
        <f t="shared" si="47"/>
        <v>0</v>
      </c>
      <c r="H370" s="6">
        <f>IF(F370&lt;5,$B$3-F370,0)</f>
        <v>0</v>
      </c>
      <c r="I370" s="6">
        <f t="shared" si="48"/>
        <v>39.6</v>
      </c>
      <c r="J370" s="6">
        <f t="shared" si="49"/>
        <v>17.310000000000002</v>
      </c>
      <c r="K370" s="1" t="str">
        <f t="shared" si="50"/>
        <v>NIE</v>
      </c>
      <c r="L370" s="1" t="str">
        <f t="shared" si="51"/>
        <v>NIE</v>
      </c>
      <c r="N370" s="6">
        <f>G370*$N$2</f>
        <v>0</v>
      </c>
      <c r="O370" s="6">
        <f t="shared" si="52"/>
        <v>0</v>
      </c>
    </row>
  </sheetData>
  <mergeCells count="10">
    <mergeCell ref="P1:Q1"/>
    <mergeCell ref="P2:Q2"/>
    <mergeCell ref="P9:Q11"/>
    <mergeCell ref="C1:D1"/>
    <mergeCell ref="C2:D2"/>
    <mergeCell ref="C3:D3"/>
    <mergeCell ref="G1:H1"/>
    <mergeCell ref="G2:H2"/>
    <mergeCell ref="I1:J1"/>
    <mergeCell ref="I2: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Arkusz1!lpg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2021-10-19T14:23:20Z</dcterms:created>
  <dcterms:modified xsi:type="dcterms:W3CDTF">2021-10-19T16:09:41Z</dcterms:modified>
</cp:coreProperties>
</file>