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95" yWindow="90" windowWidth="10365" windowHeight="5595" firstSheet="1" activeTab="4"/>
  </bookViews>
  <sheets>
    <sheet name="Alcolock1" sheetId="1" r:id="rId1"/>
    <sheet name="Alcolock2" sheetId="2" r:id="rId2"/>
    <sheet name="TrashWare" sheetId="6" r:id="rId3"/>
    <sheet name="ProtalPro" sheetId="5" r:id="rId4"/>
    <sheet name="Truequebook" sheetId="4" r:id="rId5"/>
  </sheets>
  <calcPr calcId="124519"/>
</workbook>
</file>

<file path=xl/calcChain.xml><?xml version="1.0" encoding="utf-8"?>
<calcChain xmlns="http://schemas.openxmlformats.org/spreadsheetml/2006/main">
  <c r="N3" i="5"/>
  <c r="O3"/>
  <c r="P3"/>
  <c r="N4"/>
  <c r="O4"/>
  <c r="P4"/>
  <c r="N5"/>
  <c r="O5"/>
  <c r="P5"/>
  <c r="N6"/>
  <c r="O6"/>
  <c r="P6"/>
  <c r="N7"/>
  <c r="O7"/>
  <c r="P7"/>
  <c r="N8"/>
  <c r="O8"/>
  <c r="P8"/>
  <c r="M13"/>
  <c r="N13"/>
  <c r="M14"/>
  <c r="N14"/>
  <c r="M15"/>
  <c r="N15"/>
  <c r="M16"/>
  <c r="N16"/>
  <c r="M17"/>
  <c r="N17"/>
  <c r="M18"/>
  <c r="N18"/>
  <c r="M19"/>
  <c r="N19"/>
  <c r="J20"/>
  <c r="N20"/>
  <c r="M21"/>
  <c r="M5" i="4" l="1"/>
  <c r="M6"/>
  <c r="M7"/>
  <c r="M8"/>
  <c r="M9"/>
  <c r="M10"/>
  <c r="M11"/>
  <c r="M12"/>
  <c r="M13"/>
  <c r="M14"/>
  <c r="M15"/>
  <c r="I3" i="1" l="1"/>
  <c r="I4"/>
  <c r="I5"/>
  <c r="I7"/>
  <c r="I8"/>
  <c r="I9"/>
  <c r="I10"/>
  <c r="I11"/>
  <c r="I12"/>
  <c r="I13"/>
  <c r="I14"/>
  <c r="I15"/>
  <c r="G2"/>
  <c r="I2" s="1"/>
  <c r="G3" l="1"/>
  <c r="G4"/>
  <c r="G5"/>
  <c r="G6"/>
  <c r="I6" s="1"/>
  <c r="G7"/>
  <c r="G8"/>
  <c r="G11"/>
  <c r="G12"/>
  <c r="G10"/>
  <c r="G15"/>
  <c r="G14"/>
</calcChain>
</file>

<file path=xl/sharedStrings.xml><?xml version="1.0" encoding="utf-8"?>
<sst xmlns="http://schemas.openxmlformats.org/spreadsheetml/2006/main" count="186" uniqueCount="148">
  <si>
    <t>Sergio</t>
  </si>
  <si>
    <t>Ruge</t>
  </si>
  <si>
    <t>Javier</t>
  </si>
  <si>
    <t>Luis</t>
  </si>
  <si>
    <t>Camilo</t>
  </si>
  <si>
    <t>Angie</t>
  </si>
  <si>
    <t>David</t>
  </si>
  <si>
    <t>Lina</t>
  </si>
  <si>
    <t>Carolina</t>
  </si>
  <si>
    <t>Axel</t>
  </si>
  <si>
    <t>Autoevaluacion</t>
  </si>
  <si>
    <t>Cristian</t>
  </si>
  <si>
    <t>Nombres</t>
  </si>
  <si>
    <t>Apellidos</t>
  </si>
  <si>
    <t>Arias Contreras</t>
  </si>
  <si>
    <t>Axel Ricardo</t>
  </si>
  <si>
    <t xml:space="preserve">Javier Eduardo </t>
  </si>
  <si>
    <t>David Alfredo</t>
  </si>
  <si>
    <t>Diaz</t>
  </si>
  <si>
    <t>Sergio Andres</t>
  </si>
  <si>
    <t>Garces Jimenez</t>
  </si>
  <si>
    <t>Camilo Andres</t>
  </si>
  <si>
    <t>Lopez Lagos</t>
  </si>
  <si>
    <t>Luis Eduardo</t>
  </si>
  <si>
    <t>Murcia Parra</t>
  </si>
  <si>
    <t xml:space="preserve">David Alexander </t>
  </si>
  <si>
    <t>Ruge Vanegas</t>
  </si>
  <si>
    <t>Integrantes proyecto Alcolock</t>
  </si>
  <si>
    <t>Martinez Hernandez</t>
  </si>
  <si>
    <t>David ricardo</t>
  </si>
  <si>
    <t>Gerencia</t>
  </si>
  <si>
    <t>Monitoras</t>
  </si>
  <si>
    <t>Angie Nathaly</t>
  </si>
  <si>
    <t>Martinez Gomez</t>
  </si>
  <si>
    <t>Productividad</t>
  </si>
  <si>
    <t>Participación</t>
  </si>
  <si>
    <t>Arenas Suescun</t>
  </si>
  <si>
    <t>Lina Fernanda</t>
  </si>
  <si>
    <t>Rosales Castro</t>
  </si>
  <si>
    <t>Cristian Andres</t>
  </si>
  <si>
    <t>Hernandez Caro</t>
  </si>
  <si>
    <t>Calderon Correa</t>
  </si>
  <si>
    <t>Trabajo en equipo</t>
  </si>
  <si>
    <t>Puntualidad reunión, Calidad aporte, colaboración</t>
  </si>
  <si>
    <t>Exposicion final</t>
  </si>
  <si>
    <t>Participación, puntualidad y colaboración</t>
  </si>
  <si>
    <t>EXPOIDEAS</t>
  </si>
  <si>
    <t>Colaboración en la publicidad, logistica estand y distintivos de TruequeBooK para expoideas</t>
  </si>
  <si>
    <t>Publicidad EXPOIDEAS</t>
  </si>
  <si>
    <t>Ajuste del logo definitivo, imágenes para el poster, poster final</t>
  </si>
  <si>
    <t>Logo definitivo, Poster Truequebook</t>
  </si>
  <si>
    <t>Tareas</t>
  </si>
  <si>
    <t>Realización 20 encuestas truequebook, tabuladas</t>
  </si>
  <si>
    <t>Encuesta Truequebook tabulada</t>
  </si>
  <si>
    <t>Habilidades individuales</t>
  </si>
  <si>
    <t>Habilidades PMBOK</t>
  </si>
  <si>
    <t>Puntualidad entrega, Calidad entrega</t>
  </si>
  <si>
    <t>Segunda Exposición Truequebook</t>
  </si>
  <si>
    <t>Logo inicial, Eslogan grupo</t>
  </si>
  <si>
    <t>Logo Truquebook, Eslogan Truequebook</t>
  </si>
  <si>
    <t>Revisión preguntas de la encuesta de alcoholock</t>
  </si>
  <si>
    <t>Revisión encuesta proyecto Alcolock</t>
  </si>
  <si>
    <t>Primera exposición Truequebook</t>
  </si>
  <si>
    <t>Aspecto a calificar</t>
  </si>
  <si>
    <t>N°</t>
  </si>
  <si>
    <t>5+</t>
  </si>
  <si>
    <t>Stephanie Hernandez Ostos</t>
  </si>
  <si>
    <t xml:space="preserve">Camilo Andrés Ruiz </t>
  </si>
  <si>
    <t>Lina Fernanda Rosales</t>
  </si>
  <si>
    <t>Juan Francisco Mancipe</t>
  </si>
  <si>
    <t>Julián Alberto Giraldo</t>
  </si>
  <si>
    <t xml:space="preserve">Pablo Alejandro García </t>
  </si>
  <si>
    <t>Leidy Castro</t>
  </si>
  <si>
    <t>Camilo Andrés Castañeda</t>
  </si>
  <si>
    <t>Santiago Cárdenas</t>
  </si>
  <si>
    <t xml:space="preserve">Yeny Natalia Bernal </t>
  </si>
  <si>
    <t xml:space="preserve">Carolina Arenas </t>
  </si>
  <si>
    <t>DEFINITIVA</t>
  </si>
  <si>
    <t>"+" c/u = 0.3 adicional</t>
  </si>
  <si>
    <t>TOTAL</t>
  </si>
  <si>
    <t>Tarea 10</t>
  </si>
  <si>
    <t>Tarea 9</t>
  </si>
  <si>
    <t>Tarea 8</t>
  </si>
  <si>
    <t>Tarea 7</t>
  </si>
  <si>
    <t>Tarea 6</t>
  </si>
  <si>
    <t>Tarea 5</t>
  </si>
  <si>
    <t>Tarea 4</t>
  </si>
  <si>
    <t>Tarea 3</t>
  </si>
  <si>
    <t>Tarea 2</t>
  </si>
  <si>
    <t>Tarea 1</t>
  </si>
  <si>
    <t>Nombre</t>
  </si>
  <si>
    <t>coordinadora</t>
  </si>
  <si>
    <t>CONTROL ENTREGA DE TAREAS</t>
  </si>
  <si>
    <r>
      <rPr>
        <b/>
        <sz val="11"/>
        <color theme="1"/>
        <rFont val="Calibri"/>
        <family val="2"/>
        <scheme val="minor"/>
      </rPr>
      <t xml:space="preserve"> 4: </t>
    </r>
    <r>
      <rPr>
        <sz val="11"/>
        <color theme="1"/>
        <rFont val="Calibri"/>
        <family val="2"/>
        <scheme val="minor"/>
      </rPr>
      <t>Marco logico.</t>
    </r>
  </si>
  <si>
    <t xml:space="preserve">Yessica Roldan </t>
  </si>
  <si>
    <r>
      <t xml:space="preserve"> 3: </t>
    </r>
    <r>
      <rPr>
        <sz val="11"/>
        <color theme="1"/>
        <rFont val="Calibri"/>
        <family val="2"/>
        <scheme val="minor"/>
      </rPr>
      <t xml:space="preserve">Estudio fianciero, estudio de mercados 2 e impacto ambiental </t>
    </r>
  </si>
  <si>
    <t xml:space="preserve">Nestor Soto </t>
  </si>
  <si>
    <t>Eliana Rincon</t>
  </si>
  <si>
    <t>Juan Diego Pava</t>
  </si>
  <si>
    <t xml:space="preserve">Paola Guarin </t>
  </si>
  <si>
    <r>
      <t xml:space="preserve"> 2:   </t>
    </r>
    <r>
      <rPr>
        <sz val="11"/>
        <color theme="1"/>
        <rFont val="Calibri"/>
        <family val="2"/>
        <scheme val="minor"/>
      </rPr>
      <t>Arbol de problemas, diagrama de trabajo, diagrama de procesos, marco administrativo y legal, encuesta. (con la nueva idea)</t>
    </r>
  </si>
  <si>
    <t>Sebastian Eastman</t>
  </si>
  <si>
    <t>Daniel Chisino</t>
  </si>
  <si>
    <t>Informacion</t>
  </si>
  <si>
    <t xml:space="preserve">Apoyo </t>
  </si>
  <si>
    <t xml:space="preserve">Puntualidad </t>
  </si>
  <si>
    <t>Trabajo</t>
  </si>
  <si>
    <t xml:space="preserve">Calificacion coordinadora </t>
  </si>
  <si>
    <r>
      <rPr>
        <b/>
        <sz val="11"/>
        <color theme="1"/>
        <rFont val="Calibri"/>
        <family val="2"/>
        <scheme val="minor"/>
      </rPr>
      <t xml:space="preserve"> 1: </t>
    </r>
    <r>
      <rPr>
        <sz val="11"/>
        <color theme="1"/>
        <rFont val="Calibri"/>
        <family val="2"/>
        <scheme val="minor"/>
      </rPr>
      <t>Arbol de problemas, diagrama de trabajo, diagrama de procesos, marco administrativo y legal, encuesta. (con la idea inicial)</t>
    </r>
  </si>
  <si>
    <t>Nota</t>
  </si>
  <si>
    <t>Productividad (%)</t>
  </si>
  <si>
    <t xml:space="preserve">Total </t>
  </si>
  <si>
    <t>Puntualidad</t>
  </si>
  <si>
    <t>Entrega</t>
  </si>
  <si>
    <t xml:space="preserve">Entrega </t>
  </si>
  <si>
    <t>Items</t>
  </si>
  <si>
    <t xml:space="preserve">Colaboracion en general </t>
  </si>
  <si>
    <t xml:space="preserve">Expo-ideas </t>
  </si>
  <si>
    <t>Logo/slogan</t>
  </si>
  <si>
    <t xml:space="preserve">Entregas </t>
  </si>
  <si>
    <t>Tafur Quiñones</t>
  </si>
  <si>
    <t>Jorge Andrés</t>
  </si>
  <si>
    <t>Sosa Puerto</t>
  </si>
  <si>
    <t>Oscar Armando</t>
  </si>
  <si>
    <t>Sanabria Castro</t>
  </si>
  <si>
    <t>Holman Arley</t>
  </si>
  <si>
    <t>Rojas Bohorquez</t>
  </si>
  <si>
    <t>Jose Luis</t>
  </si>
  <si>
    <t>Puentes Gil</t>
  </si>
  <si>
    <t>Angelica Johana</t>
  </si>
  <si>
    <t>Lopez Pachon</t>
  </si>
  <si>
    <t>Matheo</t>
  </si>
  <si>
    <t>Gaitan Albarracin</t>
  </si>
  <si>
    <t>Nicolas</t>
  </si>
  <si>
    <t>Carrero Bello</t>
  </si>
  <si>
    <t>Paula Alejandra</t>
  </si>
  <si>
    <t>Buitrago Lamy</t>
  </si>
  <si>
    <t>Andrés Julian</t>
  </si>
  <si>
    <t>Bello Melo</t>
  </si>
  <si>
    <t>Compañerismo</t>
  </si>
  <si>
    <t>Trabajo en el grupo</t>
  </si>
  <si>
    <t>Asistencia</t>
  </si>
  <si>
    <t>Participación en clase</t>
  </si>
  <si>
    <t>APELLIDOS</t>
  </si>
  <si>
    <t>NOMBRES</t>
  </si>
  <si>
    <t>David Ruge</t>
  </si>
  <si>
    <t>Total</t>
  </si>
  <si>
    <t>Expoideas</t>
  </si>
</sst>
</file>

<file path=xl/styles.xml><?xml version="1.0" encoding="utf-8"?>
<styleSheet xmlns="http://schemas.openxmlformats.org/spreadsheetml/2006/main">
  <numFmts count="2">
    <numFmt numFmtId="164" formatCode="0.0"/>
    <numFmt numFmtId="165" formatCode="_(* #,##0.0_);_(* \(#,##0.0\);_(* &quot;-&quot;??_);_(@_)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</font>
    <font>
      <b/>
      <sz val="11"/>
      <color theme="1"/>
      <name val="Arial"/>
      <family val="2"/>
    </font>
    <font>
      <sz val="12"/>
      <color theme="1"/>
      <name val="Arial"/>
    </font>
    <font>
      <sz val="12"/>
      <color theme="1"/>
      <name val="Arial"/>
      <family val="2"/>
    </font>
    <font>
      <sz val="18"/>
      <color theme="1"/>
      <name val="Arial"/>
      <family val="2"/>
    </font>
    <font>
      <b/>
      <sz val="18"/>
      <color theme="0"/>
      <name val="Arial"/>
      <family val="2"/>
    </font>
    <font>
      <sz val="20"/>
      <color theme="1"/>
      <name val="Arial"/>
      <family val="2"/>
    </font>
    <font>
      <sz val="11"/>
      <name val="Calibri"/>
      <family val="2"/>
      <scheme val="minor"/>
    </font>
    <font>
      <sz val="10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4C2F4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Dashed">
        <color theme="8" tint="-0.499984740745262"/>
      </left>
      <right style="mediumDashed">
        <color theme="8" tint="-0.499984740745262"/>
      </right>
      <top/>
      <bottom/>
      <diagonal/>
    </border>
    <border>
      <left/>
      <right style="mediumDashed">
        <color theme="8" tint="-0.499984740745262"/>
      </right>
      <top/>
      <bottom style="mediumDashed">
        <color theme="8" tint="-0.499984740745262"/>
      </bottom>
      <diagonal/>
    </border>
    <border>
      <left style="mediumDashed">
        <color theme="8" tint="-0.499984740745262"/>
      </left>
      <right style="mediumDashed">
        <color theme="8" tint="-0.499984740745262"/>
      </right>
      <top style="mediumDashed">
        <color theme="8" tint="-0.499984740745262"/>
      </top>
      <bottom/>
      <diagonal/>
    </border>
    <border>
      <left style="mediumDashed">
        <color theme="8" tint="-0.499984740745262"/>
      </left>
      <right/>
      <top/>
      <bottom style="mediumDashed">
        <color theme="8" tint="-0.499984740745262"/>
      </bottom>
      <diagonal/>
    </border>
    <border>
      <left/>
      <right style="mediumDashed">
        <color theme="8" tint="-0.499984740745262"/>
      </right>
      <top/>
      <bottom/>
      <diagonal/>
    </border>
    <border>
      <left style="mediumDashed">
        <color theme="8" tint="-0.499984740745262"/>
      </left>
      <right/>
      <top/>
      <bottom/>
      <diagonal/>
    </border>
    <border>
      <left/>
      <right style="mediumDashed">
        <color theme="8" tint="-0.499984740745262"/>
      </right>
      <top style="mediumDashed">
        <color theme="8" tint="-0.499984740745262"/>
      </top>
      <bottom/>
      <diagonal/>
    </border>
    <border>
      <left style="mediumDashed">
        <color theme="8" tint="-0.499984740745262"/>
      </left>
      <right/>
      <top style="mediumDashed">
        <color theme="8" tint="-0.499984740745262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3" fillId="0" borderId="0"/>
  </cellStyleXfs>
  <cellXfs count="10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9" fontId="0" fillId="0" borderId="0" xfId="1" applyNumberFormat="1" applyFont="1"/>
    <xf numFmtId="0" fontId="2" fillId="2" borderId="0" xfId="0" applyFont="1" applyFill="1" applyAlignment="1">
      <alignment horizontal="center"/>
    </xf>
    <xf numFmtId="0" fontId="0" fillId="0" borderId="1" xfId="0" applyBorder="1"/>
    <xf numFmtId="0" fontId="4" fillId="0" borderId="0" xfId="0" applyFont="1"/>
    <xf numFmtId="0" fontId="5" fillId="0" borderId="0" xfId="0" applyFont="1"/>
    <xf numFmtId="0" fontId="5" fillId="0" borderId="0" xfId="0" applyFont="1" applyBorder="1"/>
    <xf numFmtId="0" fontId="4" fillId="0" borderId="0" xfId="0" applyFont="1" applyBorder="1"/>
    <xf numFmtId="0" fontId="4" fillId="0" borderId="0" xfId="0" applyFont="1" applyAlignment="1"/>
    <xf numFmtId="0" fontId="4" fillId="0" borderId="0" xfId="0" applyFont="1" applyBorder="1" applyAlignment="1"/>
    <xf numFmtId="0" fontId="6" fillId="0" borderId="0" xfId="0" applyFont="1" applyBorder="1"/>
    <xf numFmtId="0" fontId="6" fillId="0" borderId="0" xfId="0" applyFont="1"/>
    <xf numFmtId="165" fontId="5" fillId="0" borderId="0" xfId="2" applyNumberFormat="1" applyFont="1" applyBorder="1"/>
    <xf numFmtId="165" fontId="5" fillId="0" borderId="0" xfId="2" applyNumberFormat="1" applyFont="1"/>
    <xf numFmtId="0" fontId="4" fillId="0" borderId="5" xfId="0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5" xfId="0" applyFont="1" applyBorder="1"/>
    <xf numFmtId="0" fontId="4" fillId="0" borderId="9" xfId="0" applyFont="1" applyBorder="1"/>
    <xf numFmtId="0" fontId="4" fillId="0" borderId="10" xfId="0" applyFont="1" applyBorder="1"/>
    <xf numFmtId="165" fontId="5" fillId="0" borderId="0" xfId="2" applyNumberFormat="1" applyFont="1" applyAlignment="1">
      <alignment horizontal="right"/>
    </xf>
    <xf numFmtId="0" fontId="4" fillId="0" borderId="9" xfId="0" applyFont="1" applyBorder="1" applyAlignment="1">
      <alignment horizontal="right"/>
    </xf>
    <xf numFmtId="0" fontId="4" fillId="0" borderId="11" xfId="0" applyFont="1" applyBorder="1"/>
    <xf numFmtId="0" fontId="4" fillId="0" borderId="12" xfId="0" applyFont="1" applyBorder="1"/>
    <xf numFmtId="0" fontId="7" fillId="0" borderId="0" xfId="0" applyFont="1"/>
    <xf numFmtId="0" fontId="7" fillId="0" borderId="0" xfId="0" applyFont="1" applyBorder="1"/>
    <xf numFmtId="0" fontId="8" fillId="0" borderId="7" xfId="0" applyFont="1" applyBorder="1"/>
    <xf numFmtId="0" fontId="8" fillId="0" borderId="0" xfId="0" applyFont="1" applyBorder="1"/>
    <xf numFmtId="0" fontId="8" fillId="0" borderId="9" xfId="0" applyFont="1" applyBorder="1"/>
    <xf numFmtId="0" fontId="8" fillId="0" borderId="5" xfId="0" applyFont="1" applyBorder="1"/>
    <xf numFmtId="0" fontId="4" fillId="3" borderId="13" xfId="0" applyFont="1" applyFill="1" applyBorder="1"/>
    <xf numFmtId="0" fontId="9" fillId="0" borderId="0" xfId="0" applyFont="1"/>
    <xf numFmtId="0" fontId="11" fillId="0" borderId="0" xfId="0" applyFont="1"/>
    <xf numFmtId="164" fontId="0" fillId="5" borderId="0" xfId="0" applyNumberFormat="1" applyFill="1"/>
    <xf numFmtId="0" fontId="0" fillId="5" borderId="0" xfId="0" applyFill="1"/>
    <xf numFmtId="0" fontId="12" fillId="6" borderId="1" xfId="0" applyFont="1" applyFill="1" applyBorder="1"/>
    <xf numFmtId="0" fontId="0" fillId="0" borderId="1" xfId="0" applyBorder="1" applyAlignment="1">
      <alignment wrapText="1"/>
    </xf>
    <xf numFmtId="0" fontId="0" fillId="0" borderId="1" xfId="0" applyBorder="1" applyAlignment="1"/>
    <xf numFmtId="0" fontId="0" fillId="5" borderId="3" xfId="0" applyFill="1" applyBorder="1"/>
    <xf numFmtId="0" fontId="0" fillId="5" borderId="1" xfId="0" applyFill="1" applyBorder="1"/>
    <xf numFmtId="164" fontId="0" fillId="5" borderId="1" xfId="0" applyNumberFormat="1" applyFill="1" applyBorder="1"/>
    <xf numFmtId="1" fontId="0" fillId="5" borderId="1" xfId="0" applyNumberFormat="1" applyFill="1" applyBorder="1"/>
    <xf numFmtId="0" fontId="0" fillId="0" borderId="1" xfId="0" applyFill="1" applyBorder="1"/>
    <xf numFmtId="0" fontId="0" fillId="0" borderId="1" xfId="0" applyFont="1" applyBorder="1"/>
    <xf numFmtId="0" fontId="0" fillId="7" borderId="1" xfId="0" applyFill="1" applyBorder="1"/>
    <xf numFmtId="0" fontId="0" fillId="7" borderId="2" xfId="0" applyFill="1" applyBorder="1"/>
    <xf numFmtId="0" fontId="0" fillId="7" borderId="2" xfId="0" applyFont="1" applyFill="1" applyBorder="1"/>
    <xf numFmtId="0" fontId="12" fillId="7" borderId="2" xfId="0" applyFont="1" applyFill="1" applyBorder="1"/>
    <xf numFmtId="0" fontId="0" fillId="7" borderId="1" xfId="0" applyFill="1" applyBorder="1" applyAlignment="1">
      <alignment horizontal="center"/>
    </xf>
    <xf numFmtId="0" fontId="12" fillId="7" borderId="1" xfId="0" applyFont="1" applyFill="1" applyBorder="1"/>
    <xf numFmtId="0" fontId="13" fillId="0" borderId="0" xfId="3" applyAlignment="1">
      <alignment wrapText="1"/>
    </xf>
    <xf numFmtId="0" fontId="13" fillId="8" borderId="0" xfId="3" applyFill="1" applyAlignment="1">
      <alignment horizontal="center" wrapText="1"/>
    </xf>
    <xf numFmtId="0" fontId="2" fillId="0" borderId="2" xfId="0" applyFont="1" applyBorder="1" applyAlignment="1">
      <alignment horizontal="center" vertical="center" textRotation="90" wrapText="1"/>
    </xf>
    <xf numFmtId="0" fontId="2" fillId="0" borderId="3" xfId="0" applyFont="1" applyBorder="1" applyAlignment="1">
      <alignment horizontal="center" vertical="center" textRotation="90" wrapText="1"/>
    </xf>
    <xf numFmtId="0" fontId="2" fillId="0" borderId="4" xfId="0" applyFont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center"/>
    </xf>
    <xf numFmtId="0" fontId="0" fillId="7" borderId="16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7" borderId="14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7" xfId="0" applyBorder="1" applyAlignment="1">
      <alignment horizontal="left" wrapText="1"/>
    </xf>
    <xf numFmtId="0" fontId="0" fillId="0" borderId="26" xfId="0" applyBorder="1" applyAlignment="1">
      <alignment horizontal="left" wrapText="1"/>
    </xf>
    <xf numFmtId="0" fontId="0" fillId="0" borderId="25" xfId="0" applyBorder="1" applyAlignment="1">
      <alignment horizontal="left" wrapText="1"/>
    </xf>
    <xf numFmtId="0" fontId="0" fillId="0" borderId="24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22" xfId="0" applyBorder="1" applyAlignment="1">
      <alignment horizontal="left" wrapText="1"/>
    </xf>
    <xf numFmtId="0" fontId="0" fillId="0" borderId="21" xfId="0" applyBorder="1" applyAlignment="1">
      <alignment horizontal="left" wrapText="1"/>
    </xf>
    <xf numFmtId="0" fontId="0" fillId="0" borderId="20" xfId="0" applyBorder="1" applyAlignment="1">
      <alignment horizontal="left" wrapText="1"/>
    </xf>
    <xf numFmtId="0" fontId="2" fillId="0" borderId="27" xfId="0" applyFont="1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2" fillId="0" borderId="26" xfId="0" applyFont="1" applyBorder="1" applyAlignment="1">
      <alignment horizontal="center" wrapText="1"/>
    </xf>
    <xf numFmtId="0" fontId="2" fillId="0" borderId="25" xfId="0" applyFont="1" applyBorder="1" applyAlignment="1">
      <alignment horizontal="center" wrapText="1"/>
    </xf>
    <xf numFmtId="0" fontId="2" fillId="0" borderId="24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23" xfId="0" applyFont="1" applyBorder="1" applyAlignment="1">
      <alignment horizontal="center" wrapText="1"/>
    </xf>
    <xf numFmtId="0" fontId="2" fillId="0" borderId="22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  <xf numFmtId="0" fontId="10" fillId="4" borderId="16" xfId="0" applyFont="1" applyFill="1" applyBorder="1" applyAlignment="1">
      <alignment horizontal="center"/>
    </xf>
    <xf numFmtId="0" fontId="3" fillId="4" borderId="15" xfId="0" applyFont="1" applyFill="1" applyBorder="1"/>
    <xf numFmtId="0" fontId="3" fillId="4" borderId="14" xfId="0" applyFont="1" applyFill="1" applyBorder="1"/>
    <xf numFmtId="0" fontId="13" fillId="8" borderId="0" xfId="3" applyFill="1" applyAlignment="1">
      <alignment horizontal="center" vertical="top" wrapText="1"/>
    </xf>
    <xf numFmtId="0" fontId="0" fillId="5" borderId="0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12" fillId="6" borderId="0" xfId="0" applyFont="1" applyFill="1" applyBorder="1" applyAlignment="1">
      <alignment horizontal="center"/>
    </xf>
    <xf numFmtId="0" fontId="12" fillId="6" borderId="28" xfId="0" applyFont="1" applyFill="1" applyBorder="1" applyAlignment="1">
      <alignment horizontal="center"/>
    </xf>
    <xf numFmtId="0" fontId="4" fillId="0" borderId="0" xfId="0" applyFont="1" applyBorder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Border="1" applyAlignment="1">
      <alignment wrapText="1"/>
    </xf>
    <xf numFmtId="0" fontId="5" fillId="0" borderId="0" xfId="0" applyFont="1" applyAlignment="1">
      <alignment wrapText="1"/>
    </xf>
  </cellXfs>
  <cellStyles count="4">
    <cellStyle name="Millares 2" xfId="2"/>
    <cellStyle name="Normal" xfId="0" builtinId="0"/>
    <cellStyle name="Normal 2" xfId="3"/>
    <cellStyle name="Porcentual" xfId="1" builtinId="5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/>
        <strike val="0"/>
        <outline val="0"/>
        <shadow val="0"/>
        <u val="none"/>
        <vertAlign val="baseline"/>
        <color theme="1"/>
        <name val="Arial"/>
        <scheme val="none"/>
      </font>
      <numFmt numFmtId="0" formatCode="General"/>
    </dxf>
    <dxf>
      <font>
        <strike val="0"/>
        <outline val="0"/>
        <shadow val="0"/>
        <u val="none"/>
        <vertAlign val="baseline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scheme val="none"/>
      </font>
      <numFmt numFmtId="165" formatCode="_(* #,##0.0_);_(* \(#,##0.0\);_(* &quot;-&quot;??_);_(@_)"/>
    </dxf>
    <dxf>
      <font>
        <strike val="0"/>
        <outline val="0"/>
        <shadow val="0"/>
        <u val="none"/>
        <vertAlign val="baseline"/>
        <color theme="1"/>
        <name val="Arial"/>
        <scheme val="none"/>
      </font>
      <numFmt numFmtId="165" formatCode="_(* #,##0.0_);_(* \(#,##0.0\);_(* &quot;-&quot;??_);_(@_)"/>
    </dxf>
    <dxf>
      <font>
        <strike val="0"/>
        <outline val="0"/>
        <shadow val="0"/>
        <u val="none"/>
        <vertAlign val="baseline"/>
        <color theme="1"/>
        <name val="Arial"/>
        <scheme val="none"/>
      </font>
      <border diagonalUp="0" diagonalDown="0" outline="0">
        <left style="mediumDashed">
          <color theme="8" tint="-0.499984740745262"/>
        </left>
        <right/>
        <top/>
        <bottom/>
      </border>
    </dxf>
    <dxf>
      <font>
        <strike val="0"/>
        <outline val="0"/>
        <shadow val="0"/>
        <u val="none"/>
        <vertAlign val="baseline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scheme val="none"/>
      </font>
      <border diagonalUp="0" diagonalDown="0">
        <left/>
        <right style="mediumDashed">
          <color theme="8" tint="-0.499984740745262"/>
        </right>
        <top/>
        <bottom/>
      </border>
    </dxf>
    <dxf>
      <font>
        <strike val="0"/>
        <outline val="0"/>
        <shadow val="0"/>
        <u val="none"/>
        <vertAlign val="baseline"/>
        <color theme="1"/>
        <name val="Arial"/>
        <scheme val="none"/>
      </font>
      <border diagonalUp="0" diagonalDown="0">
        <left style="mediumDashed">
          <color auto="1"/>
        </left>
        <right style="mediumDashed">
          <color auto="1"/>
        </right>
        <top/>
        <bottom/>
      </border>
    </dxf>
    <dxf>
      <font>
        <strike val="0"/>
        <outline val="0"/>
        <shadow val="0"/>
        <u val="none"/>
        <vertAlign val="baseline"/>
        <color theme="1"/>
        <name val="Arial"/>
        <scheme val="none"/>
      </font>
      <border diagonalUp="0" diagonalDown="0">
        <left style="mediumDashed">
          <color theme="8" tint="-0.499984740745262"/>
        </left>
        <right style="mediumDashed">
          <color auto="1"/>
        </right>
        <top/>
        <bottom/>
      </border>
    </dxf>
    <dxf>
      <font>
        <strike val="0"/>
        <outline val="0"/>
        <shadow val="0"/>
        <u val="none"/>
        <vertAlign val="baseline"/>
        <color theme="1"/>
        <name val="Arial"/>
        <scheme val="none"/>
      </font>
      <border diagonalUp="0" diagonalDown="0">
        <left style="mediumDashed">
          <color theme="8" tint="-0.499984740745262"/>
        </left>
        <right/>
        <top/>
        <bottom/>
      </border>
    </dxf>
    <dxf>
      <font>
        <strike val="0"/>
        <outline val="0"/>
        <shadow val="0"/>
        <u val="none"/>
        <vertAlign val="baseline"/>
        <color theme="1"/>
        <name val="Arial"/>
        <scheme val="none"/>
      </font>
      <border diagonalUp="0" diagonalDown="0">
        <left style="mediumDashed">
          <color theme="8" tint="-0.499984740745262"/>
        </left>
        <right/>
        <top/>
        <bottom/>
      </border>
    </dxf>
    <dxf>
      <font>
        <strike val="0"/>
        <outline val="0"/>
        <shadow val="0"/>
        <u val="none"/>
        <vertAlign val="baseline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scheme val="none"/>
      </font>
      <border diagonalUp="0" diagonalDown="0">
        <left style="mediumDashed">
          <color theme="8" tint="-0.499984740745262"/>
        </left>
        <right style="mediumDashed">
          <color theme="8" tint="-0.499984740745262"/>
        </right>
        <top/>
        <bottom/>
      </border>
    </dxf>
    <dxf>
      <font>
        <strike val="0"/>
        <outline val="0"/>
        <shadow val="0"/>
        <u val="none"/>
        <vertAlign val="baseline"/>
        <color theme="1"/>
        <name val="Arial"/>
        <scheme val="none"/>
      </font>
      <border diagonalUp="0" diagonalDown="0">
        <left/>
        <right style="mediumDashed">
          <color theme="8" tint="-0.499984740745262"/>
        </right>
        <top/>
        <bottom/>
      </border>
    </dxf>
    <dxf>
      <font>
        <strike val="0"/>
        <outline val="0"/>
        <shadow val="0"/>
        <u val="none"/>
        <vertAlign val="baseline"/>
        <color theme="1"/>
        <name val="Arial"/>
        <scheme val="none"/>
      </font>
      <border diagonalUp="0" diagonalDown="0">
        <left/>
        <right style="mediumDashed">
          <color theme="8" tint="-0.499984740745262"/>
        </right>
        <top/>
        <bottom/>
      </border>
    </dxf>
    <dxf>
      <border diagonalUp="0" diagonalDown="0">
        <left style="mediumDashed">
          <color theme="8" tint="-0.499984740745262"/>
        </left>
        <right style="mediumDashed">
          <color theme="8" tint="-0.499984740745262"/>
        </right>
        <top style="mediumDashed">
          <color theme="8" tint="-0.499984740745262"/>
        </top>
        <bottom style="mediumDashed">
          <color theme="8" tint="-0.499984740745262"/>
        </bottom>
      </border>
    </dxf>
    <dxf>
      <font>
        <strike val="0"/>
        <outline val="0"/>
        <shadow val="0"/>
        <u val="none"/>
        <vertAlign val="baseline"/>
        <color theme="1"/>
        <name val="Arial"/>
        <scheme val="none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276227</xdr:colOff>
      <xdr:row>0</xdr:row>
      <xdr:rowOff>1</xdr:rowOff>
    </xdr:from>
    <xdr:to>
      <xdr:col>1</xdr:col>
      <xdr:colOff>295275</xdr:colOff>
      <xdr:row>1</xdr:row>
      <xdr:rowOff>1211</xdr:rowOff>
    </xdr:to>
    <xdr:pic>
      <xdr:nvPicPr>
        <xdr:cNvPr id="2" name="Picture 1" descr="http://cundinamarca-bogota.colombia.nexolocal.com/nl_imagenes/nl_posting/3/16/294/12414442/1319322256_296864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6227" y="1"/>
          <a:ext cx="781048" cy="191710"/>
        </a:xfrm>
        <a:prstGeom prst="rect">
          <a:avLst/>
        </a:prstGeom>
        <a:noFill/>
      </xdr:spPr>
    </xdr:pic>
    <xdr:clientData/>
  </xdr:twoCellAnchor>
  <xdr:oneCellAnchor>
    <xdr:from>
      <xdr:col>0</xdr:col>
      <xdr:colOff>974599</xdr:colOff>
      <xdr:row>0</xdr:row>
      <xdr:rowOff>540</xdr:rowOff>
    </xdr:from>
    <xdr:ext cx="2635376" cy="530658"/>
    <xdr:sp macro="" textlink="">
      <xdr:nvSpPr>
        <xdr:cNvPr id="3" name="2 Rectángulo"/>
        <xdr:cNvSpPr/>
      </xdr:nvSpPr>
      <xdr:spPr>
        <a:xfrm>
          <a:off x="765049" y="540"/>
          <a:ext cx="2635376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brightRoom" dir="t"/>
          </a:scene3d>
          <a:sp3d contourW="6350" prstMaterial="plastic">
            <a:bevelT w="20320" h="20320" prst="angle"/>
            <a:contourClr>
              <a:schemeClr val="accent1">
                <a:tint val="100000"/>
                <a:shade val="100000"/>
                <a:hueMod val="100000"/>
                <a:satMod val="100000"/>
              </a:schemeClr>
            </a:contourClr>
          </a:sp3d>
        </a:bodyPr>
        <a:lstStyle/>
        <a:p>
          <a:pPr algn="ctr"/>
          <a:r>
            <a:rPr lang="es-ES" sz="2800" b="1" cap="all" spc="0">
              <a:ln/>
              <a:solidFill>
                <a:schemeClr val="accent1"/>
              </a:solidFill>
              <a:effectLst>
                <a:outerShdw blurRad="19685" dist="12700" dir="5400000" algn="tl" rotWithShape="0">
                  <a:schemeClr val="accent1">
                    <a:satMod val="130000"/>
                    <a:alpha val="60000"/>
                  </a:schemeClr>
                </a:outerShdw>
                <a:reflection blurRad="10000" stA="55000" endPos="48000" dist="500" dir="5400000" sy="-100000" algn="bl" rotWithShape="0"/>
              </a:effectLst>
            </a:rPr>
            <a:t>TruequeBook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id="1" name="Tabla1" displayName="Tabla1" ref="A4:O15" totalsRowShown="0" headerRowDxfId="24" dataDxfId="23" tableBorderDxfId="22">
  <autoFilter ref="A4:O15"/>
  <tableColumns count="15">
    <tableColumn id="1" name="N°" dataDxfId="21"/>
    <tableColumn id="2" name="Nombre" dataDxfId="20"/>
    <tableColumn id="3" name="Tarea 1" dataDxfId="19"/>
    <tableColumn id="4" name="Tarea 2" dataDxfId="18"/>
    <tableColumn id="5" name="Tarea 3" dataDxfId="17"/>
    <tableColumn id="6" name="Tarea 4" dataDxfId="16"/>
    <tableColumn id="7" name="Tarea 5" dataDxfId="15"/>
    <tableColumn id="8" name="Tarea 6" dataDxfId="14"/>
    <tableColumn id="9" name="Tarea 7" dataDxfId="13"/>
    <tableColumn id="10" name="Tarea 8" dataDxfId="12"/>
    <tableColumn id="11" name="Tarea 9" dataDxfId="11"/>
    <tableColumn id="12" name="Tarea 10" dataDxfId="10"/>
    <tableColumn id="13" name="TOTAL" dataDxfId="9">
      <calculatedColumnFormula>AVERAGE(Tabla1[[#This Row],[Tarea 1]:[Tarea 10]])</calculatedColumnFormula>
    </tableColumn>
    <tableColumn id="14" name="&quot;+&quot; c/u = 0.3 adicional" dataDxfId="8"/>
    <tableColumn id="15" name="DEFINITIVA" dataDxfId="7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7:C27" totalsRowShown="0" dataDxfId="6">
  <autoFilter ref="A17:C27"/>
  <tableColumns count="3">
    <tableColumn id="1" name="N°" dataDxfId="5" totalsRowDxfId="4"/>
    <tableColumn id="2" name="Tareas" dataDxfId="3" totalsRowDxfId="2"/>
    <tableColumn id="3" name="Aspecto a calificar" dataDxfId="1" totalsRowDxfId="0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5"/>
  <sheetViews>
    <sheetView workbookViewId="0">
      <selection activeCell="C2" sqref="C2"/>
    </sheetView>
  </sheetViews>
  <sheetFormatPr baseColWidth="10" defaultRowHeight="15"/>
  <cols>
    <col min="2" max="2" width="6.28515625" customWidth="1"/>
    <col min="3" max="3" width="14.85546875" bestFit="1" customWidth="1"/>
    <col min="4" max="4" width="6.5703125" bestFit="1" customWidth="1"/>
    <col min="5" max="5" width="7.140625" bestFit="1" customWidth="1"/>
    <col min="6" max="6" width="10.85546875" bestFit="1" customWidth="1"/>
    <col min="7" max="7" width="5.42578125" bestFit="1" customWidth="1"/>
  </cols>
  <sheetData>
    <row r="1" spans="1:9">
      <c r="B1" s="1" t="s">
        <v>9</v>
      </c>
      <c r="C1" t="s">
        <v>10</v>
      </c>
      <c r="D1" t="s">
        <v>0</v>
      </c>
      <c r="E1" t="s">
        <v>4</v>
      </c>
      <c r="F1" t="s">
        <v>145</v>
      </c>
      <c r="G1" t="s">
        <v>146</v>
      </c>
    </row>
    <row r="2" spans="1:9">
      <c r="A2" t="s">
        <v>0</v>
      </c>
      <c r="B2">
        <v>4.8</v>
      </c>
      <c r="C2">
        <v>4.5999999999999996</v>
      </c>
      <c r="E2">
        <v>5</v>
      </c>
      <c r="F2">
        <v>5</v>
      </c>
      <c r="G2" s="2">
        <f>+AVERAGE(B2:F2)</f>
        <v>4.8499999999999996</v>
      </c>
      <c r="I2" s="3">
        <f>+G2/5</f>
        <v>0.97</v>
      </c>
    </row>
    <row r="3" spans="1:9">
      <c r="A3" t="s">
        <v>1</v>
      </c>
      <c r="B3">
        <v>4.5</v>
      </c>
      <c r="C3">
        <v>4.5</v>
      </c>
      <c r="D3">
        <v>4.7</v>
      </c>
      <c r="E3">
        <v>4.8</v>
      </c>
      <c r="G3" s="2">
        <f t="shared" ref="G3:G8" si="0">+AVERAGE(B3:F3)</f>
        <v>4.625</v>
      </c>
      <c r="I3" s="3">
        <f t="shared" ref="I3:I15" si="1">+G3/5</f>
        <v>0.92500000000000004</v>
      </c>
    </row>
    <row r="4" spans="1:9">
      <c r="A4" t="s">
        <v>2</v>
      </c>
      <c r="B4">
        <v>4.5999999999999996</v>
      </c>
      <c r="D4">
        <v>4.8</v>
      </c>
      <c r="E4">
        <v>4.8</v>
      </c>
      <c r="F4">
        <v>4.5</v>
      </c>
      <c r="G4" s="2">
        <f t="shared" si="0"/>
        <v>4.6749999999999998</v>
      </c>
      <c r="I4" s="3">
        <f t="shared" si="1"/>
        <v>0.93499999999999994</v>
      </c>
    </row>
    <row r="5" spans="1:9">
      <c r="A5" t="s">
        <v>3</v>
      </c>
      <c r="B5">
        <v>4.2</v>
      </c>
      <c r="D5">
        <v>4.3</v>
      </c>
      <c r="E5">
        <v>4.3</v>
      </c>
      <c r="F5">
        <v>4.5</v>
      </c>
      <c r="G5" s="2">
        <f t="shared" si="0"/>
        <v>4.3250000000000002</v>
      </c>
      <c r="I5" s="3">
        <f t="shared" si="1"/>
        <v>0.86499999999999999</v>
      </c>
    </row>
    <row r="6" spans="1:9">
      <c r="A6" t="s">
        <v>6</v>
      </c>
      <c r="B6">
        <v>4.5</v>
      </c>
      <c r="C6">
        <v>5</v>
      </c>
      <c r="D6">
        <v>4.5999999999999996</v>
      </c>
      <c r="E6">
        <v>4.5999999999999996</v>
      </c>
      <c r="F6">
        <v>4.5</v>
      </c>
      <c r="G6" s="2">
        <f t="shared" si="0"/>
        <v>4.6399999999999997</v>
      </c>
      <c r="I6" s="3">
        <f t="shared" si="1"/>
        <v>0.92799999999999994</v>
      </c>
    </row>
    <row r="7" spans="1:9">
      <c r="A7" t="s">
        <v>4</v>
      </c>
      <c r="B7">
        <v>4.7</v>
      </c>
      <c r="C7">
        <v>4.5999999999999996</v>
      </c>
      <c r="D7">
        <v>4.8</v>
      </c>
      <c r="F7">
        <v>5</v>
      </c>
      <c r="G7" s="2">
        <f t="shared" si="0"/>
        <v>4.7750000000000004</v>
      </c>
      <c r="I7" s="3">
        <f t="shared" si="1"/>
        <v>0.95500000000000007</v>
      </c>
    </row>
    <row r="8" spans="1:9">
      <c r="A8" t="s">
        <v>9</v>
      </c>
      <c r="D8">
        <v>5</v>
      </c>
      <c r="E8">
        <v>5</v>
      </c>
      <c r="F8">
        <v>5</v>
      </c>
      <c r="G8" s="2">
        <f t="shared" si="0"/>
        <v>5</v>
      </c>
      <c r="I8" s="3">
        <f t="shared" si="1"/>
        <v>1</v>
      </c>
    </row>
    <row r="9" spans="1:9">
      <c r="I9" s="3">
        <f t="shared" si="1"/>
        <v>0</v>
      </c>
    </row>
    <row r="10" spans="1:9">
      <c r="A10" t="s">
        <v>5</v>
      </c>
      <c r="C10">
        <v>5</v>
      </c>
      <c r="D10">
        <v>5</v>
      </c>
      <c r="E10">
        <v>4.7</v>
      </c>
      <c r="F10">
        <v>4.5999999999999996</v>
      </c>
      <c r="G10" s="2">
        <f>+AVERAGE(C10:F10)</f>
        <v>4.8249999999999993</v>
      </c>
      <c r="I10" s="3">
        <f t="shared" si="1"/>
        <v>0.96499999999999986</v>
      </c>
    </row>
    <row r="11" spans="1:9">
      <c r="A11" t="s">
        <v>6</v>
      </c>
      <c r="C11">
        <v>4.5</v>
      </c>
      <c r="D11">
        <v>4.5</v>
      </c>
      <c r="E11">
        <v>4.5</v>
      </c>
      <c r="F11">
        <v>4.5</v>
      </c>
      <c r="G11" s="2">
        <f t="shared" ref="G11:G12" si="2">+AVERAGE(C11:F11)</f>
        <v>4.5</v>
      </c>
      <c r="I11" s="3">
        <f t="shared" si="1"/>
        <v>0.9</v>
      </c>
    </row>
    <row r="12" spans="1:9">
      <c r="A12" t="s">
        <v>11</v>
      </c>
      <c r="C12">
        <v>4</v>
      </c>
      <c r="D12">
        <v>4</v>
      </c>
      <c r="E12">
        <v>4.3</v>
      </c>
      <c r="F12">
        <v>4.4000000000000004</v>
      </c>
      <c r="G12" s="2">
        <f t="shared" si="2"/>
        <v>4.1750000000000007</v>
      </c>
      <c r="I12" s="3">
        <f t="shared" si="1"/>
        <v>0.83500000000000019</v>
      </c>
    </row>
    <row r="13" spans="1:9">
      <c r="I13" s="3">
        <f t="shared" si="1"/>
        <v>0</v>
      </c>
    </row>
    <row r="14" spans="1:9">
      <c r="A14" t="s">
        <v>7</v>
      </c>
      <c r="C14">
        <v>4.3</v>
      </c>
      <c r="D14">
        <v>4.5999999999999996</v>
      </c>
      <c r="E14">
        <v>4.4000000000000004</v>
      </c>
      <c r="F14">
        <v>4.4000000000000004</v>
      </c>
      <c r="G14" s="2">
        <f>+AVERAGE(C14:F14)</f>
        <v>4.4249999999999998</v>
      </c>
      <c r="I14" s="3">
        <f t="shared" si="1"/>
        <v>0.88500000000000001</v>
      </c>
    </row>
    <row r="15" spans="1:9">
      <c r="A15" t="s">
        <v>8</v>
      </c>
      <c r="C15">
        <v>4.2</v>
      </c>
      <c r="D15">
        <v>4.2</v>
      </c>
      <c r="E15">
        <v>5</v>
      </c>
      <c r="F15">
        <v>4.5</v>
      </c>
      <c r="G15" s="2">
        <f>+AVERAGE(C15:F15)</f>
        <v>4.4749999999999996</v>
      </c>
      <c r="I15" s="3">
        <f t="shared" si="1"/>
        <v>0.89499999999999991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E14"/>
  <sheetViews>
    <sheetView workbookViewId="0">
      <selection activeCell="D5" sqref="D5"/>
    </sheetView>
  </sheetViews>
  <sheetFormatPr baseColWidth="10" defaultRowHeight="15"/>
  <cols>
    <col min="2" max="2" width="14.5703125" bestFit="1" customWidth="1"/>
    <col min="3" max="3" width="17.42578125" bestFit="1" customWidth="1"/>
    <col min="4" max="4" width="12.7109375" bestFit="1" customWidth="1"/>
    <col min="5" max="5" width="11.85546875" bestFit="1" customWidth="1"/>
  </cols>
  <sheetData>
    <row r="2" spans="1:5">
      <c r="B2" s="4" t="s">
        <v>12</v>
      </c>
      <c r="C2" s="4" t="s">
        <v>13</v>
      </c>
      <c r="D2" s="4" t="s">
        <v>34</v>
      </c>
      <c r="E2" s="4" t="s">
        <v>35</v>
      </c>
    </row>
    <row r="3" spans="1:5">
      <c r="A3" s="56" t="s">
        <v>27</v>
      </c>
      <c r="B3" s="5" t="s">
        <v>15</v>
      </c>
      <c r="C3" s="5" t="s">
        <v>14</v>
      </c>
      <c r="D3" s="5">
        <v>100</v>
      </c>
      <c r="E3" s="5">
        <v>100</v>
      </c>
    </row>
    <row r="4" spans="1:5">
      <c r="A4" s="57"/>
      <c r="B4" s="5" t="s">
        <v>16</v>
      </c>
      <c r="C4" s="5" t="s">
        <v>41</v>
      </c>
      <c r="D4" s="5">
        <v>94</v>
      </c>
      <c r="E4" s="5">
        <v>85</v>
      </c>
    </row>
    <row r="5" spans="1:5">
      <c r="A5" s="57"/>
      <c r="B5" s="5" t="s">
        <v>17</v>
      </c>
      <c r="C5" s="5" t="s">
        <v>18</v>
      </c>
      <c r="D5" s="5">
        <v>93</v>
      </c>
      <c r="E5" s="5">
        <v>80</v>
      </c>
    </row>
    <row r="6" spans="1:5">
      <c r="A6" s="57"/>
      <c r="B6" s="5" t="s">
        <v>19</v>
      </c>
      <c r="C6" s="5" t="s">
        <v>20</v>
      </c>
      <c r="D6" s="5">
        <v>97</v>
      </c>
      <c r="E6" s="5">
        <v>90</v>
      </c>
    </row>
    <row r="7" spans="1:5">
      <c r="A7" s="57"/>
      <c r="B7" s="5" t="s">
        <v>21</v>
      </c>
      <c r="C7" s="5" t="s">
        <v>22</v>
      </c>
      <c r="D7" s="5">
        <v>96</v>
      </c>
      <c r="E7" s="5">
        <v>90</v>
      </c>
    </row>
    <row r="8" spans="1:5">
      <c r="A8" s="57"/>
      <c r="B8" s="5" t="s">
        <v>23</v>
      </c>
      <c r="C8" s="5" t="s">
        <v>24</v>
      </c>
      <c r="D8" s="5">
        <v>80</v>
      </c>
      <c r="E8" s="5">
        <v>70</v>
      </c>
    </row>
    <row r="9" spans="1:5">
      <c r="A9" s="58"/>
      <c r="B9" s="5" t="s">
        <v>25</v>
      </c>
      <c r="C9" s="5" t="s">
        <v>26</v>
      </c>
      <c r="D9" s="5">
        <v>93</v>
      </c>
      <c r="E9" s="5">
        <v>80</v>
      </c>
    </row>
    <row r="10" spans="1:5">
      <c r="A10" s="59" t="s">
        <v>30</v>
      </c>
      <c r="B10" s="5" t="s">
        <v>32</v>
      </c>
      <c r="C10" s="5" t="s">
        <v>33</v>
      </c>
      <c r="D10" s="5">
        <v>97</v>
      </c>
      <c r="E10" s="5"/>
    </row>
    <row r="11" spans="1:5">
      <c r="A11" s="59"/>
      <c r="B11" s="5" t="s">
        <v>29</v>
      </c>
      <c r="C11" s="5" t="s">
        <v>28</v>
      </c>
      <c r="D11" s="5">
        <v>90</v>
      </c>
      <c r="E11" s="5"/>
    </row>
    <row r="12" spans="1:5">
      <c r="A12" s="59"/>
      <c r="B12" s="5" t="s">
        <v>39</v>
      </c>
      <c r="C12" s="5" t="s">
        <v>40</v>
      </c>
      <c r="D12" s="5">
        <v>84</v>
      </c>
      <c r="E12" s="5"/>
    </row>
    <row r="13" spans="1:5">
      <c r="A13" s="59" t="s">
        <v>31</v>
      </c>
      <c r="B13" s="5" t="s">
        <v>38</v>
      </c>
      <c r="C13" s="5" t="s">
        <v>37</v>
      </c>
      <c r="D13" s="5">
        <v>89</v>
      </c>
      <c r="E13" s="5"/>
    </row>
    <row r="14" spans="1:5">
      <c r="A14" s="59"/>
      <c r="B14" s="5" t="s">
        <v>36</v>
      </c>
      <c r="C14" s="5" t="s">
        <v>8</v>
      </c>
      <c r="D14" s="5">
        <v>90</v>
      </c>
      <c r="E14" s="5"/>
    </row>
  </sheetData>
  <mergeCells count="3">
    <mergeCell ref="A3:A9"/>
    <mergeCell ref="A10:A12"/>
    <mergeCell ref="A13:A1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1"/>
  <sheetViews>
    <sheetView workbookViewId="0">
      <selection activeCell="H12" sqref="H12"/>
    </sheetView>
  </sheetViews>
  <sheetFormatPr baseColWidth="10" defaultColWidth="17.140625" defaultRowHeight="12.75" customHeight="1"/>
  <cols>
    <col min="1" max="2" width="17.140625" style="54"/>
    <col min="3" max="3" width="14.28515625" style="54" bestFit="1" customWidth="1"/>
    <col min="4" max="4" width="9.7109375" style="54" bestFit="1" customWidth="1"/>
    <col min="5" max="5" width="11.5703125" style="54" bestFit="1" customWidth="1"/>
    <col min="6" max="6" width="9.7109375" style="54" bestFit="1" customWidth="1"/>
    <col min="7" max="7" width="13.42578125" style="54" bestFit="1" customWidth="1"/>
    <col min="8" max="8" width="10.85546875" style="54" bestFit="1" customWidth="1"/>
    <col min="9" max="16384" width="17.140625" style="54"/>
  </cols>
  <sheetData>
    <row r="1" spans="1:8" ht="25.5" customHeight="1">
      <c r="A1" s="55" t="s">
        <v>144</v>
      </c>
      <c r="B1" s="55" t="s">
        <v>143</v>
      </c>
      <c r="C1" s="97" t="s">
        <v>142</v>
      </c>
      <c r="D1" s="55" t="s">
        <v>141</v>
      </c>
      <c r="E1" s="55" t="s">
        <v>140</v>
      </c>
      <c r="F1" s="55" t="s">
        <v>147</v>
      </c>
      <c r="G1" s="55" t="s">
        <v>139</v>
      </c>
      <c r="H1" s="55" t="s">
        <v>77</v>
      </c>
    </row>
    <row r="2" spans="1:8" ht="12.75" customHeight="1">
      <c r="A2" s="54" t="s">
        <v>4</v>
      </c>
      <c r="B2" s="54" t="s">
        <v>138</v>
      </c>
      <c r="C2" s="54">
        <v>70</v>
      </c>
      <c r="D2" s="54">
        <v>60</v>
      </c>
      <c r="E2" s="54">
        <v>70</v>
      </c>
      <c r="F2" s="54">
        <v>85</v>
      </c>
      <c r="G2" s="54">
        <v>100</v>
      </c>
      <c r="H2" s="54">
        <v>81</v>
      </c>
    </row>
    <row r="3" spans="1:8" ht="12.75" customHeight="1">
      <c r="A3" s="54" t="s">
        <v>137</v>
      </c>
      <c r="B3" s="54" t="s">
        <v>136</v>
      </c>
      <c r="C3" s="54">
        <v>80</v>
      </c>
      <c r="D3" s="54">
        <v>55</v>
      </c>
      <c r="E3" s="54">
        <v>65</v>
      </c>
      <c r="F3" s="54">
        <v>75</v>
      </c>
      <c r="G3" s="54">
        <v>100</v>
      </c>
      <c r="H3" s="54">
        <v>80.5</v>
      </c>
    </row>
    <row r="4" spans="1:8" ht="12.75" customHeight="1">
      <c r="A4" s="54" t="s">
        <v>135</v>
      </c>
      <c r="B4" s="54" t="s">
        <v>134</v>
      </c>
      <c r="C4" s="54">
        <v>80</v>
      </c>
      <c r="D4" s="54">
        <v>70</v>
      </c>
      <c r="E4" s="54">
        <v>70</v>
      </c>
      <c r="F4" s="54">
        <v>80</v>
      </c>
      <c r="G4" s="54">
        <v>100</v>
      </c>
      <c r="H4" s="54">
        <v>84</v>
      </c>
    </row>
    <row r="5" spans="1:8" ht="12.75" customHeight="1">
      <c r="A5" s="54" t="s">
        <v>133</v>
      </c>
      <c r="B5" s="54" t="s">
        <v>132</v>
      </c>
      <c r="C5" s="54">
        <v>80</v>
      </c>
      <c r="D5" s="54">
        <v>50</v>
      </c>
      <c r="E5" s="54">
        <v>60</v>
      </c>
      <c r="F5" s="54">
        <v>75</v>
      </c>
      <c r="G5" s="54">
        <v>100</v>
      </c>
      <c r="H5" s="54">
        <v>79.5</v>
      </c>
    </row>
    <row r="6" spans="1:8" ht="12.75" customHeight="1">
      <c r="A6" s="54" t="s">
        <v>131</v>
      </c>
      <c r="B6" s="54" t="s">
        <v>130</v>
      </c>
      <c r="C6" s="54">
        <v>80</v>
      </c>
      <c r="D6" s="54">
        <v>55</v>
      </c>
      <c r="E6" s="54">
        <v>65</v>
      </c>
      <c r="F6" s="54">
        <v>75</v>
      </c>
      <c r="G6" s="54">
        <v>100</v>
      </c>
      <c r="H6" s="54">
        <v>80.5</v>
      </c>
    </row>
    <row r="7" spans="1:8" ht="12.75" customHeight="1">
      <c r="A7" s="54" t="s">
        <v>129</v>
      </c>
      <c r="B7" s="54" t="s">
        <v>128</v>
      </c>
      <c r="C7" s="54">
        <v>80</v>
      </c>
      <c r="D7" s="54">
        <v>60</v>
      </c>
      <c r="E7" s="54">
        <v>75</v>
      </c>
      <c r="F7" s="54">
        <v>75</v>
      </c>
      <c r="G7" s="54">
        <v>100</v>
      </c>
      <c r="H7" s="54">
        <v>82</v>
      </c>
    </row>
    <row r="8" spans="1:8" ht="12.75" customHeight="1">
      <c r="A8" s="54" t="s">
        <v>127</v>
      </c>
      <c r="B8" s="54" t="s">
        <v>126</v>
      </c>
      <c r="C8" s="54">
        <v>80</v>
      </c>
      <c r="D8" s="54">
        <v>90</v>
      </c>
      <c r="E8" s="54">
        <v>70</v>
      </c>
      <c r="F8" s="54">
        <v>95</v>
      </c>
      <c r="G8" s="54">
        <v>100</v>
      </c>
      <c r="H8" s="54">
        <v>90.5</v>
      </c>
    </row>
    <row r="9" spans="1:8" ht="12.75" customHeight="1">
      <c r="A9" s="54" t="s">
        <v>125</v>
      </c>
      <c r="B9" s="54" t="s">
        <v>124</v>
      </c>
      <c r="C9" s="54">
        <v>80</v>
      </c>
      <c r="D9" s="54">
        <v>70</v>
      </c>
      <c r="E9" s="54">
        <v>70</v>
      </c>
      <c r="F9" s="54">
        <v>80</v>
      </c>
      <c r="G9" s="54">
        <v>100</v>
      </c>
      <c r="H9" s="54">
        <v>84</v>
      </c>
    </row>
    <row r="10" spans="1:8" ht="12.75" customHeight="1">
      <c r="A10" s="54" t="s">
        <v>123</v>
      </c>
      <c r="B10" s="54" t="s">
        <v>122</v>
      </c>
      <c r="C10" s="54">
        <v>80</v>
      </c>
      <c r="D10" s="54">
        <v>95</v>
      </c>
      <c r="E10" s="54">
        <v>70</v>
      </c>
      <c r="F10" s="54">
        <v>85</v>
      </c>
      <c r="G10" s="54">
        <v>100</v>
      </c>
      <c r="H10" s="54">
        <v>88</v>
      </c>
    </row>
    <row r="11" spans="1:8" ht="12.75" customHeight="1">
      <c r="A11" s="54" t="s">
        <v>121</v>
      </c>
      <c r="B11" s="54" t="s">
        <v>120</v>
      </c>
      <c r="C11" s="54">
        <v>80</v>
      </c>
      <c r="D11" s="54">
        <v>70</v>
      </c>
      <c r="E11" s="54">
        <v>70</v>
      </c>
      <c r="F11" s="54">
        <v>85</v>
      </c>
      <c r="G11" s="54">
        <v>100</v>
      </c>
      <c r="H11" s="54">
        <v>85.5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23"/>
  <sheetViews>
    <sheetView zoomScale="85" zoomScaleNormal="85" workbookViewId="0">
      <selection activeCell="C5" sqref="C5"/>
    </sheetView>
  </sheetViews>
  <sheetFormatPr baseColWidth="10" defaultRowHeight="15"/>
  <cols>
    <col min="1" max="1" width="17.5703125" bestFit="1" customWidth="1"/>
    <col min="2" max="2" width="11.7109375" bestFit="1" customWidth="1"/>
    <col min="3" max="3" width="8.140625" bestFit="1" customWidth="1"/>
    <col min="4" max="4" width="11.7109375" bestFit="1" customWidth="1"/>
    <col min="5" max="5" width="8.140625" bestFit="1" customWidth="1"/>
    <col min="6" max="6" width="11.7109375" bestFit="1" customWidth="1"/>
    <col min="7" max="7" width="8.140625" bestFit="1" customWidth="1"/>
    <col min="8" max="8" width="25.5703125" bestFit="1" customWidth="1"/>
    <col min="10" max="10" width="12.140625" customWidth="1"/>
    <col min="13" max="13" width="23.140625" bestFit="1" customWidth="1"/>
    <col min="14" max="14" width="16.85546875" bestFit="1" customWidth="1"/>
    <col min="15" max="15" width="18.140625" customWidth="1"/>
    <col min="16" max="16" width="12.140625" bestFit="1" customWidth="1"/>
  </cols>
  <sheetData>
    <row r="1" spans="1:16">
      <c r="A1" s="53" t="s">
        <v>119</v>
      </c>
      <c r="B1" s="62">
        <v>1</v>
      </c>
      <c r="C1" s="63"/>
      <c r="D1" s="64">
        <v>2</v>
      </c>
      <c r="E1" s="64"/>
      <c r="F1" s="64">
        <v>3</v>
      </c>
      <c r="G1" s="64"/>
      <c r="H1" s="64">
        <v>4</v>
      </c>
      <c r="I1" s="64"/>
      <c r="J1" s="48" t="s">
        <v>118</v>
      </c>
      <c r="K1" s="60" t="s">
        <v>117</v>
      </c>
      <c r="L1" s="61"/>
      <c r="M1" s="52" t="s">
        <v>116</v>
      </c>
      <c r="N1" s="48"/>
      <c r="O1">
        <v>60</v>
      </c>
    </row>
    <row r="2" spans="1:16" ht="15" customHeight="1">
      <c r="A2" s="51" t="s">
        <v>115</v>
      </c>
      <c r="B2" s="50" t="s">
        <v>112</v>
      </c>
      <c r="C2" s="50" t="s">
        <v>114</v>
      </c>
      <c r="D2" s="50" t="s">
        <v>112</v>
      </c>
      <c r="E2" s="50" t="s">
        <v>114</v>
      </c>
      <c r="F2" s="50" t="s">
        <v>112</v>
      </c>
      <c r="G2" s="50" t="s">
        <v>114</v>
      </c>
      <c r="H2" s="50" t="s">
        <v>112</v>
      </c>
      <c r="I2" s="50" t="s">
        <v>114</v>
      </c>
      <c r="J2" s="49" t="s">
        <v>113</v>
      </c>
      <c r="K2" s="49" t="s">
        <v>112</v>
      </c>
      <c r="L2" s="49" t="s">
        <v>106</v>
      </c>
      <c r="M2" s="48"/>
      <c r="N2" s="48" t="s">
        <v>111</v>
      </c>
      <c r="O2" s="43" t="s">
        <v>110</v>
      </c>
      <c r="P2" s="43" t="s">
        <v>109</v>
      </c>
    </row>
    <row r="3" spans="1:16">
      <c r="A3" s="39" t="s">
        <v>102</v>
      </c>
      <c r="B3" s="47">
        <v>5</v>
      </c>
      <c r="C3" s="47">
        <v>5</v>
      </c>
      <c r="D3" s="47">
        <v>5</v>
      </c>
      <c r="E3" s="47">
        <v>5</v>
      </c>
      <c r="F3" s="47">
        <v>5</v>
      </c>
      <c r="G3" s="5">
        <v>5</v>
      </c>
      <c r="H3" s="46">
        <v>5</v>
      </c>
      <c r="I3" s="46">
        <v>5</v>
      </c>
      <c r="J3" s="5">
        <v>3.5</v>
      </c>
      <c r="K3" s="46">
        <v>5</v>
      </c>
      <c r="L3" s="46">
        <v>5</v>
      </c>
      <c r="M3" s="46">
        <v>5</v>
      </c>
      <c r="N3" s="5">
        <f t="shared" ref="N3:N8" si="0">SUM(B3:M3)</f>
        <v>58.5</v>
      </c>
      <c r="O3" s="45">
        <f t="shared" ref="O3:O8" si="1">N3*100/$O$1</f>
        <v>97.5</v>
      </c>
      <c r="P3" s="44">
        <f t="shared" ref="P3:P8" si="2">N3/12</f>
        <v>4.875</v>
      </c>
    </row>
    <row r="4" spans="1:16">
      <c r="A4" s="39" t="s">
        <v>101</v>
      </c>
      <c r="B4" s="47">
        <v>5</v>
      </c>
      <c r="C4" s="47">
        <v>5</v>
      </c>
      <c r="D4" s="47">
        <v>5</v>
      </c>
      <c r="E4" s="47">
        <v>5</v>
      </c>
      <c r="F4" s="47">
        <v>5</v>
      </c>
      <c r="G4" s="5">
        <v>5</v>
      </c>
      <c r="H4" s="46">
        <v>5</v>
      </c>
      <c r="I4" s="46">
        <v>3.5</v>
      </c>
      <c r="J4" s="5">
        <v>5</v>
      </c>
      <c r="K4" s="46">
        <v>5</v>
      </c>
      <c r="L4" s="46">
        <v>5</v>
      </c>
      <c r="M4" s="46">
        <v>5</v>
      </c>
      <c r="N4" s="5">
        <f t="shared" si="0"/>
        <v>58.5</v>
      </c>
      <c r="O4" s="45">
        <f t="shared" si="1"/>
        <v>97.5</v>
      </c>
      <c r="P4" s="44">
        <f t="shared" si="2"/>
        <v>4.875</v>
      </c>
    </row>
    <row r="5" spans="1:16" ht="15" customHeight="1">
      <c r="A5" s="39" t="s">
        <v>99</v>
      </c>
      <c r="B5" s="47">
        <v>5</v>
      </c>
      <c r="C5" s="47">
        <v>5</v>
      </c>
      <c r="D5" s="47">
        <v>5</v>
      </c>
      <c r="E5" s="47">
        <v>5</v>
      </c>
      <c r="F5" s="47">
        <v>5</v>
      </c>
      <c r="G5" s="5">
        <v>5</v>
      </c>
      <c r="H5" s="46">
        <v>5</v>
      </c>
      <c r="I5" s="46">
        <v>5</v>
      </c>
      <c r="J5" s="5">
        <v>5</v>
      </c>
      <c r="K5" s="46">
        <v>5</v>
      </c>
      <c r="L5" s="46">
        <v>5</v>
      </c>
      <c r="M5" s="46">
        <v>4.5</v>
      </c>
      <c r="N5" s="5">
        <f t="shared" si="0"/>
        <v>59.5</v>
      </c>
      <c r="O5" s="45">
        <f t="shared" si="1"/>
        <v>99.166666666666671</v>
      </c>
      <c r="P5" s="44">
        <f t="shared" si="2"/>
        <v>4.958333333333333</v>
      </c>
    </row>
    <row r="6" spans="1:16">
      <c r="A6" s="39" t="s">
        <v>98</v>
      </c>
      <c r="B6" s="47">
        <v>5</v>
      </c>
      <c r="C6" s="47">
        <v>5</v>
      </c>
      <c r="D6" s="47">
        <v>5</v>
      </c>
      <c r="E6" s="47">
        <v>5</v>
      </c>
      <c r="F6" s="47">
        <v>5</v>
      </c>
      <c r="G6" s="5">
        <v>5</v>
      </c>
      <c r="H6" s="46">
        <v>5</v>
      </c>
      <c r="I6" s="46">
        <v>5</v>
      </c>
      <c r="J6" s="5">
        <v>3.5</v>
      </c>
      <c r="K6" s="46">
        <v>5</v>
      </c>
      <c r="L6" s="46">
        <v>5</v>
      </c>
      <c r="M6" s="46">
        <v>5</v>
      </c>
      <c r="N6" s="5">
        <f t="shared" si="0"/>
        <v>58.5</v>
      </c>
      <c r="O6" s="45">
        <f t="shared" si="1"/>
        <v>97.5</v>
      </c>
      <c r="P6" s="44">
        <f t="shared" si="2"/>
        <v>4.875</v>
      </c>
    </row>
    <row r="7" spans="1:16">
      <c r="A7" s="39" t="s">
        <v>97</v>
      </c>
      <c r="B7" s="47">
        <v>5</v>
      </c>
      <c r="C7" s="47">
        <v>5</v>
      </c>
      <c r="D7" s="47">
        <v>4.5</v>
      </c>
      <c r="E7" s="47">
        <v>5</v>
      </c>
      <c r="F7" s="47">
        <v>2.5</v>
      </c>
      <c r="G7" s="5">
        <v>2.5</v>
      </c>
      <c r="H7" s="46">
        <v>5</v>
      </c>
      <c r="I7" s="46">
        <v>5</v>
      </c>
      <c r="J7" s="5">
        <v>2.5</v>
      </c>
      <c r="K7" s="46">
        <v>5</v>
      </c>
      <c r="L7" s="46">
        <v>5</v>
      </c>
      <c r="M7" s="46">
        <v>4.5</v>
      </c>
      <c r="N7" s="5">
        <f t="shared" si="0"/>
        <v>51.5</v>
      </c>
      <c r="O7" s="45">
        <f t="shared" si="1"/>
        <v>85.833333333333329</v>
      </c>
      <c r="P7" s="44">
        <f t="shared" si="2"/>
        <v>4.291666666666667</v>
      </c>
    </row>
    <row r="8" spans="1:16">
      <c r="A8" s="39" t="s">
        <v>96</v>
      </c>
      <c r="B8" s="47">
        <v>5</v>
      </c>
      <c r="C8" s="47">
        <v>4</v>
      </c>
      <c r="D8" s="47">
        <v>2.5</v>
      </c>
      <c r="E8" s="47">
        <v>2.5</v>
      </c>
      <c r="F8" s="47">
        <v>5</v>
      </c>
      <c r="G8" s="5">
        <v>3.5</v>
      </c>
      <c r="H8" s="46">
        <v>5</v>
      </c>
      <c r="I8" s="46">
        <v>5</v>
      </c>
      <c r="J8" s="5">
        <v>3.5</v>
      </c>
      <c r="K8" s="46">
        <v>5</v>
      </c>
      <c r="L8" s="46">
        <v>5</v>
      </c>
      <c r="M8" s="46">
        <v>4.5</v>
      </c>
      <c r="N8" s="5">
        <f t="shared" si="0"/>
        <v>50.5</v>
      </c>
      <c r="O8" s="45">
        <f t="shared" si="1"/>
        <v>84.166666666666671</v>
      </c>
      <c r="P8" s="44">
        <f t="shared" si="2"/>
        <v>4.208333333333333</v>
      </c>
    </row>
    <row r="10" spans="1:16" ht="15" customHeight="1" thickBot="1"/>
    <row r="11" spans="1:16">
      <c r="A11" s="68" t="s">
        <v>108</v>
      </c>
      <c r="B11" s="69"/>
      <c r="C11" s="69"/>
      <c r="D11" s="69"/>
      <c r="E11" s="70"/>
    </row>
    <row r="12" spans="1:16">
      <c r="A12" s="71"/>
      <c r="B12" s="72"/>
      <c r="C12" s="72"/>
      <c r="D12" s="72"/>
      <c r="E12" s="73"/>
      <c r="G12" s="98" t="s">
        <v>107</v>
      </c>
      <c r="H12" s="99"/>
      <c r="I12" s="43" t="s">
        <v>106</v>
      </c>
      <c r="J12" s="43" t="s">
        <v>105</v>
      </c>
      <c r="K12" s="43" t="s">
        <v>104</v>
      </c>
      <c r="L12" s="43" t="s">
        <v>103</v>
      </c>
      <c r="M12" s="42"/>
      <c r="N12" s="42"/>
    </row>
    <row r="13" spans="1:16" ht="15.75" thickBot="1">
      <c r="A13" s="74"/>
      <c r="B13" s="75"/>
      <c r="C13" s="75"/>
      <c r="D13" s="75"/>
      <c r="E13" s="76"/>
      <c r="G13" s="100" t="s">
        <v>102</v>
      </c>
      <c r="H13" s="101"/>
      <c r="I13" s="5">
        <v>5</v>
      </c>
      <c r="J13" s="5">
        <v>5</v>
      </c>
      <c r="K13" s="5">
        <v>4.9000000000000004</v>
      </c>
      <c r="L13" s="5">
        <v>4.9000000000000004</v>
      </c>
      <c r="M13">
        <f t="shared" ref="M13:M18" si="3">SUM(I13:L13)</f>
        <v>19.8</v>
      </c>
      <c r="N13">
        <f t="shared" ref="N13:N18" si="4">M13/4</f>
        <v>4.95</v>
      </c>
    </row>
    <row r="14" spans="1:16" ht="15" customHeight="1" thickBot="1">
      <c r="G14" s="100" t="s">
        <v>101</v>
      </c>
      <c r="H14" s="101"/>
      <c r="I14" s="41">
        <v>5</v>
      </c>
      <c r="J14" s="41">
        <v>5</v>
      </c>
      <c r="K14" s="41">
        <v>4.8</v>
      </c>
      <c r="L14" s="41">
        <v>4.5</v>
      </c>
      <c r="M14">
        <f t="shared" si="3"/>
        <v>19.3</v>
      </c>
      <c r="N14">
        <f t="shared" si="4"/>
        <v>4.8250000000000002</v>
      </c>
    </row>
    <row r="15" spans="1:16">
      <c r="A15" s="77" t="s">
        <v>100</v>
      </c>
      <c r="B15" s="78"/>
      <c r="C15" s="78"/>
      <c r="D15" s="78"/>
      <c r="E15" s="79"/>
      <c r="G15" s="100" t="s">
        <v>99</v>
      </c>
      <c r="H15" s="101"/>
      <c r="I15" s="40">
        <v>5</v>
      </c>
      <c r="J15" s="40">
        <v>5</v>
      </c>
      <c r="K15" s="40">
        <v>4.8</v>
      </c>
      <c r="L15" s="40">
        <v>5</v>
      </c>
      <c r="M15">
        <f t="shared" si="3"/>
        <v>19.8</v>
      </c>
      <c r="N15">
        <f t="shared" si="4"/>
        <v>4.95</v>
      </c>
    </row>
    <row r="16" spans="1:16">
      <c r="A16" s="80"/>
      <c r="B16" s="81"/>
      <c r="C16" s="81"/>
      <c r="D16" s="81"/>
      <c r="E16" s="82"/>
      <c r="G16" s="100" t="s">
        <v>98</v>
      </c>
      <c r="H16" s="101"/>
      <c r="I16" s="5">
        <v>5</v>
      </c>
      <c r="J16" s="5">
        <v>4.7</v>
      </c>
      <c r="K16" s="5">
        <v>4.5999999999999996</v>
      </c>
      <c r="L16" s="5">
        <v>5</v>
      </c>
      <c r="M16">
        <f t="shared" si="3"/>
        <v>19.299999999999997</v>
      </c>
      <c r="N16">
        <f t="shared" si="4"/>
        <v>4.8249999999999993</v>
      </c>
    </row>
    <row r="17" spans="1:14" ht="15.75" thickBot="1">
      <c r="A17" s="83"/>
      <c r="B17" s="84"/>
      <c r="C17" s="84"/>
      <c r="D17" s="84"/>
      <c r="E17" s="85"/>
      <c r="G17" s="100" t="s">
        <v>97</v>
      </c>
      <c r="H17" s="101"/>
      <c r="I17" s="5">
        <v>4.7</v>
      </c>
      <c r="J17" s="5">
        <v>5</v>
      </c>
      <c r="K17" s="5">
        <v>4.5</v>
      </c>
      <c r="L17" s="5">
        <v>4.5</v>
      </c>
      <c r="M17">
        <f t="shared" si="3"/>
        <v>18.7</v>
      </c>
      <c r="N17">
        <f t="shared" si="4"/>
        <v>4.6749999999999998</v>
      </c>
    </row>
    <row r="18" spans="1:14" ht="15.75" thickBot="1">
      <c r="G18" s="100" t="s">
        <v>96</v>
      </c>
      <c r="H18" s="101"/>
      <c r="I18" s="5">
        <v>5</v>
      </c>
      <c r="J18" s="5">
        <v>5</v>
      </c>
      <c r="K18" s="5">
        <v>5</v>
      </c>
      <c r="L18" s="5">
        <v>5</v>
      </c>
      <c r="M18">
        <f t="shared" si="3"/>
        <v>20</v>
      </c>
      <c r="N18">
        <f t="shared" si="4"/>
        <v>5</v>
      </c>
    </row>
    <row r="19" spans="1:14">
      <c r="A19" s="77" t="s">
        <v>95</v>
      </c>
      <c r="B19" s="86"/>
      <c r="C19" s="86"/>
      <c r="D19" s="86"/>
      <c r="E19" s="87"/>
      <c r="M19">
        <f>SUM(M13:M18)</f>
        <v>116.9</v>
      </c>
      <c r="N19">
        <f>SUM(N13:N18)</f>
        <v>29.225000000000001</v>
      </c>
    </row>
    <row r="20" spans="1:14">
      <c r="A20" s="88"/>
      <c r="B20" s="89"/>
      <c r="C20" s="89"/>
      <c r="D20" s="89"/>
      <c r="E20" s="90"/>
      <c r="J20">
        <f>24*5</f>
        <v>120</v>
      </c>
      <c r="M20" s="38" t="s">
        <v>94</v>
      </c>
      <c r="N20" s="37">
        <f>N19/6</f>
        <v>4.8708333333333336</v>
      </c>
    </row>
    <row r="21" spans="1:14" ht="15.75" thickBot="1">
      <c r="A21" s="91"/>
      <c r="B21" s="92"/>
      <c r="C21" s="92"/>
      <c r="D21" s="92"/>
      <c r="E21" s="93"/>
      <c r="M21">
        <f>M19*100/J20</f>
        <v>97.416666666666671</v>
      </c>
    </row>
    <row r="22" spans="1:14" ht="15.75" thickBot="1"/>
    <row r="23" spans="1:14" ht="15.75" thickBot="1">
      <c r="A23" s="65" t="s">
        <v>93</v>
      </c>
      <c r="B23" s="66"/>
      <c r="C23" s="66"/>
      <c r="D23" s="66"/>
      <c r="E23" s="67"/>
    </row>
  </sheetData>
  <mergeCells count="16">
    <mergeCell ref="K1:L1"/>
    <mergeCell ref="B1:C1"/>
    <mergeCell ref="D1:E1"/>
    <mergeCell ref="F1:G1"/>
    <mergeCell ref="A23:E23"/>
    <mergeCell ref="H1:I1"/>
    <mergeCell ref="A11:E13"/>
    <mergeCell ref="A15:E17"/>
    <mergeCell ref="A19:E21"/>
    <mergeCell ref="G12:H12"/>
    <mergeCell ref="G13:H13"/>
    <mergeCell ref="G14:H14"/>
    <mergeCell ref="G15:H15"/>
    <mergeCell ref="G16:H16"/>
    <mergeCell ref="G18:H18"/>
    <mergeCell ref="G17:H1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27"/>
  <sheetViews>
    <sheetView tabSelected="1" topLeftCell="A3" workbookViewId="0">
      <selection activeCell="A3" sqref="A3"/>
    </sheetView>
  </sheetViews>
  <sheetFormatPr baseColWidth="10" defaultRowHeight="15"/>
  <cols>
    <col min="1" max="1" width="6.42578125" customWidth="1"/>
    <col min="2" max="2" width="40.140625" customWidth="1"/>
    <col min="3" max="3" width="21.42578125" customWidth="1"/>
    <col min="7" max="7" width="12" customWidth="1"/>
    <col min="12" max="12" width="12.5703125" customWidth="1"/>
    <col min="13" max="13" width="10.28515625" customWidth="1"/>
    <col min="14" max="14" width="27.7109375" customWidth="1"/>
    <col min="15" max="15" width="16.7109375" customWidth="1"/>
  </cols>
  <sheetData>
    <row r="1" spans="1:15" ht="39" customHeight="1">
      <c r="B1" s="36"/>
      <c r="C1" s="94" t="s">
        <v>92</v>
      </c>
      <c r="D1" s="95"/>
      <c r="E1" s="95"/>
      <c r="F1" s="95"/>
      <c r="G1" s="96"/>
      <c r="H1" s="35"/>
      <c r="I1" s="6"/>
      <c r="J1" s="6"/>
      <c r="K1" s="6"/>
      <c r="L1" s="6"/>
    </row>
    <row r="2" spans="1:15">
      <c r="A2" s="13" t="s">
        <v>91</v>
      </c>
      <c r="B2" s="34" t="s">
        <v>66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1:15" ht="15.75" thickBot="1">
      <c r="A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5" ht="16.5" thickBot="1">
      <c r="A4" s="31" t="s">
        <v>64</v>
      </c>
      <c r="B4" s="32" t="s">
        <v>90</v>
      </c>
      <c r="C4" s="33" t="s">
        <v>89</v>
      </c>
      <c r="D4" s="31" t="s">
        <v>88</v>
      </c>
      <c r="E4" s="31" t="s">
        <v>87</v>
      </c>
      <c r="F4" s="31" t="s">
        <v>86</v>
      </c>
      <c r="G4" s="31" t="s">
        <v>85</v>
      </c>
      <c r="H4" s="31" t="s">
        <v>84</v>
      </c>
      <c r="I4" s="32" t="s">
        <v>83</v>
      </c>
      <c r="J4" s="31" t="s">
        <v>82</v>
      </c>
      <c r="K4" s="30" t="s">
        <v>81</v>
      </c>
      <c r="L4" s="28" t="s">
        <v>80</v>
      </c>
      <c r="M4" s="29" t="s">
        <v>79</v>
      </c>
      <c r="N4" s="28" t="s">
        <v>78</v>
      </c>
      <c r="O4" s="28" t="s">
        <v>77</v>
      </c>
    </row>
    <row r="5" spans="1:15" ht="15.75" thickBot="1">
      <c r="A5" s="22">
        <v>1</v>
      </c>
      <c r="B5" s="22" t="s">
        <v>76</v>
      </c>
      <c r="C5" s="21">
        <v>4</v>
      </c>
      <c r="D5" s="9">
        <v>5</v>
      </c>
      <c r="E5" s="27">
        <v>5</v>
      </c>
      <c r="F5" s="27">
        <v>5</v>
      </c>
      <c r="G5" s="19">
        <v>5</v>
      </c>
      <c r="H5" s="26">
        <v>5</v>
      </c>
      <c r="I5" s="26"/>
      <c r="J5" s="9">
        <v>5</v>
      </c>
      <c r="K5" s="21">
        <v>5</v>
      </c>
      <c r="L5" s="15">
        <v>5</v>
      </c>
      <c r="M5" s="14">
        <f>AVERAGE(Tabla1[[#This Row],[Tarea 1]:[Tarea 10]])</f>
        <v>4.8888888888888893</v>
      </c>
      <c r="N5" s="7"/>
      <c r="O5" s="13">
        <v>4.9000000000000004</v>
      </c>
    </row>
    <row r="6" spans="1:15" ht="15.75" thickBot="1">
      <c r="A6" s="22">
        <v>2</v>
      </c>
      <c r="B6" s="22" t="s">
        <v>75</v>
      </c>
      <c r="C6" s="21">
        <v>5</v>
      </c>
      <c r="D6" s="9">
        <v>5</v>
      </c>
      <c r="E6" s="23">
        <v>5</v>
      </c>
      <c r="F6" s="23">
        <v>5</v>
      </c>
      <c r="G6" s="19">
        <v>5</v>
      </c>
      <c r="H6" s="22">
        <v>5</v>
      </c>
      <c r="I6" s="22">
        <v>5</v>
      </c>
      <c r="J6" s="9">
        <v>5</v>
      </c>
      <c r="K6" s="16" t="s">
        <v>65</v>
      </c>
      <c r="L6" s="15">
        <v>5</v>
      </c>
      <c r="M6" s="14">
        <f>AVERAGE(Tabla1[[#This Row],[Tarea 1]:[Tarea 10]])</f>
        <v>5</v>
      </c>
      <c r="N6" s="7"/>
      <c r="O6" s="13">
        <v>5</v>
      </c>
    </row>
    <row r="7" spans="1:15" ht="15.75" thickBot="1">
      <c r="A7" s="22">
        <v>3</v>
      </c>
      <c r="B7" s="22" t="s">
        <v>74</v>
      </c>
      <c r="C7" s="21">
        <v>5</v>
      </c>
      <c r="D7" s="9">
        <v>3</v>
      </c>
      <c r="E7" s="23">
        <v>5</v>
      </c>
      <c r="F7" s="23">
        <v>4</v>
      </c>
      <c r="G7" s="19">
        <v>5</v>
      </c>
      <c r="H7" s="22"/>
      <c r="I7" s="22">
        <v>5</v>
      </c>
      <c r="J7" s="9">
        <v>5</v>
      </c>
      <c r="K7" s="21">
        <v>5</v>
      </c>
      <c r="L7" s="15">
        <v>5</v>
      </c>
      <c r="M7" s="14">
        <f>AVERAGE(Tabla1[[#This Row],[Tarea 1]:[Tarea 10]])</f>
        <v>4.666666666666667</v>
      </c>
      <c r="N7" s="7"/>
      <c r="O7" s="13">
        <v>4.7</v>
      </c>
    </row>
    <row r="8" spans="1:15" ht="15.75" thickBot="1">
      <c r="A8" s="22">
        <v>4</v>
      </c>
      <c r="B8" s="22" t="s">
        <v>73</v>
      </c>
      <c r="C8" s="21">
        <v>5</v>
      </c>
      <c r="D8" s="9">
        <v>5</v>
      </c>
      <c r="E8" s="23">
        <v>5</v>
      </c>
      <c r="F8" s="23">
        <v>5</v>
      </c>
      <c r="G8" s="19">
        <v>5</v>
      </c>
      <c r="H8" s="22"/>
      <c r="I8" s="22">
        <v>5</v>
      </c>
      <c r="J8" s="9">
        <v>5</v>
      </c>
      <c r="K8" s="21">
        <v>5</v>
      </c>
      <c r="L8" s="15">
        <v>5</v>
      </c>
      <c r="M8" s="14">
        <f>AVERAGE(Tabla1[[#This Row],[Tarea 1]:[Tarea 10]])</f>
        <v>5</v>
      </c>
      <c r="N8" s="7"/>
      <c r="O8" s="13">
        <v>5</v>
      </c>
    </row>
    <row r="9" spans="1:15" ht="15.75" thickBot="1">
      <c r="A9" s="22">
        <v>5</v>
      </c>
      <c r="B9" s="22" t="s">
        <v>72</v>
      </c>
      <c r="C9" s="21">
        <v>5</v>
      </c>
      <c r="D9" s="9">
        <v>5</v>
      </c>
      <c r="E9" s="23">
        <v>5</v>
      </c>
      <c r="F9" s="23">
        <v>4</v>
      </c>
      <c r="G9" s="19">
        <v>5</v>
      </c>
      <c r="H9" s="22">
        <v>5</v>
      </c>
      <c r="I9" s="25" t="s">
        <v>65</v>
      </c>
      <c r="J9" s="9">
        <v>5</v>
      </c>
      <c r="K9" s="21">
        <v>5</v>
      </c>
      <c r="L9" s="15">
        <v>5</v>
      </c>
      <c r="M9" s="14">
        <f>AVERAGE(Tabla1[[#This Row],[Tarea 1]:[Tarea 10]])</f>
        <v>4.8888888888888893</v>
      </c>
      <c r="N9" s="7">
        <v>5</v>
      </c>
      <c r="O9" s="13">
        <v>5</v>
      </c>
    </row>
    <row r="10" spans="1:15" ht="15.75" thickBot="1">
      <c r="A10" s="22">
        <v>6</v>
      </c>
      <c r="B10" s="22" t="s">
        <v>71</v>
      </c>
      <c r="C10" s="21">
        <v>5</v>
      </c>
      <c r="D10" s="9">
        <v>5</v>
      </c>
      <c r="E10" s="23"/>
      <c r="F10" s="23">
        <v>5</v>
      </c>
      <c r="G10" s="19">
        <v>5</v>
      </c>
      <c r="H10" s="22">
        <v>0</v>
      </c>
      <c r="I10" s="22">
        <v>5</v>
      </c>
      <c r="J10" s="9">
        <v>5</v>
      </c>
      <c r="K10" s="16" t="s">
        <v>65</v>
      </c>
      <c r="L10" s="24" t="s">
        <v>65</v>
      </c>
      <c r="M10" s="14">
        <f>AVERAGE(Tabla1[[#This Row],[Tarea 1]:[Tarea 10]])</f>
        <v>4.2857142857142856</v>
      </c>
      <c r="N10" s="7">
        <v>4.9000000000000004</v>
      </c>
      <c r="O10" s="13">
        <v>4.9000000000000004</v>
      </c>
    </row>
    <row r="11" spans="1:15" ht="15.75" thickBot="1">
      <c r="A11" s="22">
        <v>7</v>
      </c>
      <c r="B11" s="22" t="s">
        <v>70</v>
      </c>
      <c r="C11" s="21">
        <v>5</v>
      </c>
      <c r="D11" s="9">
        <v>5</v>
      </c>
      <c r="E11" s="23"/>
      <c r="F11" s="23">
        <v>5</v>
      </c>
      <c r="G11" s="19">
        <v>5</v>
      </c>
      <c r="H11" s="22">
        <v>0</v>
      </c>
      <c r="I11" s="22">
        <v>0</v>
      </c>
      <c r="J11" s="9">
        <v>3</v>
      </c>
      <c r="K11" s="21">
        <v>5</v>
      </c>
      <c r="L11" s="15">
        <v>5</v>
      </c>
      <c r="M11" s="14">
        <f>AVERAGE(Tabla1[[#This Row],[Tarea 1]:[Tarea 10]])</f>
        <v>3.6666666666666665</v>
      </c>
      <c r="N11" s="7"/>
      <c r="O11" s="13">
        <v>3.7</v>
      </c>
    </row>
    <row r="12" spans="1:15" ht="15.75" thickBot="1">
      <c r="A12" s="22">
        <v>8</v>
      </c>
      <c r="B12" s="22" t="s">
        <v>69</v>
      </c>
      <c r="C12" s="21">
        <v>4</v>
      </c>
      <c r="D12" s="9">
        <v>5</v>
      </c>
      <c r="E12" s="23">
        <v>5</v>
      </c>
      <c r="F12" s="23">
        <v>4</v>
      </c>
      <c r="G12" s="19">
        <v>5</v>
      </c>
      <c r="H12" s="22">
        <v>5</v>
      </c>
      <c r="I12" s="22">
        <v>5</v>
      </c>
      <c r="J12" s="9">
        <v>5</v>
      </c>
      <c r="K12" s="21">
        <v>5</v>
      </c>
      <c r="L12" s="15">
        <v>5</v>
      </c>
      <c r="M12" s="14">
        <f>AVERAGE(Tabla1[[#This Row],[Tarea 1]:[Tarea 10]])</f>
        <v>4.8</v>
      </c>
      <c r="N12" s="7"/>
      <c r="O12" s="13">
        <v>4.8</v>
      </c>
    </row>
    <row r="13" spans="1:15" ht="15.75" thickBot="1">
      <c r="A13" s="22">
        <v>10</v>
      </c>
      <c r="B13" s="22" t="s">
        <v>68</v>
      </c>
      <c r="C13" s="21">
        <v>5</v>
      </c>
      <c r="D13" s="9">
        <v>5</v>
      </c>
      <c r="E13" s="23"/>
      <c r="F13" s="23">
        <v>5</v>
      </c>
      <c r="G13" s="19">
        <v>5</v>
      </c>
      <c r="H13" s="22">
        <v>5</v>
      </c>
      <c r="I13" s="22">
        <v>5</v>
      </c>
      <c r="J13" s="9">
        <v>5</v>
      </c>
      <c r="K13" s="16" t="s">
        <v>65</v>
      </c>
      <c r="L13" s="15">
        <v>5</v>
      </c>
      <c r="M13" s="14">
        <f>AVERAGE(Tabla1[[#This Row],[Tarea 1]:[Tarea 10]])</f>
        <v>5</v>
      </c>
      <c r="N13" s="7"/>
      <c r="O13" s="13">
        <v>5</v>
      </c>
    </row>
    <row r="14" spans="1:15" ht="15.75" thickBot="1">
      <c r="A14" s="22">
        <v>11</v>
      </c>
      <c r="B14" s="22" t="s">
        <v>67</v>
      </c>
      <c r="C14" s="21">
        <v>5</v>
      </c>
      <c r="D14" s="9">
        <v>5</v>
      </c>
      <c r="E14" s="23"/>
      <c r="F14" s="23">
        <v>5</v>
      </c>
      <c r="G14" s="19">
        <v>5</v>
      </c>
      <c r="H14" s="22">
        <v>5</v>
      </c>
      <c r="I14" s="22">
        <v>5</v>
      </c>
      <c r="J14" s="9">
        <v>5</v>
      </c>
      <c r="K14" s="21">
        <v>5</v>
      </c>
      <c r="L14" s="15">
        <v>5</v>
      </c>
      <c r="M14" s="14">
        <f>AVERAGE(Tabla1[[#This Row],[Tarea 1]:[Tarea 10]])</f>
        <v>5</v>
      </c>
      <c r="N14" s="7"/>
      <c r="O14" s="13">
        <v>5</v>
      </c>
    </row>
    <row r="15" spans="1:15" ht="15.75" thickBot="1">
      <c r="A15" s="22">
        <v>12</v>
      </c>
      <c r="B15" s="22" t="s">
        <v>66</v>
      </c>
      <c r="C15" s="21">
        <v>5</v>
      </c>
      <c r="D15" s="9">
        <v>5</v>
      </c>
      <c r="E15" s="20">
        <v>5</v>
      </c>
      <c r="F15" s="20">
        <v>5</v>
      </c>
      <c r="G15" s="19">
        <v>5</v>
      </c>
      <c r="H15" s="18">
        <v>5</v>
      </c>
      <c r="I15" s="17" t="s">
        <v>65</v>
      </c>
      <c r="J15" s="9">
        <v>5</v>
      </c>
      <c r="K15" s="16" t="s">
        <v>65</v>
      </c>
      <c r="L15" s="15">
        <v>5</v>
      </c>
      <c r="M15" s="14">
        <f>AVERAGE(Tabla1[[#This Row],[Tarea 1]:[Tarea 10]])</f>
        <v>5</v>
      </c>
      <c r="N15" s="7"/>
      <c r="O15" s="13">
        <v>5</v>
      </c>
    </row>
    <row r="16" spans="1: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</row>
    <row r="17" spans="1:12">
      <c r="A17" t="s">
        <v>64</v>
      </c>
      <c r="B17" s="12" t="s">
        <v>51</v>
      </c>
      <c r="C17" s="11" t="s">
        <v>63</v>
      </c>
      <c r="D17" s="10"/>
      <c r="E17" s="10"/>
      <c r="F17" s="10"/>
      <c r="G17" s="10"/>
      <c r="H17" s="10"/>
      <c r="I17" s="10"/>
      <c r="J17" s="10"/>
      <c r="K17" s="6"/>
      <c r="L17" s="6"/>
    </row>
    <row r="18" spans="1:12" ht="29.25">
      <c r="A18" s="6">
        <v>1</v>
      </c>
      <c r="B18" s="9" t="s">
        <v>62</v>
      </c>
      <c r="C18" s="104" t="s">
        <v>56</v>
      </c>
      <c r="D18" s="103"/>
      <c r="E18" s="6"/>
      <c r="F18" s="6"/>
      <c r="G18" s="6"/>
      <c r="J18" s="6"/>
      <c r="K18" s="6" t="s">
        <v>42</v>
      </c>
      <c r="L18" s="6"/>
    </row>
    <row r="19" spans="1:12" ht="43.5">
      <c r="A19" s="6">
        <v>2</v>
      </c>
      <c r="B19" s="9" t="s">
        <v>61</v>
      </c>
      <c r="C19" s="102" t="s">
        <v>60</v>
      </c>
      <c r="D19" s="6"/>
      <c r="E19" s="6"/>
      <c r="F19" s="6"/>
      <c r="G19" s="6"/>
      <c r="J19" s="6"/>
      <c r="K19" s="6" t="s">
        <v>51</v>
      </c>
      <c r="L19" s="6"/>
    </row>
    <row r="20" spans="1:12" ht="29.25">
      <c r="A20" s="6">
        <v>3</v>
      </c>
      <c r="B20" s="9" t="s">
        <v>59</v>
      </c>
      <c r="C20" s="104" t="s">
        <v>58</v>
      </c>
      <c r="D20" s="6"/>
      <c r="E20" s="6"/>
      <c r="F20" s="6"/>
      <c r="G20" s="6"/>
      <c r="J20" s="6"/>
      <c r="K20" s="6" t="s">
        <v>35</v>
      </c>
      <c r="L20" s="6"/>
    </row>
    <row r="21" spans="1:12" ht="29.25">
      <c r="A21" s="6">
        <v>4</v>
      </c>
      <c r="B21" s="9" t="s">
        <v>57</v>
      </c>
      <c r="C21" s="104" t="s">
        <v>56</v>
      </c>
      <c r="D21" s="6"/>
      <c r="E21" s="6"/>
      <c r="F21" s="6"/>
      <c r="G21" s="6"/>
      <c r="J21" s="6"/>
      <c r="K21" s="6" t="s">
        <v>42</v>
      </c>
      <c r="L21" s="6"/>
    </row>
    <row r="22" spans="1:12">
      <c r="A22" s="6">
        <v>5</v>
      </c>
      <c r="B22" s="9" t="s">
        <v>55</v>
      </c>
      <c r="C22" s="8"/>
      <c r="D22" s="6"/>
      <c r="E22" s="6"/>
      <c r="F22" s="6"/>
      <c r="G22" s="6"/>
      <c r="J22" s="6"/>
      <c r="K22" s="6" t="s">
        <v>54</v>
      </c>
      <c r="L22" s="6"/>
    </row>
    <row r="23" spans="1:12" ht="57.75">
      <c r="A23" s="8">
        <v>6</v>
      </c>
      <c r="B23" s="8" t="s">
        <v>53</v>
      </c>
      <c r="C23" s="104" t="s">
        <v>52</v>
      </c>
      <c r="K23" s="6" t="s">
        <v>51</v>
      </c>
    </row>
    <row r="24" spans="1:12" ht="57.75">
      <c r="A24" s="7">
        <v>7</v>
      </c>
      <c r="B24" s="8" t="s">
        <v>50</v>
      </c>
      <c r="C24" s="104" t="s">
        <v>49</v>
      </c>
      <c r="K24" s="6" t="s">
        <v>42</v>
      </c>
    </row>
    <row r="25" spans="1:12" ht="72">
      <c r="A25" s="7">
        <v>8</v>
      </c>
      <c r="B25" s="8" t="s">
        <v>48</v>
      </c>
      <c r="C25" s="102" t="s">
        <v>47</v>
      </c>
      <c r="K25" s="6" t="s">
        <v>42</v>
      </c>
    </row>
    <row r="26" spans="1:12" ht="43.5">
      <c r="A26" s="7">
        <v>9</v>
      </c>
      <c r="B26" s="8" t="s">
        <v>46</v>
      </c>
      <c r="C26" s="104" t="s">
        <v>45</v>
      </c>
      <c r="K26" s="6" t="s">
        <v>42</v>
      </c>
    </row>
    <row r="27" spans="1:12" ht="43.5">
      <c r="A27" s="7">
        <v>10</v>
      </c>
      <c r="B27" s="7" t="s">
        <v>44</v>
      </c>
      <c r="C27" s="105" t="s">
        <v>43</v>
      </c>
      <c r="K27" s="6" t="s">
        <v>42</v>
      </c>
    </row>
  </sheetData>
  <mergeCells count="1">
    <mergeCell ref="C1:G1"/>
  </mergeCells>
  <pageMargins left="0.7" right="0.7" top="0.75" bottom="0.75" header="0.3" footer="0.3"/>
  <pageSetup orientation="portrait" horizontalDpi="4294967293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Alcolock1</vt:lpstr>
      <vt:lpstr>Alcolock2</vt:lpstr>
      <vt:lpstr>TrashWare</vt:lpstr>
      <vt:lpstr>ProtalPro</vt:lpstr>
      <vt:lpstr>Truequebook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</dc:creator>
  <cp:lastModifiedBy>David Ricardo</cp:lastModifiedBy>
  <dcterms:created xsi:type="dcterms:W3CDTF">2012-11-26T18:17:19Z</dcterms:created>
  <dcterms:modified xsi:type="dcterms:W3CDTF">2012-11-28T23:13:13Z</dcterms:modified>
</cp:coreProperties>
</file>