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16380" windowHeight="8190"/>
  </bookViews>
  <sheets>
    <sheet name="LISTA DE MATERIALES" sheetId="1" r:id="rId1"/>
  </sheets>
  <calcPr calcId="162913" iterateDelta="1E-4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 l="1"/>
  <c r="F34" i="1"/>
  <c r="D34" i="1"/>
  <c r="D33" i="1"/>
  <c r="D32" i="1"/>
  <c r="D31" i="1"/>
  <c r="F30" i="1"/>
  <c r="F23" i="1" s="1"/>
  <c r="D30" i="1"/>
  <c r="D29" i="1"/>
  <c r="D24" i="1"/>
  <c r="D22" i="1"/>
  <c r="D21" i="1"/>
  <c r="D20" i="1"/>
  <c r="F19" i="1"/>
  <c r="E19" i="1"/>
  <c r="C19" i="1"/>
  <c r="D19" i="1" s="1"/>
  <c r="F18" i="1"/>
  <c r="E18" i="1"/>
  <c r="C18" i="1"/>
  <c r="D18" i="1" s="1"/>
  <c r="D17" i="1"/>
  <c r="D16" i="1"/>
  <c r="D15" i="1"/>
  <c r="F13" i="1"/>
  <c r="D13" i="1"/>
  <c r="F10" i="1"/>
  <c r="D9" i="1"/>
  <c r="F8" i="1"/>
  <c r="D8" i="1"/>
  <c r="E7" i="1"/>
  <c r="F6" i="1"/>
  <c r="D6" i="1"/>
  <c r="F5" i="1"/>
  <c r="C5" i="1"/>
  <c r="F3" i="1"/>
  <c r="D3" i="1"/>
  <c r="F14" i="1" l="1"/>
  <c r="F2" i="1"/>
  <c r="D14" i="1"/>
  <c r="D2" i="1"/>
  <c r="D23" i="1"/>
  <c r="F43" i="1" l="1"/>
  <c r="D43" i="1"/>
</calcChain>
</file>

<file path=xl/sharedStrings.xml><?xml version="1.0" encoding="utf-8"?>
<sst xmlns="http://schemas.openxmlformats.org/spreadsheetml/2006/main" count="59" uniqueCount="56">
  <si>
    <t>Material</t>
  </si>
  <si>
    <t>L298N Motor Drive Shield</t>
  </si>
  <si>
    <t>Motor 7.2V 6A</t>
  </si>
  <si>
    <t>Cardan 4mm</t>
  </si>
  <si>
    <t>10 M</t>
  </si>
  <si>
    <t>188*</t>
  </si>
  <si>
    <t>Arduino Mega</t>
  </si>
  <si>
    <t>IMU GY85</t>
  </si>
  <si>
    <t>Arduino Xbee shield</t>
  </si>
  <si>
    <t>Usb dongle Xbee</t>
  </si>
  <si>
    <t>GPS GYNEO6MV2</t>
  </si>
  <si>
    <t>Quantity</t>
  </si>
  <si>
    <t>Price/unit</t>
  </si>
  <si>
    <t>Total price</t>
  </si>
  <si>
    <t>Weight/unit (g)</t>
  </si>
  <si>
    <t>Weight (g)</t>
  </si>
  <si>
    <t>Structure</t>
  </si>
  <si>
    <t>91 cm Floats</t>
  </si>
  <si>
    <t>Straight PVC pipe 32mm</t>
  </si>
  <si>
    <t>PVC "T" 32mm</t>
  </si>
  <si>
    <t>PVC cover 32mm</t>
  </si>
  <si>
    <t>PVC 45º elbow 32mm</t>
  </si>
  <si>
    <t>3 meters</t>
  </si>
  <si>
    <t>PVC clamp 32mm</t>
  </si>
  <si>
    <t>Polyurethane foam plate 75x85cm</t>
  </si>
  <si>
    <t>PVC glue</t>
  </si>
  <si>
    <t>1 meter</t>
  </si>
  <si>
    <t>Aluminium structural profile 20x20x1,5 mm</t>
  </si>
  <si>
    <t>Watertight electrical box 240x180x90mm</t>
  </si>
  <si>
    <t>Driving part</t>
  </si>
  <si>
    <t>Propeller 40mm (3 blades)</t>
  </si>
  <si>
    <t>Copper pipe 6mm out - 4mm inn</t>
  </si>
  <si>
    <t>Steel rod 4mm</t>
  </si>
  <si>
    <t>Rudder</t>
  </si>
  <si>
    <t>Graupner gearbox 3:1</t>
  </si>
  <si>
    <t>Electronic components</t>
  </si>
  <si>
    <t>LRP battery 4000 mAh 7.2V 6 cell</t>
  </si>
  <si>
    <t>Wiring</t>
  </si>
  <si>
    <t>Switch</t>
  </si>
  <si>
    <t>Arduino power connector</t>
  </si>
  <si>
    <t>Arduino microSD module</t>
  </si>
  <si>
    <t>Charger 20W 2 A</t>
  </si>
  <si>
    <t>Servo TowerPro SG92R</t>
  </si>
  <si>
    <t>Waterproof rudder servo</t>
  </si>
  <si>
    <t>HC 06 bluetooth module</t>
  </si>
  <si>
    <t>HC SR 04 ultrasonic sensor</t>
  </si>
  <si>
    <t xml:space="preserve"> HC04 ultrasonic sensor support</t>
  </si>
  <si>
    <t>Total project</t>
  </si>
  <si>
    <t>Xbee antenna strider</t>
  </si>
  <si>
    <t>PC antenna strider</t>
  </si>
  <si>
    <t>Xbee xbp24 module (1km)</t>
  </si>
  <si>
    <t>Terminal board</t>
  </si>
  <si>
    <t>6*</t>
  </si>
  <si>
    <t>12*</t>
  </si>
  <si>
    <t>8*</t>
  </si>
  <si>
    <t>*Not on-board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</si>
</sst>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€&quot;;[Red]\-#,##0.00&quot; €&quot;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0070C0"/>
        <bgColor rgb="FF0563C1"/>
      </patternFill>
    </fill>
    <fill>
      <patternFill patternType="solid">
        <fgColor rgb="FF92D050"/>
        <bgColor rgb="FFAFABAB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/>
    <xf numFmtId="0" fontId="0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164" fontId="0" fillId="3" borderId="21" xfId="0" applyNumberFormat="1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0" borderId="0" xfId="0" applyBorder="1"/>
    <xf numFmtId="0" fontId="0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4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4" borderId="23" xfId="0" applyNumberFormat="1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J42" sqref="J42"/>
    </sheetView>
  </sheetViews>
  <sheetFormatPr baseColWidth="10" defaultColWidth="9.140625" defaultRowHeight="15" x14ac:dyDescent="0.25"/>
  <cols>
    <col min="1" max="1" width="32.7109375" customWidth="1"/>
    <col min="2" max="2" width="8.85546875"/>
    <col min="3" max="3" width="9.42578125"/>
    <col min="4" max="4" width="11.42578125"/>
    <col min="5" max="5" width="14.42578125" bestFit="1" customWidth="1"/>
    <col min="6" max="6" width="11.42578125"/>
    <col min="7" max="930" width="10.5703125"/>
  </cols>
  <sheetData>
    <row r="1" spans="1:11" ht="15.75" thickBot="1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3" t="s">
        <v>15</v>
      </c>
    </row>
    <row r="2" spans="1:11" s="10" customFormat="1" x14ac:dyDescent="0.25">
      <c r="A2" s="4" t="s">
        <v>16</v>
      </c>
      <c r="B2" s="5"/>
      <c r="C2" s="6"/>
      <c r="D2" s="7">
        <f>SUM(D3:D13)</f>
        <v>102.57</v>
      </c>
      <c r="E2" s="8"/>
      <c r="F2" s="9">
        <f>SUM(F3:F13)</f>
        <v>3322.5</v>
      </c>
    </row>
    <row r="3" spans="1:11" x14ac:dyDescent="0.25">
      <c r="A3" s="11" t="s">
        <v>17</v>
      </c>
      <c r="B3" s="12">
        <v>1</v>
      </c>
      <c r="C3" s="13">
        <v>52.41</v>
      </c>
      <c r="D3" s="13">
        <f>B3*C3</f>
        <v>52.41</v>
      </c>
      <c r="E3" s="14">
        <v>652</v>
      </c>
      <c r="F3" s="15">
        <f>326*2</f>
        <v>652</v>
      </c>
    </row>
    <row r="4" spans="1:11" x14ac:dyDescent="0.25">
      <c r="A4" s="11" t="s">
        <v>18</v>
      </c>
      <c r="B4" s="12" t="s">
        <v>22</v>
      </c>
      <c r="C4" s="13">
        <v>1.23</v>
      </c>
      <c r="D4" s="13">
        <v>3.7</v>
      </c>
      <c r="E4" s="16">
        <v>994</v>
      </c>
      <c r="F4" s="17">
        <v>994</v>
      </c>
    </row>
    <row r="5" spans="1:11" x14ac:dyDescent="0.25">
      <c r="A5" s="11" t="s">
        <v>21</v>
      </c>
      <c r="B5" s="12">
        <v>8</v>
      </c>
      <c r="C5" s="13">
        <f>D5/8</f>
        <v>0.52</v>
      </c>
      <c r="D5" s="13">
        <v>4.16</v>
      </c>
      <c r="E5" s="16">
        <v>32</v>
      </c>
      <c r="F5" s="17">
        <f>32*4+4*38</f>
        <v>280</v>
      </c>
    </row>
    <row r="6" spans="1:11" x14ac:dyDescent="0.25">
      <c r="A6" s="11" t="s">
        <v>19</v>
      </c>
      <c r="B6" s="12">
        <v>4</v>
      </c>
      <c r="C6" s="13">
        <v>1.17</v>
      </c>
      <c r="D6" s="13">
        <f>B6*C6</f>
        <v>4.68</v>
      </c>
      <c r="E6" s="16">
        <v>62</v>
      </c>
      <c r="F6" s="15">
        <f>E6*B6</f>
        <v>248</v>
      </c>
    </row>
    <row r="7" spans="1:11" x14ac:dyDescent="0.25">
      <c r="A7" s="11" t="s">
        <v>20</v>
      </c>
      <c r="B7" s="12">
        <v>4</v>
      </c>
      <c r="C7" s="13">
        <v>0.5</v>
      </c>
      <c r="D7" s="13">
        <v>1.7</v>
      </c>
      <c r="E7" s="16">
        <f>F7/B7</f>
        <v>8</v>
      </c>
      <c r="F7" s="15">
        <v>32</v>
      </c>
    </row>
    <row r="8" spans="1:11" x14ac:dyDescent="0.25">
      <c r="A8" s="11" t="s">
        <v>23</v>
      </c>
      <c r="B8" s="12">
        <v>6</v>
      </c>
      <c r="C8" s="13">
        <v>0.74</v>
      </c>
      <c r="D8" s="13">
        <f>B8*C8</f>
        <v>4.4399999999999995</v>
      </c>
      <c r="E8" s="16">
        <v>24</v>
      </c>
      <c r="F8" s="15">
        <f>B8*E8</f>
        <v>144</v>
      </c>
    </row>
    <row r="9" spans="1:11" x14ac:dyDescent="0.25">
      <c r="A9" s="18" t="s">
        <v>24</v>
      </c>
      <c r="B9" s="12">
        <v>1</v>
      </c>
      <c r="C9" s="13">
        <v>7</v>
      </c>
      <c r="D9" s="13">
        <f>B9*C9</f>
        <v>7</v>
      </c>
      <c r="E9" s="14">
        <v>420</v>
      </c>
      <c r="F9" s="15">
        <v>420</v>
      </c>
    </row>
    <row r="10" spans="1:11" x14ac:dyDescent="0.25">
      <c r="A10" s="11" t="s">
        <v>25</v>
      </c>
      <c r="B10" s="12">
        <v>1</v>
      </c>
      <c r="C10" s="13">
        <v>1.28</v>
      </c>
      <c r="D10" s="13">
        <v>1.28</v>
      </c>
      <c r="E10" s="14">
        <v>125</v>
      </c>
      <c r="F10" s="15">
        <f>E10*0.5</f>
        <v>62.5</v>
      </c>
    </row>
    <row r="11" spans="1:11" ht="30" x14ac:dyDescent="0.25">
      <c r="A11" s="19" t="s">
        <v>27</v>
      </c>
      <c r="B11" s="12" t="s">
        <v>26</v>
      </c>
      <c r="C11" s="13">
        <v>2.2000000000000002</v>
      </c>
      <c r="D11" s="13">
        <v>2.2000000000000002</v>
      </c>
      <c r="E11" s="14">
        <v>142</v>
      </c>
      <c r="F11" s="15">
        <v>142</v>
      </c>
    </row>
    <row r="12" spans="1:11" ht="30" x14ac:dyDescent="0.25">
      <c r="A12" s="18" t="s">
        <v>28</v>
      </c>
      <c r="B12" s="12">
        <v>1</v>
      </c>
      <c r="C12" s="13">
        <v>6</v>
      </c>
      <c r="D12" s="13">
        <v>6</v>
      </c>
      <c r="E12" s="14">
        <v>300</v>
      </c>
      <c r="F12" s="15">
        <v>300</v>
      </c>
      <c r="K12" s="51"/>
    </row>
    <row r="13" spans="1:11" ht="15.75" thickBot="1" x14ac:dyDescent="0.3">
      <c r="A13" s="20" t="s">
        <v>46</v>
      </c>
      <c r="B13" s="21">
        <v>4</v>
      </c>
      <c r="C13" s="22">
        <v>3.75</v>
      </c>
      <c r="D13" s="22">
        <f>B13*C13</f>
        <v>15</v>
      </c>
      <c r="E13" s="23">
        <v>12</v>
      </c>
      <c r="F13" s="24">
        <f>E13*B13</f>
        <v>48</v>
      </c>
      <c r="K13" s="51"/>
    </row>
    <row r="14" spans="1:11" s="28" customFormat="1" ht="15.75" thickBot="1" x14ac:dyDescent="0.3">
      <c r="A14" s="25" t="s">
        <v>29</v>
      </c>
      <c r="B14" s="49"/>
      <c r="C14" s="49"/>
      <c r="D14" s="26">
        <f>SUM(D15:D22)</f>
        <v>62.790000000000006</v>
      </c>
      <c r="E14" s="27"/>
      <c r="F14" s="50">
        <f>SUM(F15:F22)</f>
        <v>302.5</v>
      </c>
    </row>
    <row r="15" spans="1:11" x14ac:dyDescent="0.25">
      <c r="A15" s="29" t="s">
        <v>1</v>
      </c>
      <c r="B15" s="30">
        <v>1</v>
      </c>
      <c r="C15" s="31">
        <v>8.8000000000000007</v>
      </c>
      <c r="D15" s="31">
        <f t="shared" ref="D15:D20" si="0">C15*B15</f>
        <v>8.8000000000000007</v>
      </c>
      <c r="E15" s="32">
        <v>30</v>
      </c>
      <c r="F15" s="33">
        <v>30</v>
      </c>
    </row>
    <row r="16" spans="1:11" x14ac:dyDescent="0.25">
      <c r="A16" s="11" t="s">
        <v>2</v>
      </c>
      <c r="B16" s="12">
        <v>1</v>
      </c>
      <c r="C16" s="13">
        <v>15.9</v>
      </c>
      <c r="D16" s="31">
        <f t="shared" si="0"/>
        <v>15.9</v>
      </c>
      <c r="E16" s="16">
        <v>73</v>
      </c>
      <c r="F16" s="15">
        <v>73</v>
      </c>
    </row>
    <row r="17" spans="1:6" x14ac:dyDescent="0.25">
      <c r="A17" s="11" t="s">
        <v>30</v>
      </c>
      <c r="B17" s="12">
        <v>1</v>
      </c>
      <c r="C17" s="13">
        <v>3.5</v>
      </c>
      <c r="D17" s="13">
        <f t="shared" si="0"/>
        <v>3.5</v>
      </c>
      <c r="E17" s="16">
        <v>2</v>
      </c>
      <c r="F17" s="15">
        <v>2</v>
      </c>
    </row>
    <row r="18" spans="1:6" x14ac:dyDescent="0.25">
      <c r="A18" s="11" t="s">
        <v>31</v>
      </c>
      <c r="B18" s="12">
        <v>1</v>
      </c>
      <c r="C18" s="13">
        <f>9.74/2</f>
        <v>4.87</v>
      </c>
      <c r="D18" s="13">
        <f t="shared" si="0"/>
        <v>4.87</v>
      </c>
      <c r="E18" s="16">
        <f>132/2</f>
        <v>66</v>
      </c>
      <c r="F18" s="15">
        <f>132/2</f>
        <v>66</v>
      </c>
    </row>
    <row r="19" spans="1:6" x14ac:dyDescent="0.25">
      <c r="A19" s="11" t="s">
        <v>32</v>
      </c>
      <c r="B19" s="12">
        <v>1</v>
      </c>
      <c r="C19" s="13">
        <f>9.74/2</f>
        <v>4.87</v>
      </c>
      <c r="D19" s="13">
        <f t="shared" si="0"/>
        <v>4.87</v>
      </c>
      <c r="E19" s="16">
        <f>132/2</f>
        <v>66</v>
      </c>
      <c r="F19" s="15">
        <f>132/2</f>
        <v>66</v>
      </c>
    </row>
    <row r="20" spans="1:6" x14ac:dyDescent="0.25">
      <c r="A20" s="11" t="s">
        <v>3</v>
      </c>
      <c r="B20" s="12">
        <v>1</v>
      </c>
      <c r="C20" s="13">
        <v>5.95</v>
      </c>
      <c r="D20" s="13">
        <f t="shared" si="0"/>
        <v>5.95</v>
      </c>
      <c r="E20" s="16">
        <v>6</v>
      </c>
      <c r="F20" s="15">
        <v>6</v>
      </c>
    </row>
    <row r="21" spans="1:6" x14ac:dyDescent="0.25">
      <c r="A21" s="11" t="s">
        <v>33</v>
      </c>
      <c r="B21" s="12">
        <v>1</v>
      </c>
      <c r="C21" s="13">
        <v>5.63</v>
      </c>
      <c r="D21" s="13">
        <f>B21*C21</f>
        <v>5.63</v>
      </c>
      <c r="E21" s="16">
        <v>39.5</v>
      </c>
      <c r="F21" s="15">
        <v>39.5</v>
      </c>
    </row>
    <row r="22" spans="1:6" ht="15.75" thickBot="1" x14ac:dyDescent="0.3">
      <c r="A22" s="11" t="s">
        <v>34</v>
      </c>
      <c r="B22" s="12">
        <v>1</v>
      </c>
      <c r="C22" s="13">
        <v>13.27</v>
      </c>
      <c r="D22" s="13">
        <f>B22*C22</f>
        <v>13.27</v>
      </c>
      <c r="E22" s="16">
        <v>20</v>
      </c>
      <c r="F22" s="15">
        <v>20</v>
      </c>
    </row>
    <row r="23" spans="1:6" s="28" customFormat="1" ht="15.75" thickBot="1" x14ac:dyDescent="0.3">
      <c r="A23" s="25" t="s">
        <v>35</v>
      </c>
      <c r="B23" s="49"/>
      <c r="C23" s="49"/>
      <c r="D23" s="26">
        <f>SUM(D24:D35)</f>
        <v>180.3</v>
      </c>
      <c r="E23" s="27"/>
      <c r="F23" s="50">
        <f>SUM(F24:F42)</f>
        <v>766</v>
      </c>
    </row>
    <row r="24" spans="1:6" x14ac:dyDescent="0.25">
      <c r="A24" s="29" t="s">
        <v>36</v>
      </c>
      <c r="B24" s="30">
        <v>1</v>
      </c>
      <c r="C24" s="31">
        <v>31</v>
      </c>
      <c r="D24" s="31">
        <f>B24*C24</f>
        <v>31</v>
      </c>
      <c r="E24" s="32">
        <v>390</v>
      </c>
      <c r="F24" s="33">
        <v>390</v>
      </c>
    </row>
    <row r="25" spans="1:6" x14ac:dyDescent="0.25">
      <c r="A25" s="11" t="s">
        <v>37</v>
      </c>
      <c r="B25" s="12" t="s">
        <v>4</v>
      </c>
      <c r="C25" s="13">
        <v>3</v>
      </c>
      <c r="D25" s="13">
        <v>3</v>
      </c>
      <c r="E25" s="16">
        <v>13</v>
      </c>
      <c r="F25" s="15">
        <v>130</v>
      </c>
    </row>
    <row r="26" spans="1:6" x14ac:dyDescent="0.25">
      <c r="A26" s="11" t="s">
        <v>38</v>
      </c>
      <c r="B26" s="12">
        <v>1</v>
      </c>
      <c r="C26" s="13">
        <v>1.5</v>
      </c>
      <c r="D26" s="13">
        <v>1.5</v>
      </c>
      <c r="E26" s="16">
        <v>6</v>
      </c>
      <c r="F26" s="15">
        <v>6</v>
      </c>
    </row>
    <row r="27" spans="1:6" x14ac:dyDescent="0.25">
      <c r="A27" s="11" t="s">
        <v>39</v>
      </c>
      <c r="B27" s="12">
        <v>1</v>
      </c>
      <c r="C27" s="13">
        <v>1</v>
      </c>
      <c r="D27" s="13">
        <v>1</v>
      </c>
      <c r="E27" s="16">
        <v>3</v>
      </c>
      <c r="F27" s="15">
        <v>3</v>
      </c>
    </row>
    <row r="28" spans="1:6" x14ac:dyDescent="0.25">
      <c r="A28" s="11" t="s">
        <v>40</v>
      </c>
      <c r="B28" s="12">
        <v>1</v>
      </c>
      <c r="C28" s="13">
        <v>7.5</v>
      </c>
      <c r="D28" s="13">
        <v>7.5</v>
      </c>
      <c r="E28" s="16">
        <v>5</v>
      </c>
      <c r="F28" s="15">
        <v>5</v>
      </c>
    </row>
    <row r="29" spans="1:6" x14ac:dyDescent="0.25">
      <c r="A29" s="11" t="s">
        <v>41</v>
      </c>
      <c r="B29" s="12">
        <v>1</v>
      </c>
      <c r="C29" s="13">
        <v>15</v>
      </c>
      <c r="D29" s="13">
        <f>B29*C29</f>
        <v>15</v>
      </c>
      <c r="E29" s="16" t="s">
        <v>5</v>
      </c>
      <c r="F29" s="15" t="s">
        <v>5</v>
      </c>
    </row>
    <row r="30" spans="1:6" x14ac:dyDescent="0.25">
      <c r="A30" s="11" t="s">
        <v>42</v>
      </c>
      <c r="B30" s="12">
        <v>4</v>
      </c>
      <c r="C30" s="13">
        <v>6.5</v>
      </c>
      <c r="D30" s="13">
        <f>C30*B30</f>
        <v>26</v>
      </c>
      <c r="E30" s="16">
        <v>9</v>
      </c>
      <c r="F30" s="15">
        <f>B30*E30</f>
        <v>36</v>
      </c>
    </row>
    <row r="31" spans="1:6" x14ac:dyDescent="0.25">
      <c r="A31" s="11" t="s">
        <v>43</v>
      </c>
      <c r="B31" s="12">
        <v>1</v>
      </c>
      <c r="C31" s="13">
        <v>11.9</v>
      </c>
      <c r="D31" s="13">
        <f>C31*B31</f>
        <v>11.9</v>
      </c>
      <c r="E31" s="16">
        <v>38</v>
      </c>
      <c r="F31" s="15">
        <v>38</v>
      </c>
    </row>
    <row r="32" spans="1:6" x14ac:dyDescent="0.25">
      <c r="A32" s="34" t="s">
        <v>6</v>
      </c>
      <c r="B32" s="35">
        <v>1</v>
      </c>
      <c r="C32" s="36">
        <v>31</v>
      </c>
      <c r="D32" s="36">
        <f>B32*C32</f>
        <v>31</v>
      </c>
      <c r="E32" s="37">
        <v>25</v>
      </c>
      <c r="F32" s="15">
        <v>25</v>
      </c>
    </row>
    <row r="33" spans="1:8" x14ac:dyDescent="0.25">
      <c r="A33" s="38" t="s">
        <v>7</v>
      </c>
      <c r="B33" s="12">
        <v>1</v>
      </c>
      <c r="C33" s="13">
        <v>18</v>
      </c>
      <c r="D33" s="13">
        <f>B33*C33</f>
        <v>18</v>
      </c>
      <c r="E33" s="16">
        <v>9</v>
      </c>
      <c r="F33" s="15">
        <v>9</v>
      </c>
    </row>
    <row r="34" spans="1:8" x14ac:dyDescent="0.25">
      <c r="A34" s="11" t="s">
        <v>45</v>
      </c>
      <c r="B34" s="12">
        <v>4</v>
      </c>
      <c r="C34" s="13">
        <v>5</v>
      </c>
      <c r="D34" s="13">
        <f>B34*C34</f>
        <v>20</v>
      </c>
      <c r="E34" s="16">
        <v>10</v>
      </c>
      <c r="F34" s="15">
        <f>B34*E34</f>
        <v>40</v>
      </c>
    </row>
    <row r="35" spans="1:8" x14ac:dyDescent="0.25">
      <c r="A35" s="11" t="s">
        <v>44</v>
      </c>
      <c r="B35" s="14">
        <v>1</v>
      </c>
      <c r="C35" s="13">
        <v>14.4</v>
      </c>
      <c r="D35" s="13">
        <f>B35*C35</f>
        <v>14.4</v>
      </c>
      <c r="E35" s="16">
        <v>3</v>
      </c>
      <c r="F35" s="15">
        <v>3</v>
      </c>
    </row>
    <row r="36" spans="1:8" s="10" customFormat="1" x14ac:dyDescent="0.25">
      <c r="A36" s="11" t="s">
        <v>48</v>
      </c>
      <c r="B36" s="14">
        <v>1</v>
      </c>
      <c r="C36" s="13">
        <v>4.6900000000000004</v>
      </c>
      <c r="D36" s="13">
        <f>C36*B36</f>
        <v>4.6900000000000004</v>
      </c>
      <c r="E36" s="16">
        <v>8</v>
      </c>
      <c r="F36" s="15">
        <v>12</v>
      </c>
    </row>
    <row r="37" spans="1:8" s="10" customFormat="1" x14ac:dyDescent="0.25">
      <c r="A37" s="11" t="s">
        <v>49</v>
      </c>
      <c r="B37" s="14">
        <v>1</v>
      </c>
      <c r="C37" s="13">
        <v>5.61</v>
      </c>
      <c r="D37" s="13">
        <f t="shared" ref="D37:D42" si="1">B37*C37</f>
        <v>5.61</v>
      </c>
      <c r="E37" s="16" t="s">
        <v>53</v>
      </c>
      <c r="F37" s="15" t="s">
        <v>53</v>
      </c>
    </row>
    <row r="38" spans="1:8" s="10" customFormat="1" x14ac:dyDescent="0.25">
      <c r="A38" s="11" t="s">
        <v>50</v>
      </c>
      <c r="B38" s="14">
        <v>2</v>
      </c>
      <c r="C38" s="13">
        <v>39</v>
      </c>
      <c r="D38" s="13">
        <f t="shared" si="1"/>
        <v>78</v>
      </c>
      <c r="E38" s="16">
        <v>4</v>
      </c>
      <c r="F38" s="15" t="s">
        <v>54</v>
      </c>
    </row>
    <row r="39" spans="1:8" s="10" customFormat="1" x14ac:dyDescent="0.25">
      <c r="A39" s="11" t="s">
        <v>8</v>
      </c>
      <c r="B39" s="14">
        <v>1</v>
      </c>
      <c r="C39" s="13">
        <v>17.36</v>
      </c>
      <c r="D39" s="13">
        <f t="shared" si="1"/>
        <v>17.36</v>
      </c>
      <c r="E39" s="16">
        <v>39</v>
      </c>
      <c r="F39" s="15">
        <v>39</v>
      </c>
    </row>
    <row r="40" spans="1:8" s="10" customFormat="1" x14ac:dyDescent="0.25">
      <c r="A40" s="11" t="s">
        <v>9</v>
      </c>
      <c r="B40" s="14">
        <v>1</v>
      </c>
      <c r="C40" s="13">
        <v>31</v>
      </c>
      <c r="D40" s="13">
        <f t="shared" si="1"/>
        <v>31</v>
      </c>
      <c r="E40" s="16" t="s">
        <v>52</v>
      </c>
      <c r="F40" s="15" t="s">
        <v>52</v>
      </c>
    </row>
    <row r="41" spans="1:8" s="10" customFormat="1" x14ac:dyDescent="0.25">
      <c r="A41" s="11" t="s">
        <v>51</v>
      </c>
      <c r="B41" s="14">
        <v>1</v>
      </c>
      <c r="C41" s="13">
        <v>10.5</v>
      </c>
      <c r="D41" s="13">
        <f t="shared" si="1"/>
        <v>10.5</v>
      </c>
      <c r="E41" s="16">
        <v>8</v>
      </c>
      <c r="F41" s="15">
        <v>8</v>
      </c>
    </row>
    <row r="42" spans="1:8" s="10" customFormat="1" ht="15.75" thickBot="1" x14ac:dyDescent="0.3">
      <c r="A42" s="39" t="s">
        <v>10</v>
      </c>
      <c r="B42" s="40">
        <v>1</v>
      </c>
      <c r="C42" s="41">
        <v>23</v>
      </c>
      <c r="D42" s="41">
        <f t="shared" si="1"/>
        <v>23</v>
      </c>
      <c r="E42" s="42">
        <v>22</v>
      </c>
      <c r="F42" s="43">
        <v>22</v>
      </c>
      <c r="H42" s="10" t="s">
        <v>55</v>
      </c>
    </row>
    <row r="43" spans="1:8" ht="14.25" customHeight="1" x14ac:dyDescent="0.25">
      <c r="A43" s="44" t="s">
        <v>47</v>
      </c>
      <c r="B43" s="45"/>
      <c r="C43" s="46"/>
      <c r="D43" s="47">
        <f>D23+D14+D2</f>
        <v>345.66</v>
      </c>
      <c r="E43" s="46"/>
      <c r="F43" s="48">
        <f>F14+F2+F23</f>
        <v>4391</v>
      </c>
    </row>
  </sheetData>
  <mergeCells count="2">
    <mergeCell ref="B14:C14"/>
    <mergeCell ref="B23:C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MATERIALES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revision>0</cp:revision>
  <dcterms:created xsi:type="dcterms:W3CDTF">2015-10-22T18:13:25Z</dcterms:created>
  <dcterms:modified xsi:type="dcterms:W3CDTF">2018-11-29T19:48:08Z</dcterms:modified>
  <dc:language>es-ES</dc:language>
</cp:coreProperties>
</file>