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or\Escritorio\DOCTORADO\Tesis\RL_3_AgentsFactory\deprecated\V5_code\"/>
    </mc:Choice>
  </mc:AlternateContent>
  <xr:revisionPtr revIDLastSave="0" documentId="13_ncr:1_{CFABB833-BC21-48DF-86DF-88F17F78EF7B}" xr6:coauthVersionLast="47" xr6:coauthVersionMax="47" xr10:uidLastSave="{00000000-0000-0000-0000-000000000000}"/>
  <bookViews>
    <workbookView xWindow="-110" yWindow="-110" windowWidth="25820" windowHeight="15500" activeTab="1" xr2:uid="{ADA15B25-271F-4DDA-AF70-A2B1E7CF71F6}"/>
  </bookViews>
  <sheets>
    <sheet name="simulationPlanning" sheetId="1" r:id="rId1"/>
    <sheet name="decayCalculate" sheetId="2" r:id="rId2"/>
  </sheets>
  <definedNames>
    <definedName name="Base1">simulationPlanning!$3:$3</definedName>
    <definedName name="base2">simulationPlanning!$24:$24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E25" i="1"/>
  <c r="E31" i="1"/>
  <c r="E32" i="1"/>
  <c r="E33" i="1"/>
  <c r="E34" i="1"/>
  <c r="E35" i="1"/>
  <c r="E36" i="1"/>
  <c r="E37" i="1"/>
  <c r="E38" i="1"/>
  <c r="E39" i="1"/>
  <c r="E40" i="1"/>
  <c r="E41" i="1"/>
  <c r="E27" i="1"/>
  <c r="E28" i="1"/>
  <c r="E29" i="1"/>
  <c r="E30" i="1"/>
  <c r="E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M16" i="2"/>
  <c r="J16" i="2"/>
  <c r="C16" i="2"/>
</calcChain>
</file>

<file path=xl/sharedStrings.xml><?xml version="1.0" encoding="utf-8"?>
<sst xmlns="http://schemas.openxmlformats.org/spreadsheetml/2006/main" count="227" uniqueCount="80">
  <si>
    <t>ID</t>
  </si>
  <si>
    <t>(episode stbl)</t>
  </si>
  <si>
    <t>Angle init</t>
  </si>
  <si>
    <t>(Angle °)</t>
  </si>
  <si>
    <t>Initial Condition</t>
  </si>
  <si>
    <t>Learning Strategy</t>
  </si>
  <si>
    <t>Simulation</t>
  </si>
  <si>
    <t>epsilon_decay</t>
  </si>
  <si>
    <t>learning_rate_decay</t>
  </si>
  <si>
    <t>cart_limit</t>
  </si>
  <si>
    <t>angle_limit</t>
  </si>
  <si>
    <t>reset_gains</t>
  </si>
  <si>
    <t>0.0349066</t>
  </si>
  <si>
    <t>False</t>
  </si>
  <si>
    <t>States q_tables</t>
  </si>
  <si>
    <t>angle</t>
  </si>
  <si>
    <t>range</t>
  </si>
  <si>
    <t>bins</t>
  </si>
  <si>
    <t>-</t>
  </si>
  <si>
    <t>episodes</t>
  </si>
  <si>
    <t>Reward</t>
  </si>
  <si>
    <t>stbl_weight</t>
  </si>
  <si>
    <t>force_weight</t>
  </si>
  <si>
    <t>cart_weight</t>
  </si>
  <si>
    <t>time_weight</t>
  </si>
  <si>
    <t>angle_scaled</t>
  </si>
  <si>
    <t>anglVel_scaled</t>
  </si>
  <si>
    <t>force_scaled</t>
  </si>
  <si>
    <t>time_scaled</t>
  </si>
  <si>
    <t>cartPos_scaled</t>
  </si>
  <si>
    <t>cartVel_scaled</t>
  </si>
  <si>
    <t>0.9997122</t>
  </si>
  <si>
    <t>0.999425</t>
  </si>
  <si>
    <t>Folder</t>
  </si>
  <si>
    <t>Epsilon</t>
  </si>
  <si>
    <t>epsilon</t>
  </si>
  <si>
    <t>epsilon_min</t>
  </si>
  <si>
    <t>Episodes Simulation</t>
  </si>
  <si>
    <t>episode stabl</t>
  </si>
  <si>
    <t>learning_rate_min</t>
  </si>
  <si>
    <t>learning_rate</t>
  </si>
  <si>
    <t>learning_rate stabl</t>
  </si>
  <si>
    <t>Base</t>
  </si>
  <si>
    <t>BaseREF</t>
  </si>
  <si>
    <t>base1</t>
  </si>
  <si>
    <t>base2</t>
  </si>
  <si>
    <t>True</t>
  </si>
  <si>
    <t>20250404-0510</t>
  </si>
  <si>
    <t>20250404-0606</t>
  </si>
  <si>
    <t>20250404-0826</t>
  </si>
  <si>
    <t>20250404-1242</t>
  </si>
  <si>
    <t>20250404-1336</t>
  </si>
  <si>
    <t>20250404-1112</t>
  </si>
  <si>
    <t>Pésimo</t>
  </si>
  <si>
    <t>20250404-1416</t>
  </si>
  <si>
    <t>20250404-1624</t>
  </si>
  <si>
    <t>20250404-1829</t>
  </si>
  <si>
    <t>20250404-2057</t>
  </si>
  <si>
    <t>20250404-2132</t>
  </si>
  <si>
    <t>20250405-0351</t>
  </si>
  <si>
    <t>20250405-0445</t>
  </si>
  <si>
    <t>By Decay</t>
  </si>
  <si>
    <t>By Episode</t>
  </si>
  <si>
    <t>20250405-1009</t>
  </si>
  <si>
    <t>0.999846506108527</t>
  </si>
  <si>
    <t>0.999693035777428</t>
  </si>
  <si>
    <t>***</t>
  </si>
  <si>
    <t>*</t>
  </si>
  <si>
    <t>**</t>
  </si>
  <si>
    <t>20250407-0744</t>
  </si>
  <si>
    <t>20250407-1047</t>
  </si>
  <si>
    <t>20250407-1358</t>
  </si>
  <si>
    <t>20250407-1723</t>
  </si>
  <si>
    <t>20250408-0058</t>
  </si>
  <si>
    <t>20250408-0132</t>
  </si>
  <si>
    <t>20250408-0531</t>
  </si>
  <si>
    <t>20250408-1726</t>
  </si>
  <si>
    <t>Cambio de la Función de Recompensa (drop T, only cart_vel, plus F)</t>
  </si>
  <si>
    <t>20250409-0250</t>
  </si>
  <si>
    <t>20250409-0549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</si>
</sst>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2" borderId="0" xfId="0" applyFill="1"/>
    <xf numFmtId="0" fontId="1" fillId="0" borderId="1" xfId="0" applyFont="1" applyBorder="1"/>
    <xf numFmtId="164" fontId="1" fillId="0" borderId="1" xfId="0" applyNumberFormat="1" applyFont="1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8" tint="-0.2499465926084170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1D89-240C-4180-988B-1CEC284DAD21}">
  <dimension ref="A1:AC41"/>
  <sheetViews>
    <sheetView topLeftCell="A6" workbookViewId="0">
      <selection activeCell="J26" sqref="J26:M26"/>
    </sheetView>
  </sheetViews>
  <sheetFormatPr baseColWidth="10" defaultRowHeight="14.5" x14ac:dyDescent="0.35"/>
  <cols>
    <col min="1" max="1" width="6.81640625" style="6" customWidth="1"/>
    <col min="2" max="2" width="6.81640625" style="7" customWidth="1"/>
    <col min="3" max="3" width="10.90625" style="7" bestFit="1" customWidth="1"/>
    <col min="4" max="4" width="9.81640625" style="7" bestFit="1" customWidth="1"/>
    <col min="5" max="5" width="7.6328125" style="19" bestFit="1" customWidth="1"/>
    <col min="6" max="6" width="8.36328125" style="7" bestFit="1" customWidth="1"/>
    <col min="7" max="7" width="8.81640625" style="9" bestFit="1" customWidth="1"/>
    <col min="8" max="8" width="10.08984375" style="9" bestFit="1" customWidth="1"/>
    <col min="9" max="9" width="10.26953125" style="10" bestFit="1" customWidth="1"/>
    <col min="10" max="10" width="17.453125" style="7" bestFit="1" customWidth="1"/>
    <col min="11" max="11" width="11.81640625" style="1" bestFit="1" customWidth="1"/>
    <col min="12" max="12" width="17.6328125" style="9" bestFit="1" customWidth="1"/>
    <col min="13" max="13" width="11.81640625" style="8" bestFit="1" customWidth="1"/>
    <col min="14" max="14" width="5.36328125" style="7" bestFit="1" customWidth="1"/>
    <col min="15" max="15" width="9.36328125" style="9" bestFit="1" customWidth="1"/>
    <col min="16" max="16" width="5.26953125" style="10" customWidth="1"/>
    <col min="17" max="17" width="9.90625" style="7" bestFit="1" customWidth="1"/>
    <col min="18" max="18" width="11.08984375" style="9" bestFit="1" customWidth="1"/>
    <col min="19" max="19" width="10.1796875" style="9" bestFit="1" customWidth="1"/>
    <col min="20" max="20" width="10.90625" style="9"/>
    <col min="21" max="21" width="11.7265625" style="9" bestFit="1" customWidth="1"/>
    <col min="22" max="22" width="13.36328125" style="9" bestFit="1" customWidth="1"/>
    <col min="23" max="23" width="13.453125" style="9" bestFit="1" customWidth="1"/>
    <col min="24" max="24" width="13.08984375" style="9" bestFit="1" customWidth="1"/>
    <col min="25" max="25" width="11.453125" style="9" bestFit="1" customWidth="1"/>
    <col min="26" max="26" width="11" style="10" bestFit="1" customWidth="1"/>
    <col min="27" max="27" width="22.6328125" style="12" customWidth="1"/>
    <col min="28" max="28" width="6.81640625" style="41" bestFit="1" customWidth="1"/>
    <col min="29" max="29" width="13.453125" style="1" bestFit="1" customWidth="1"/>
    <col min="30" max="16384" width="10.90625" style="1"/>
  </cols>
  <sheetData>
    <row r="1" spans="1:28" x14ac:dyDescent="0.35">
      <c r="A1" s="5"/>
      <c r="B1" s="5"/>
      <c r="C1" s="5"/>
      <c r="D1" s="44" t="s">
        <v>4</v>
      </c>
      <c r="E1" s="45"/>
      <c r="F1" s="44" t="s">
        <v>6</v>
      </c>
      <c r="G1" s="44"/>
      <c r="H1" s="44"/>
      <c r="I1" s="44"/>
      <c r="J1" s="44" t="s">
        <v>5</v>
      </c>
      <c r="K1" s="44"/>
      <c r="L1" s="44"/>
      <c r="M1" s="44"/>
      <c r="N1" s="44" t="s">
        <v>14</v>
      </c>
      <c r="O1" s="44"/>
      <c r="P1" s="44"/>
      <c r="Q1" s="44" t="s">
        <v>20</v>
      </c>
      <c r="R1" s="44"/>
      <c r="S1" s="44"/>
      <c r="T1" s="44"/>
      <c r="U1" s="44"/>
      <c r="V1" s="44"/>
      <c r="W1" s="44"/>
      <c r="X1" s="44"/>
      <c r="Y1" s="44"/>
      <c r="Z1" s="44"/>
      <c r="AA1" s="11"/>
    </row>
    <row r="2" spans="1:28" x14ac:dyDescent="0.35">
      <c r="A2" s="2" t="s">
        <v>0</v>
      </c>
      <c r="B2" s="2" t="s">
        <v>42</v>
      </c>
      <c r="C2" s="2" t="s">
        <v>43</v>
      </c>
      <c r="D2" s="16" t="s">
        <v>2</v>
      </c>
      <c r="E2" s="17" t="s">
        <v>3</v>
      </c>
      <c r="F2" s="4" t="s">
        <v>19</v>
      </c>
      <c r="G2" s="2" t="s">
        <v>9</v>
      </c>
      <c r="H2" s="2" t="s">
        <v>10</v>
      </c>
      <c r="I2" s="2" t="s">
        <v>11</v>
      </c>
      <c r="J2" s="2" t="s">
        <v>7</v>
      </c>
      <c r="K2" s="3" t="s">
        <v>1</v>
      </c>
      <c r="L2" s="2" t="s">
        <v>8</v>
      </c>
      <c r="M2" s="3" t="s">
        <v>1</v>
      </c>
      <c r="N2" s="2" t="s">
        <v>15</v>
      </c>
      <c r="O2" s="2" t="s">
        <v>16</v>
      </c>
      <c r="P2" s="2" t="s">
        <v>17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29</v>
      </c>
      <c r="X2" s="2" t="s">
        <v>30</v>
      </c>
      <c r="Y2" s="2" t="s">
        <v>27</v>
      </c>
      <c r="Z2" s="2" t="s">
        <v>28</v>
      </c>
      <c r="AA2" s="2" t="s">
        <v>33</v>
      </c>
    </row>
    <row r="3" spans="1:28" x14ac:dyDescent="0.35">
      <c r="A3" s="6">
        <v>1</v>
      </c>
      <c r="B3" s="7" t="s">
        <v>44</v>
      </c>
      <c r="C3" s="7" t="str">
        <f>IF(B3&lt;&gt;"", B3, C2)</f>
        <v>base1</v>
      </c>
      <c r="D3" s="15">
        <v>3.4906600000000003E-2</v>
      </c>
      <c r="E3" s="18">
        <f>+D3*180/PI()</f>
        <v>2.0000008571513597</v>
      </c>
      <c r="F3" s="9">
        <v>10000</v>
      </c>
      <c r="G3" s="9">
        <v>5</v>
      </c>
      <c r="H3" s="9">
        <v>1.0471999999999999</v>
      </c>
      <c r="I3" s="10" t="s">
        <v>46</v>
      </c>
      <c r="J3" s="7" t="s">
        <v>31</v>
      </c>
      <c r="K3" s="1">
        <v>8000</v>
      </c>
      <c r="L3" s="9" t="s">
        <v>32</v>
      </c>
      <c r="M3" s="8">
        <v>8000</v>
      </c>
      <c r="N3" s="7" t="s">
        <v>13</v>
      </c>
      <c r="O3" s="9" t="s">
        <v>18</v>
      </c>
      <c r="P3" s="10" t="s">
        <v>18</v>
      </c>
      <c r="Q3" s="7">
        <v>1</v>
      </c>
      <c r="R3" s="9">
        <v>0.5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500</v>
      </c>
      <c r="Z3" s="10">
        <v>1</v>
      </c>
      <c r="AA3" s="12" t="s">
        <v>47</v>
      </c>
    </row>
    <row r="4" spans="1:28" x14ac:dyDescent="0.35">
      <c r="A4" s="6">
        <v>2</v>
      </c>
      <c r="C4" s="7" t="str">
        <f t="shared" ref="C4:C41" si="0">IF(B4&lt;&gt;"", B4, C3)</f>
        <v>base1</v>
      </c>
      <c r="D4" s="7">
        <v>3.4906600000000003E-2</v>
      </c>
      <c r="E4" s="19">
        <f t="shared" ref="E4:E41" si="1">+D4*180/PI()</f>
        <v>2.0000008571513597</v>
      </c>
      <c r="F4" s="9">
        <v>10000</v>
      </c>
      <c r="G4" s="9">
        <v>5</v>
      </c>
      <c r="H4" s="9">
        <v>1.0471999999999999</v>
      </c>
      <c r="I4" s="10" t="s">
        <v>46</v>
      </c>
      <c r="J4" s="7" t="s">
        <v>31</v>
      </c>
      <c r="K4" s="1">
        <v>8000</v>
      </c>
      <c r="L4" s="9" t="s">
        <v>32</v>
      </c>
      <c r="M4" s="8">
        <v>8000</v>
      </c>
      <c r="N4" s="7" t="s">
        <v>13</v>
      </c>
      <c r="O4" s="9" t="s">
        <v>18</v>
      </c>
      <c r="P4" s="10" t="s">
        <v>18</v>
      </c>
      <c r="Q4" s="7">
        <v>1</v>
      </c>
      <c r="R4" s="9">
        <v>0.5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100</v>
      </c>
      <c r="Z4" s="10">
        <v>1</v>
      </c>
      <c r="AA4" s="12" t="s">
        <v>48</v>
      </c>
    </row>
    <row r="5" spans="1:28" x14ac:dyDescent="0.35">
      <c r="A5" s="6">
        <v>3</v>
      </c>
      <c r="C5" s="7" t="str">
        <f t="shared" si="0"/>
        <v>base1</v>
      </c>
      <c r="D5" s="7">
        <v>3.4906600000000003E-2</v>
      </c>
      <c r="E5" s="19">
        <f t="shared" si="1"/>
        <v>2.0000008571513597</v>
      </c>
      <c r="F5" s="9">
        <v>10000</v>
      </c>
      <c r="G5" s="9">
        <v>5</v>
      </c>
      <c r="H5" s="9">
        <v>1.0471999999999999</v>
      </c>
      <c r="I5" s="10" t="s">
        <v>46</v>
      </c>
      <c r="J5" s="7" t="s">
        <v>31</v>
      </c>
      <c r="K5" s="1">
        <v>8000</v>
      </c>
      <c r="L5" s="9" t="s">
        <v>32</v>
      </c>
      <c r="M5" s="8">
        <v>8000</v>
      </c>
      <c r="N5" s="7" t="s">
        <v>13</v>
      </c>
      <c r="O5" s="9" t="s">
        <v>18</v>
      </c>
      <c r="P5" s="10" t="s">
        <v>18</v>
      </c>
      <c r="Q5" s="7">
        <v>1</v>
      </c>
      <c r="R5" s="9">
        <v>0.5</v>
      </c>
      <c r="S5" s="9">
        <v>0</v>
      </c>
      <c r="T5" s="9">
        <v>0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10">
        <v>1</v>
      </c>
      <c r="AA5" s="12" t="s">
        <v>49</v>
      </c>
      <c r="AB5" s="41" t="s">
        <v>53</v>
      </c>
    </row>
    <row r="6" spans="1:28" x14ac:dyDescent="0.35">
      <c r="A6" s="6">
        <v>4</v>
      </c>
      <c r="C6" s="7" t="str">
        <f t="shared" si="0"/>
        <v>base1</v>
      </c>
      <c r="D6" s="7">
        <v>3.4906600000000003E-2</v>
      </c>
      <c r="E6" s="19">
        <f t="shared" si="1"/>
        <v>2.0000008571513597</v>
      </c>
      <c r="F6" s="9">
        <v>10000</v>
      </c>
      <c r="G6" s="9">
        <v>5</v>
      </c>
      <c r="H6" s="9">
        <v>1.0471999999999999</v>
      </c>
      <c r="I6" s="10" t="s">
        <v>46</v>
      </c>
      <c r="J6" s="7" t="s">
        <v>31</v>
      </c>
      <c r="K6" s="1">
        <v>8000</v>
      </c>
      <c r="L6" s="9" t="s">
        <v>32</v>
      </c>
      <c r="M6" s="8">
        <v>8000</v>
      </c>
      <c r="N6" s="7" t="s">
        <v>13</v>
      </c>
      <c r="O6" s="9" t="s">
        <v>18</v>
      </c>
      <c r="P6" s="10" t="s">
        <v>18</v>
      </c>
      <c r="Q6" s="7">
        <v>1</v>
      </c>
      <c r="R6" s="9">
        <v>0.5</v>
      </c>
      <c r="S6" s="9">
        <v>0</v>
      </c>
      <c r="T6" s="9">
        <v>0</v>
      </c>
      <c r="U6" s="9">
        <v>1</v>
      </c>
      <c r="V6" s="9">
        <v>1</v>
      </c>
      <c r="W6" s="9">
        <v>1</v>
      </c>
      <c r="X6" s="9">
        <v>1</v>
      </c>
      <c r="Y6" s="9">
        <v>1000</v>
      </c>
      <c r="Z6" s="10">
        <v>1</v>
      </c>
      <c r="AA6" s="12" t="s">
        <v>52</v>
      </c>
    </row>
    <row r="7" spans="1:28" x14ac:dyDescent="0.35">
      <c r="A7" s="6">
        <v>5</v>
      </c>
      <c r="C7" s="7" t="str">
        <f t="shared" si="0"/>
        <v>base1</v>
      </c>
      <c r="D7" s="7">
        <v>3.4906600000000003E-2</v>
      </c>
      <c r="E7" s="19">
        <f t="shared" si="1"/>
        <v>2.0000008571513597</v>
      </c>
      <c r="F7" s="9">
        <v>10000</v>
      </c>
      <c r="G7" s="9">
        <v>5</v>
      </c>
      <c r="H7" s="9">
        <v>1.0471999999999999</v>
      </c>
      <c r="I7" s="10" t="s">
        <v>46</v>
      </c>
      <c r="J7" s="7" t="s">
        <v>31</v>
      </c>
      <c r="K7" s="1">
        <v>8000</v>
      </c>
      <c r="L7" s="9" t="s">
        <v>32</v>
      </c>
      <c r="M7" s="8">
        <v>8000</v>
      </c>
      <c r="N7" s="7" t="s">
        <v>13</v>
      </c>
      <c r="O7" s="9" t="s">
        <v>18</v>
      </c>
      <c r="P7" s="10" t="s">
        <v>18</v>
      </c>
      <c r="Q7" s="7">
        <v>1</v>
      </c>
      <c r="R7" s="9">
        <v>0.5</v>
      </c>
      <c r="S7" s="9">
        <v>0</v>
      </c>
      <c r="T7" s="9">
        <v>0</v>
      </c>
      <c r="U7" s="9">
        <v>1</v>
      </c>
      <c r="V7" s="9">
        <v>1</v>
      </c>
      <c r="W7" s="9">
        <v>1</v>
      </c>
      <c r="X7" s="9">
        <v>1</v>
      </c>
      <c r="Y7" s="9">
        <v>5000</v>
      </c>
      <c r="Z7" s="10">
        <v>1</v>
      </c>
      <c r="AA7" s="12" t="s">
        <v>50</v>
      </c>
    </row>
    <row r="8" spans="1:28" x14ac:dyDescent="0.35">
      <c r="A8" s="6">
        <v>6</v>
      </c>
      <c r="C8" s="7" t="str">
        <f t="shared" si="0"/>
        <v>base1</v>
      </c>
      <c r="D8" s="7">
        <v>3.4906600000000003E-2</v>
      </c>
      <c r="E8" s="19">
        <f t="shared" si="1"/>
        <v>2.0000008571513597</v>
      </c>
      <c r="F8" s="9">
        <v>10000</v>
      </c>
      <c r="G8" s="9">
        <v>5</v>
      </c>
      <c r="H8" s="9">
        <v>1.0471999999999999</v>
      </c>
      <c r="I8" s="10" t="s">
        <v>46</v>
      </c>
      <c r="J8" s="7" t="s">
        <v>31</v>
      </c>
      <c r="K8" s="1">
        <v>8000</v>
      </c>
      <c r="L8" s="9" t="s">
        <v>32</v>
      </c>
      <c r="M8" s="8">
        <v>8000</v>
      </c>
      <c r="N8" s="7" t="s">
        <v>13</v>
      </c>
      <c r="O8" s="9" t="s">
        <v>18</v>
      </c>
      <c r="P8" s="10" t="s">
        <v>18</v>
      </c>
      <c r="Q8" s="7">
        <v>1</v>
      </c>
      <c r="R8" s="9">
        <v>0.5</v>
      </c>
      <c r="S8" s="9">
        <v>0.5</v>
      </c>
      <c r="T8" s="9">
        <v>0</v>
      </c>
      <c r="U8" s="9">
        <v>1</v>
      </c>
      <c r="V8" s="9">
        <v>1</v>
      </c>
      <c r="W8" s="9">
        <v>1</v>
      </c>
      <c r="X8" s="9">
        <v>1</v>
      </c>
      <c r="Y8" s="9">
        <v>1000</v>
      </c>
      <c r="Z8" s="10">
        <v>1</v>
      </c>
      <c r="AA8" s="12" t="s">
        <v>51</v>
      </c>
    </row>
    <row r="9" spans="1:28" x14ac:dyDescent="0.35">
      <c r="A9" s="6">
        <v>7</v>
      </c>
      <c r="C9" s="7" t="str">
        <f t="shared" si="0"/>
        <v>base1</v>
      </c>
      <c r="D9" s="7">
        <v>3.4906600000000003E-2</v>
      </c>
      <c r="E9" s="19">
        <f t="shared" si="1"/>
        <v>2.0000008571513597</v>
      </c>
      <c r="F9" s="9">
        <v>10000</v>
      </c>
      <c r="G9" s="9">
        <v>5</v>
      </c>
      <c r="H9" s="9">
        <v>1.0471999999999999</v>
      </c>
      <c r="I9" s="10" t="s">
        <v>46</v>
      </c>
      <c r="J9" s="7" t="s">
        <v>31</v>
      </c>
      <c r="K9" s="1">
        <v>8000</v>
      </c>
      <c r="L9" s="9" t="s">
        <v>32</v>
      </c>
      <c r="M9" s="8">
        <v>8000</v>
      </c>
      <c r="N9" s="7" t="s">
        <v>13</v>
      </c>
      <c r="O9" s="9" t="s">
        <v>18</v>
      </c>
      <c r="P9" s="10" t="s">
        <v>18</v>
      </c>
      <c r="Q9" s="7">
        <v>0.5</v>
      </c>
      <c r="R9" s="9">
        <v>0.1</v>
      </c>
      <c r="S9" s="9">
        <v>0.4</v>
      </c>
      <c r="T9" s="9">
        <v>0</v>
      </c>
      <c r="U9" s="9">
        <v>1</v>
      </c>
      <c r="V9" s="9">
        <v>1</v>
      </c>
      <c r="W9" s="9">
        <v>1</v>
      </c>
      <c r="X9" s="9">
        <v>1</v>
      </c>
      <c r="Y9" s="9">
        <v>1000</v>
      </c>
      <c r="Z9" s="10">
        <v>1</v>
      </c>
      <c r="AA9" s="12" t="s">
        <v>54</v>
      </c>
    </row>
    <row r="10" spans="1:28" x14ac:dyDescent="0.35">
      <c r="A10" s="6">
        <v>8</v>
      </c>
      <c r="C10" s="7" t="str">
        <f t="shared" si="0"/>
        <v>base1</v>
      </c>
      <c r="D10" s="7">
        <v>3.4906600000000003E-2</v>
      </c>
      <c r="E10" s="19">
        <f t="shared" si="1"/>
        <v>2.0000008571513597</v>
      </c>
      <c r="F10" s="9">
        <v>10000</v>
      </c>
      <c r="G10" s="9">
        <v>5</v>
      </c>
      <c r="H10" s="9">
        <v>1.0471999999999999</v>
      </c>
      <c r="I10" s="10" t="s">
        <v>46</v>
      </c>
      <c r="J10" s="7" t="s">
        <v>31</v>
      </c>
      <c r="K10" s="1">
        <v>8000</v>
      </c>
      <c r="L10" s="9" t="s">
        <v>32</v>
      </c>
      <c r="M10" s="8">
        <v>8000</v>
      </c>
      <c r="N10" s="7" t="s">
        <v>13</v>
      </c>
      <c r="O10" s="9" t="s">
        <v>18</v>
      </c>
      <c r="P10" s="10" t="s">
        <v>18</v>
      </c>
      <c r="Q10" s="7">
        <v>0.5</v>
      </c>
      <c r="R10" s="9">
        <v>0.1</v>
      </c>
      <c r="S10" s="9">
        <v>0.4</v>
      </c>
      <c r="T10" s="9">
        <v>0</v>
      </c>
      <c r="U10" s="9">
        <v>1</v>
      </c>
      <c r="V10" s="9">
        <v>1</v>
      </c>
      <c r="W10" s="9">
        <v>1</v>
      </c>
      <c r="X10" s="9">
        <v>1</v>
      </c>
      <c r="Y10" s="9">
        <v>1000</v>
      </c>
      <c r="Z10" s="10">
        <v>1</v>
      </c>
      <c r="AA10" s="12" t="s">
        <v>55</v>
      </c>
      <c r="AB10" s="41" t="s">
        <v>53</v>
      </c>
    </row>
    <row r="11" spans="1:28" x14ac:dyDescent="0.35">
      <c r="A11" s="6">
        <v>9</v>
      </c>
      <c r="C11" s="7" t="str">
        <f t="shared" si="0"/>
        <v>base1</v>
      </c>
      <c r="D11" s="7">
        <v>3.4906600000000003E-2</v>
      </c>
      <c r="E11" s="19">
        <f t="shared" si="1"/>
        <v>2.0000008571513597</v>
      </c>
      <c r="F11" s="9">
        <v>10000</v>
      </c>
      <c r="G11" s="9">
        <v>5</v>
      </c>
      <c r="H11" s="9">
        <v>1.0471999999999999</v>
      </c>
      <c r="I11" s="10" t="s">
        <v>46</v>
      </c>
      <c r="J11" s="7" t="s">
        <v>31</v>
      </c>
      <c r="K11" s="14">
        <v>8000</v>
      </c>
      <c r="L11" s="9" t="s">
        <v>32</v>
      </c>
      <c r="M11" s="8">
        <v>8000</v>
      </c>
      <c r="N11" s="7" t="s">
        <v>46</v>
      </c>
      <c r="O11" s="9" t="s">
        <v>12</v>
      </c>
      <c r="P11" s="10">
        <v>3</v>
      </c>
      <c r="Q11" s="7">
        <v>0.5</v>
      </c>
      <c r="R11" s="9">
        <v>0.1</v>
      </c>
      <c r="S11" s="9">
        <v>0.4</v>
      </c>
      <c r="T11" s="9">
        <v>0</v>
      </c>
      <c r="U11" s="9">
        <v>1</v>
      </c>
      <c r="V11" s="9">
        <v>1</v>
      </c>
      <c r="W11" s="9">
        <v>1</v>
      </c>
      <c r="X11" s="9">
        <v>1</v>
      </c>
      <c r="Y11" s="9">
        <v>1000</v>
      </c>
      <c r="Z11" s="10">
        <v>1</v>
      </c>
      <c r="AA11" s="12" t="s">
        <v>56</v>
      </c>
    </row>
    <row r="12" spans="1:28" x14ac:dyDescent="0.35">
      <c r="A12" s="6">
        <v>10</v>
      </c>
      <c r="C12" s="7" t="str">
        <f t="shared" si="0"/>
        <v>base1</v>
      </c>
      <c r="D12" s="7">
        <v>3.4906600000000003E-2</v>
      </c>
      <c r="E12" s="19">
        <f t="shared" si="1"/>
        <v>2.0000008571513597</v>
      </c>
      <c r="F12" s="9">
        <v>10000</v>
      </c>
      <c r="G12" s="9">
        <v>5</v>
      </c>
      <c r="H12" s="9">
        <v>1.0471999999999999</v>
      </c>
      <c r="I12" s="10" t="s">
        <v>13</v>
      </c>
      <c r="J12" s="7" t="s">
        <v>31</v>
      </c>
      <c r="K12" s="1">
        <v>8000</v>
      </c>
      <c r="L12" s="9" t="s">
        <v>32</v>
      </c>
      <c r="M12" s="8">
        <v>8000</v>
      </c>
      <c r="N12" s="7" t="s">
        <v>13</v>
      </c>
      <c r="O12" s="9" t="s">
        <v>18</v>
      </c>
      <c r="P12" s="10" t="s">
        <v>18</v>
      </c>
      <c r="Q12" s="7">
        <v>0.5</v>
      </c>
      <c r="R12" s="9">
        <v>0.1</v>
      </c>
      <c r="S12" s="9">
        <v>0.4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1000</v>
      </c>
      <c r="Z12" s="10">
        <v>1</v>
      </c>
      <c r="AA12" s="12" t="s">
        <v>57</v>
      </c>
    </row>
    <row r="13" spans="1:28" x14ac:dyDescent="0.35">
      <c r="A13" s="6">
        <v>11</v>
      </c>
      <c r="C13" s="7" t="str">
        <f t="shared" si="0"/>
        <v>base1</v>
      </c>
      <c r="D13" s="7">
        <v>3.4906600000000003E-2</v>
      </c>
      <c r="E13" s="19">
        <f t="shared" si="1"/>
        <v>2.0000008571513597</v>
      </c>
      <c r="F13" s="9">
        <v>10000</v>
      </c>
      <c r="G13" s="9">
        <v>5</v>
      </c>
      <c r="H13" s="9">
        <v>1.0471999999999999</v>
      </c>
      <c r="I13" s="10" t="s">
        <v>13</v>
      </c>
      <c r="J13" s="7" t="s">
        <v>31</v>
      </c>
      <c r="K13" s="1">
        <v>8000</v>
      </c>
      <c r="L13" s="9" t="s">
        <v>32</v>
      </c>
      <c r="M13" s="8">
        <v>8000</v>
      </c>
      <c r="N13" s="7" t="s">
        <v>46</v>
      </c>
      <c r="O13" s="9" t="s">
        <v>12</v>
      </c>
      <c r="P13" s="10">
        <v>3</v>
      </c>
      <c r="Q13" s="7">
        <v>0.5</v>
      </c>
      <c r="R13" s="9">
        <v>0.1</v>
      </c>
      <c r="S13" s="9">
        <v>0.4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1000</v>
      </c>
      <c r="Z13" s="10">
        <v>1</v>
      </c>
      <c r="AA13" s="12" t="s">
        <v>58</v>
      </c>
    </row>
    <row r="14" spans="1:28" x14ac:dyDescent="0.35">
      <c r="A14" s="6">
        <v>12</v>
      </c>
      <c r="C14" s="7" t="str">
        <f t="shared" si="0"/>
        <v>base1</v>
      </c>
      <c r="D14" s="7">
        <v>3.4906600000000003E-2</v>
      </c>
      <c r="E14" s="19">
        <f t="shared" si="1"/>
        <v>2.0000008571513597</v>
      </c>
      <c r="F14" s="9">
        <v>10000</v>
      </c>
      <c r="G14" s="9">
        <v>5</v>
      </c>
      <c r="H14" s="9">
        <v>1.0471999999999999</v>
      </c>
      <c r="I14" s="10" t="s">
        <v>13</v>
      </c>
      <c r="J14" s="7" t="s">
        <v>31</v>
      </c>
      <c r="K14" s="1">
        <v>8000</v>
      </c>
      <c r="L14" s="9" t="s">
        <v>32</v>
      </c>
      <c r="M14" s="8">
        <v>8000</v>
      </c>
      <c r="N14" s="7" t="s">
        <v>46</v>
      </c>
      <c r="O14" s="9" t="s">
        <v>12</v>
      </c>
      <c r="P14" s="10">
        <v>3</v>
      </c>
      <c r="Q14" s="7">
        <v>1</v>
      </c>
      <c r="R14" s="9">
        <v>0.5</v>
      </c>
      <c r="S14" s="9">
        <v>0</v>
      </c>
      <c r="T14" s="9">
        <v>0</v>
      </c>
      <c r="U14" s="9">
        <v>1</v>
      </c>
      <c r="V14" s="9">
        <v>1</v>
      </c>
      <c r="W14" s="9">
        <v>1</v>
      </c>
      <c r="X14" s="9">
        <v>1</v>
      </c>
      <c r="Y14" s="9">
        <v>1000</v>
      </c>
      <c r="Z14" s="10">
        <v>1</v>
      </c>
      <c r="AA14" s="12" t="s">
        <v>59</v>
      </c>
    </row>
    <row r="15" spans="1:28" x14ac:dyDescent="0.35">
      <c r="A15" s="6">
        <v>13</v>
      </c>
      <c r="C15" s="7" t="str">
        <f t="shared" si="0"/>
        <v>base1</v>
      </c>
      <c r="D15" s="7">
        <v>3.4906600000000003E-2</v>
      </c>
      <c r="E15" s="19">
        <f t="shared" si="1"/>
        <v>2.0000008571513597</v>
      </c>
      <c r="F15" s="9">
        <v>10000</v>
      </c>
      <c r="G15" s="9">
        <v>5</v>
      </c>
      <c r="H15" s="9">
        <v>1.0471999999999999</v>
      </c>
      <c r="I15" s="10" t="s">
        <v>13</v>
      </c>
      <c r="J15" s="7" t="s">
        <v>31</v>
      </c>
      <c r="K15" s="1">
        <v>8000</v>
      </c>
      <c r="L15" s="9" t="s">
        <v>32</v>
      </c>
      <c r="M15" s="8">
        <v>8000</v>
      </c>
      <c r="N15" s="7" t="s">
        <v>46</v>
      </c>
      <c r="O15" s="9">
        <v>0.17460000000000001</v>
      </c>
      <c r="P15" s="10">
        <v>4</v>
      </c>
      <c r="Q15" s="7">
        <v>1</v>
      </c>
      <c r="R15" s="9">
        <v>0.5</v>
      </c>
      <c r="S15" s="9">
        <v>0</v>
      </c>
      <c r="T15" s="9">
        <v>0</v>
      </c>
      <c r="U15" s="9">
        <v>1</v>
      </c>
      <c r="V15" s="9">
        <v>1</v>
      </c>
      <c r="W15" s="9">
        <v>1</v>
      </c>
      <c r="X15" s="9">
        <v>1</v>
      </c>
      <c r="Y15" s="9">
        <v>1000</v>
      </c>
      <c r="Z15" s="10">
        <v>1</v>
      </c>
      <c r="AA15" s="12" t="s">
        <v>60</v>
      </c>
    </row>
    <row r="16" spans="1:28" x14ac:dyDescent="0.35">
      <c r="A16" s="6">
        <v>14</v>
      </c>
      <c r="C16" s="7" t="str">
        <f t="shared" si="0"/>
        <v>base1</v>
      </c>
      <c r="D16" s="7">
        <v>3.4906600000000003E-2</v>
      </c>
      <c r="E16" s="19">
        <f t="shared" si="1"/>
        <v>2.0000008571513597</v>
      </c>
      <c r="F16" s="9">
        <v>20000</v>
      </c>
      <c r="G16" s="9">
        <v>5</v>
      </c>
      <c r="H16" s="9">
        <v>1.0471999999999999</v>
      </c>
      <c r="I16" s="10" t="s">
        <v>13</v>
      </c>
      <c r="J16" s="7" t="s">
        <v>31</v>
      </c>
      <c r="K16" s="1">
        <v>8000</v>
      </c>
      <c r="L16" s="9" t="s">
        <v>32</v>
      </c>
      <c r="M16" s="8">
        <v>8000</v>
      </c>
      <c r="N16" s="7" t="s">
        <v>46</v>
      </c>
      <c r="O16" s="9">
        <v>8.7300000000000003E-2</v>
      </c>
      <c r="P16" s="10">
        <v>3</v>
      </c>
      <c r="Q16" s="7">
        <v>1</v>
      </c>
      <c r="R16" s="9">
        <v>0.5</v>
      </c>
      <c r="S16" s="9">
        <v>1</v>
      </c>
      <c r="T16" s="9">
        <v>0.5</v>
      </c>
      <c r="U16" s="9">
        <v>1</v>
      </c>
      <c r="V16" s="9">
        <v>1</v>
      </c>
      <c r="W16" s="9">
        <v>1</v>
      </c>
      <c r="X16" s="9">
        <v>1</v>
      </c>
      <c r="Y16" s="9">
        <v>1000</v>
      </c>
      <c r="Z16" s="10">
        <v>2.5</v>
      </c>
      <c r="AA16" s="12" t="s">
        <v>69</v>
      </c>
      <c r="AB16" s="41" t="s">
        <v>67</v>
      </c>
    </row>
    <row r="17" spans="1:29" x14ac:dyDescent="0.35">
      <c r="A17" s="6">
        <v>15</v>
      </c>
      <c r="C17" s="7" t="str">
        <f t="shared" si="0"/>
        <v>base1</v>
      </c>
      <c r="D17" s="7">
        <v>3.4906600000000003E-2</v>
      </c>
      <c r="E17" s="19">
        <f t="shared" si="1"/>
        <v>2.0000008571513597</v>
      </c>
      <c r="F17" s="9">
        <v>20000</v>
      </c>
      <c r="G17" s="9">
        <v>5</v>
      </c>
      <c r="H17" s="9">
        <v>1.0471999999999999</v>
      </c>
      <c r="I17" s="10" t="s">
        <v>13</v>
      </c>
      <c r="J17" s="7" t="s">
        <v>31</v>
      </c>
      <c r="K17" s="1">
        <v>8000</v>
      </c>
      <c r="L17" s="9" t="s">
        <v>32</v>
      </c>
      <c r="M17" s="8">
        <v>8000</v>
      </c>
      <c r="N17" s="7" t="s">
        <v>13</v>
      </c>
      <c r="O17" s="9" t="s">
        <v>18</v>
      </c>
      <c r="P17" s="10" t="s">
        <v>18</v>
      </c>
      <c r="Q17" s="7">
        <v>1</v>
      </c>
      <c r="R17" s="9">
        <v>0.5</v>
      </c>
      <c r="S17" s="9">
        <v>1</v>
      </c>
      <c r="T17" s="9">
        <v>0</v>
      </c>
      <c r="U17" s="9">
        <v>1</v>
      </c>
      <c r="V17" s="9">
        <v>1</v>
      </c>
      <c r="W17" s="9">
        <v>1</v>
      </c>
      <c r="X17" s="9">
        <v>1</v>
      </c>
      <c r="Y17" s="9">
        <v>1000</v>
      </c>
      <c r="Z17" s="10">
        <v>1</v>
      </c>
      <c r="AA17" s="12" t="s">
        <v>63</v>
      </c>
      <c r="AB17" s="41" t="s">
        <v>68</v>
      </c>
    </row>
    <row r="18" spans="1:29" s="28" customFormat="1" x14ac:dyDescent="0.35">
      <c r="A18" s="23">
        <v>16</v>
      </c>
      <c r="B18" s="24"/>
      <c r="C18" s="24" t="str">
        <f t="shared" si="0"/>
        <v>base1</v>
      </c>
      <c r="D18" s="24">
        <v>3.4906600000000003E-2</v>
      </c>
      <c r="E18" s="25">
        <f t="shared" si="1"/>
        <v>2.0000008571513597</v>
      </c>
      <c r="F18" s="26">
        <v>20000</v>
      </c>
      <c r="G18" s="26">
        <v>5</v>
      </c>
      <c r="H18" s="26">
        <v>1.0471999999999999</v>
      </c>
      <c r="I18" s="27" t="s">
        <v>13</v>
      </c>
      <c r="J18" s="24" t="s">
        <v>64</v>
      </c>
      <c r="K18" s="28">
        <v>15000</v>
      </c>
      <c r="L18" s="26" t="s">
        <v>65</v>
      </c>
      <c r="M18" s="29">
        <v>15000</v>
      </c>
      <c r="N18" s="24" t="s">
        <v>13</v>
      </c>
      <c r="O18" s="26" t="s">
        <v>18</v>
      </c>
      <c r="P18" s="27" t="s">
        <v>18</v>
      </c>
      <c r="Q18" s="24">
        <v>1</v>
      </c>
      <c r="R18" s="26">
        <v>0.5</v>
      </c>
      <c r="S18" s="26">
        <v>1</v>
      </c>
      <c r="T18" s="31">
        <v>0.5</v>
      </c>
      <c r="U18" s="26">
        <v>1</v>
      </c>
      <c r="V18" s="26">
        <v>1</v>
      </c>
      <c r="W18" s="26">
        <v>1</v>
      </c>
      <c r="X18" s="26">
        <v>1</v>
      </c>
      <c r="Y18" s="26">
        <v>1000</v>
      </c>
      <c r="Z18" s="27">
        <v>2.5</v>
      </c>
      <c r="AA18" s="30" t="s">
        <v>70</v>
      </c>
      <c r="AB18" s="42" t="s">
        <v>66</v>
      </c>
    </row>
    <row r="19" spans="1:29" s="28" customFormat="1" x14ac:dyDescent="0.35">
      <c r="A19" s="23">
        <v>17</v>
      </c>
      <c r="B19" s="24"/>
      <c r="C19" s="24" t="str">
        <f t="shared" si="0"/>
        <v>base1</v>
      </c>
      <c r="D19" s="24">
        <v>3.4906600000000003E-2</v>
      </c>
      <c r="E19" s="25">
        <f t="shared" si="1"/>
        <v>2.0000008571513597</v>
      </c>
      <c r="F19" s="26">
        <v>20000</v>
      </c>
      <c r="G19" s="26">
        <v>5</v>
      </c>
      <c r="H19" s="26">
        <v>1.0471999999999999</v>
      </c>
      <c r="I19" s="27" t="s">
        <v>46</v>
      </c>
      <c r="J19" s="24" t="s">
        <v>64</v>
      </c>
      <c r="K19" s="28">
        <v>15000</v>
      </c>
      <c r="L19" s="26" t="s">
        <v>65</v>
      </c>
      <c r="M19" s="29">
        <v>15000</v>
      </c>
      <c r="N19" s="24" t="s">
        <v>13</v>
      </c>
      <c r="O19" s="26" t="s">
        <v>18</v>
      </c>
      <c r="P19" s="27" t="s">
        <v>18</v>
      </c>
      <c r="Q19" s="24">
        <v>1</v>
      </c>
      <c r="R19" s="26">
        <v>0.5</v>
      </c>
      <c r="S19" s="26">
        <v>1</v>
      </c>
      <c r="T19" s="26">
        <v>0.5</v>
      </c>
      <c r="U19" s="26">
        <v>1</v>
      </c>
      <c r="V19" s="26">
        <v>1</v>
      </c>
      <c r="W19" s="26">
        <v>1</v>
      </c>
      <c r="X19" s="26">
        <v>1</v>
      </c>
      <c r="Y19" s="26">
        <v>1000</v>
      </c>
      <c r="Z19" s="27">
        <v>2.5</v>
      </c>
      <c r="AA19" s="30" t="s">
        <v>71</v>
      </c>
      <c r="AB19" s="42" t="s">
        <v>68</v>
      </c>
    </row>
    <row r="20" spans="1:29" x14ac:dyDescent="0.35">
      <c r="A20" s="6">
        <v>18</v>
      </c>
      <c r="C20" s="7" t="s">
        <v>44</v>
      </c>
      <c r="D20" s="7">
        <v>3.4906600000000003E-2</v>
      </c>
      <c r="E20" s="19">
        <v>2.0000008571513597</v>
      </c>
      <c r="F20" s="9">
        <v>20000</v>
      </c>
      <c r="G20" s="9">
        <v>5</v>
      </c>
      <c r="H20" s="9">
        <v>1.0471999999999999</v>
      </c>
      <c r="I20" s="10" t="s">
        <v>46</v>
      </c>
      <c r="J20" s="7" t="s">
        <v>64</v>
      </c>
      <c r="K20" s="1">
        <v>15000</v>
      </c>
      <c r="L20" s="9" t="s">
        <v>65</v>
      </c>
      <c r="M20" s="8">
        <v>15000</v>
      </c>
      <c r="N20" s="7" t="s">
        <v>46</v>
      </c>
      <c r="O20" s="9">
        <v>8.7300000000000003E-2</v>
      </c>
      <c r="P20" s="10">
        <v>3</v>
      </c>
      <c r="Q20" s="7">
        <v>1</v>
      </c>
      <c r="R20" s="9">
        <v>0.5</v>
      </c>
      <c r="S20" s="9">
        <v>1</v>
      </c>
      <c r="T20" s="9">
        <v>0.5</v>
      </c>
      <c r="U20" s="9">
        <v>1</v>
      </c>
      <c r="V20" s="9">
        <v>1</v>
      </c>
      <c r="W20" s="9">
        <v>1</v>
      </c>
      <c r="X20" s="9">
        <v>1</v>
      </c>
      <c r="Y20" s="9">
        <v>1000</v>
      </c>
      <c r="Z20" s="10">
        <v>2.5</v>
      </c>
      <c r="AA20" s="12" t="s">
        <v>72</v>
      </c>
    </row>
    <row r="21" spans="1:29" x14ac:dyDescent="0.35">
      <c r="A21" s="6">
        <v>19</v>
      </c>
      <c r="C21" s="7" t="s">
        <v>44</v>
      </c>
      <c r="D21" s="7">
        <v>3.4906600000000003E-2</v>
      </c>
      <c r="E21" s="19">
        <v>2.0000008571513597</v>
      </c>
      <c r="F21" s="9">
        <v>20000</v>
      </c>
      <c r="G21" s="9">
        <v>5</v>
      </c>
      <c r="H21" s="9">
        <v>1.0471999999999999</v>
      </c>
      <c r="I21" s="10" t="s">
        <v>46</v>
      </c>
      <c r="J21" s="7" t="s">
        <v>64</v>
      </c>
      <c r="K21" s="1">
        <v>15000</v>
      </c>
      <c r="L21" s="9" t="s">
        <v>65</v>
      </c>
      <c r="M21" s="8">
        <v>15000</v>
      </c>
      <c r="N21" s="7" t="s">
        <v>46</v>
      </c>
      <c r="O21" s="9">
        <v>8.7300000000000003E-2</v>
      </c>
      <c r="P21" s="10">
        <v>3</v>
      </c>
      <c r="Q21" s="7">
        <v>1</v>
      </c>
      <c r="R21" s="9">
        <v>0.5</v>
      </c>
      <c r="S21" s="9">
        <v>1</v>
      </c>
      <c r="T21" s="9">
        <v>0.5</v>
      </c>
      <c r="U21" s="9">
        <v>1</v>
      </c>
      <c r="V21" s="9">
        <v>1</v>
      </c>
      <c r="W21" s="9">
        <v>1</v>
      </c>
      <c r="X21" s="9">
        <v>1</v>
      </c>
      <c r="Y21" s="9">
        <v>1000</v>
      </c>
      <c r="Z21" s="10">
        <v>4</v>
      </c>
      <c r="AA21" s="12" t="s">
        <v>73</v>
      </c>
      <c r="AC21" s="14"/>
    </row>
    <row r="22" spans="1:29" x14ac:dyDescent="0.35">
      <c r="A22" s="6">
        <v>20</v>
      </c>
      <c r="C22" s="7" t="s">
        <v>44</v>
      </c>
      <c r="D22" s="7">
        <v>3.4906600000000003E-2</v>
      </c>
      <c r="E22" s="19">
        <v>2.0000008571513597</v>
      </c>
      <c r="F22" s="9">
        <v>20000</v>
      </c>
      <c r="G22" s="9">
        <v>5</v>
      </c>
      <c r="H22" s="9">
        <v>1.0471999999999999</v>
      </c>
      <c r="I22" s="10" t="s">
        <v>46</v>
      </c>
      <c r="J22" s="7" t="s">
        <v>64</v>
      </c>
      <c r="K22" s="1">
        <v>15000</v>
      </c>
      <c r="L22" s="9" t="s">
        <v>65</v>
      </c>
      <c r="M22" s="8">
        <v>15000</v>
      </c>
      <c r="N22" s="7" t="s">
        <v>13</v>
      </c>
      <c r="O22" s="9" t="s">
        <v>18</v>
      </c>
      <c r="P22" s="10" t="s">
        <v>18</v>
      </c>
      <c r="Q22" s="7">
        <v>1</v>
      </c>
      <c r="R22" s="9">
        <v>0.5</v>
      </c>
      <c r="S22" s="9">
        <v>1</v>
      </c>
      <c r="T22" s="9">
        <v>0.5</v>
      </c>
      <c r="U22" s="9">
        <v>1</v>
      </c>
      <c r="V22" s="9">
        <v>1</v>
      </c>
      <c r="W22" s="9">
        <v>1</v>
      </c>
      <c r="X22" s="9">
        <v>1</v>
      </c>
      <c r="Y22" s="9">
        <v>1000</v>
      </c>
      <c r="Z22" s="10">
        <v>4</v>
      </c>
      <c r="AA22" s="12" t="s">
        <v>74</v>
      </c>
    </row>
    <row r="23" spans="1:29" x14ac:dyDescent="0.35">
      <c r="A23" s="6">
        <v>21</v>
      </c>
      <c r="C23" s="7" t="s">
        <v>44</v>
      </c>
      <c r="D23" s="7">
        <v>3.4906600000000003E-2</v>
      </c>
      <c r="E23" s="19">
        <v>2.0000008571513597</v>
      </c>
      <c r="F23" s="9">
        <v>20000</v>
      </c>
      <c r="G23" s="9">
        <v>5</v>
      </c>
      <c r="H23" s="9">
        <v>1.0471999999999999</v>
      </c>
      <c r="I23" s="10" t="s">
        <v>46</v>
      </c>
      <c r="J23" s="7" t="s">
        <v>64</v>
      </c>
      <c r="K23" s="1">
        <v>15000</v>
      </c>
      <c r="L23" s="9" t="s">
        <v>65</v>
      </c>
      <c r="M23" s="8">
        <v>15000</v>
      </c>
      <c r="N23" s="7" t="s">
        <v>13</v>
      </c>
      <c r="O23" s="9" t="s">
        <v>18</v>
      </c>
      <c r="P23" s="10" t="s">
        <v>18</v>
      </c>
      <c r="Q23" s="7">
        <v>1</v>
      </c>
      <c r="R23" s="9">
        <v>0.5</v>
      </c>
      <c r="S23" s="9">
        <v>1</v>
      </c>
      <c r="T23" s="9">
        <v>0.5</v>
      </c>
      <c r="U23" s="9">
        <v>0.1</v>
      </c>
      <c r="V23" s="9">
        <v>0.5</v>
      </c>
      <c r="W23" s="9">
        <v>1</v>
      </c>
      <c r="X23" s="9">
        <v>1</v>
      </c>
      <c r="Y23" s="9">
        <v>1000</v>
      </c>
      <c r="Z23" s="10">
        <v>2.5</v>
      </c>
      <c r="AA23" s="12" t="s">
        <v>75</v>
      </c>
    </row>
    <row r="24" spans="1:29" s="37" customFormat="1" x14ac:dyDescent="0.35">
      <c r="A24" s="32">
        <v>23</v>
      </c>
      <c r="B24" s="33" t="s">
        <v>45</v>
      </c>
      <c r="C24" s="33" t="str">
        <f xml:space="preserve"> IF(B24&lt;&gt;"", B24,#REF!)</f>
        <v>base2</v>
      </c>
      <c r="D24" s="33">
        <v>3.4906600000000003E-2</v>
      </c>
      <c r="E24" s="34">
        <f t="shared" si="1"/>
        <v>2.0000008571513597</v>
      </c>
      <c r="F24" s="35">
        <v>20000</v>
      </c>
      <c r="G24" s="35">
        <v>5</v>
      </c>
      <c r="H24" s="35">
        <v>1.0471999999999999</v>
      </c>
      <c r="I24" s="36" t="s">
        <v>46</v>
      </c>
      <c r="J24" s="33" t="s">
        <v>64</v>
      </c>
      <c r="K24" s="37">
        <v>15000</v>
      </c>
      <c r="L24" s="35" t="s">
        <v>65</v>
      </c>
      <c r="M24" s="38">
        <v>15000</v>
      </c>
      <c r="N24" s="33" t="s">
        <v>13</v>
      </c>
      <c r="O24" s="35" t="s">
        <v>18</v>
      </c>
      <c r="P24" s="36" t="s">
        <v>18</v>
      </c>
      <c r="Q24" s="33">
        <v>1</v>
      </c>
      <c r="R24" s="35">
        <v>0.5</v>
      </c>
      <c r="S24" s="35">
        <v>1</v>
      </c>
      <c r="T24" s="35">
        <v>0</v>
      </c>
      <c r="U24" s="35">
        <v>0.1</v>
      </c>
      <c r="V24" s="35">
        <v>0.5</v>
      </c>
      <c r="W24" s="35">
        <v>1</v>
      </c>
      <c r="X24" s="35">
        <v>1</v>
      </c>
      <c r="Y24" s="35">
        <v>1000</v>
      </c>
      <c r="Z24" s="36">
        <v>1</v>
      </c>
      <c r="AA24" s="39" t="s">
        <v>76</v>
      </c>
      <c r="AB24" s="43" t="s">
        <v>67</v>
      </c>
      <c r="AC24" s="40" t="s">
        <v>77</v>
      </c>
    </row>
    <row r="25" spans="1:29" x14ac:dyDescent="0.35">
      <c r="A25" s="6">
        <v>24</v>
      </c>
      <c r="C25" s="7" t="str">
        <f t="shared" si="0"/>
        <v>base2</v>
      </c>
      <c r="D25" s="7">
        <v>0.17460000000000001</v>
      </c>
      <c r="E25" s="19">
        <f t="shared" si="1"/>
        <v>10.003843102984174</v>
      </c>
      <c r="F25" s="7">
        <v>20000</v>
      </c>
      <c r="G25" s="9">
        <v>5</v>
      </c>
      <c r="H25" s="9">
        <v>1.0471999999999999</v>
      </c>
      <c r="I25" s="10" t="s">
        <v>46</v>
      </c>
      <c r="J25" s="7" t="s">
        <v>64</v>
      </c>
      <c r="K25" s="1">
        <v>15000</v>
      </c>
      <c r="L25" s="9" t="s">
        <v>65</v>
      </c>
      <c r="M25" s="8">
        <v>15000</v>
      </c>
      <c r="N25" s="7" t="s">
        <v>46</v>
      </c>
      <c r="O25" s="9" t="s">
        <v>12</v>
      </c>
      <c r="P25" s="10">
        <v>3</v>
      </c>
      <c r="Q25" s="7">
        <v>1</v>
      </c>
      <c r="R25" s="9">
        <v>0.5</v>
      </c>
      <c r="S25" s="9">
        <v>1</v>
      </c>
      <c r="T25" s="9">
        <v>0</v>
      </c>
      <c r="U25" s="9">
        <v>0.1</v>
      </c>
      <c r="V25" s="9">
        <v>0.5</v>
      </c>
      <c r="W25" s="9">
        <v>1</v>
      </c>
      <c r="X25" s="9">
        <v>1</v>
      </c>
      <c r="Y25" s="9">
        <v>1000</v>
      </c>
      <c r="Z25" s="10">
        <v>1</v>
      </c>
      <c r="AA25" s="12" t="s">
        <v>78</v>
      </c>
      <c r="AB25" s="41" t="s">
        <v>68</v>
      </c>
    </row>
    <row r="26" spans="1:29" x14ac:dyDescent="0.35">
      <c r="A26" s="6">
        <v>25</v>
      </c>
      <c r="C26" s="7" t="str">
        <f t="shared" si="0"/>
        <v>base2</v>
      </c>
      <c r="D26" s="7">
        <v>0.17460000000000001</v>
      </c>
      <c r="E26" s="19">
        <v>10.003843102984174</v>
      </c>
      <c r="F26" s="7">
        <v>20000</v>
      </c>
      <c r="G26" s="9">
        <v>5</v>
      </c>
      <c r="H26" s="9">
        <v>1.0471999999999999</v>
      </c>
      <c r="I26" s="10" t="s">
        <v>46</v>
      </c>
      <c r="J26" s="7" t="s">
        <v>64</v>
      </c>
      <c r="K26" s="1">
        <v>15000</v>
      </c>
      <c r="L26" s="9" t="s">
        <v>65</v>
      </c>
      <c r="M26" s="8">
        <v>15000</v>
      </c>
      <c r="N26" s="7" t="s">
        <v>13</v>
      </c>
      <c r="O26" s="9" t="s">
        <v>18</v>
      </c>
      <c r="P26" s="10" t="s">
        <v>18</v>
      </c>
      <c r="Q26" s="7">
        <v>1</v>
      </c>
      <c r="R26" s="9">
        <v>0.5</v>
      </c>
      <c r="S26" s="9">
        <v>1</v>
      </c>
      <c r="T26" s="9">
        <v>0</v>
      </c>
      <c r="U26" s="9">
        <v>1</v>
      </c>
      <c r="V26" s="9">
        <v>1</v>
      </c>
      <c r="W26" s="9">
        <v>1</v>
      </c>
      <c r="X26" s="9">
        <v>1</v>
      </c>
      <c r="Y26" s="9">
        <v>1000</v>
      </c>
      <c r="Z26" s="10">
        <v>1</v>
      </c>
      <c r="AA26" s="12" t="s">
        <v>79</v>
      </c>
      <c r="AB26" s="41" t="s">
        <v>66</v>
      </c>
    </row>
    <row r="27" spans="1:29" x14ac:dyDescent="0.35">
      <c r="A27" s="6">
        <v>26</v>
      </c>
      <c r="C27" s="7" t="str">
        <f t="shared" si="0"/>
        <v>base2</v>
      </c>
      <c r="E27" s="19">
        <f t="shared" si="1"/>
        <v>0</v>
      </c>
    </row>
    <row r="28" spans="1:29" x14ac:dyDescent="0.35">
      <c r="A28" s="6">
        <v>27</v>
      </c>
      <c r="C28" s="7" t="str">
        <f t="shared" si="0"/>
        <v>base2</v>
      </c>
      <c r="E28" s="19">
        <f t="shared" si="1"/>
        <v>0</v>
      </c>
    </row>
    <row r="29" spans="1:29" x14ac:dyDescent="0.35">
      <c r="A29" s="6">
        <v>28</v>
      </c>
      <c r="C29" s="7" t="str">
        <f t="shared" si="0"/>
        <v>base2</v>
      </c>
      <c r="E29" s="19">
        <f t="shared" si="1"/>
        <v>0</v>
      </c>
    </row>
    <row r="30" spans="1:29" x14ac:dyDescent="0.35">
      <c r="A30" s="6">
        <v>29</v>
      </c>
      <c r="C30" s="7" t="str">
        <f t="shared" si="0"/>
        <v>base2</v>
      </c>
      <c r="E30" s="19">
        <f t="shared" si="1"/>
        <v>0</v>
      </c>
    </row>
    <row r="31" spans="1:29" x14ac:dyDescent="0.35">
      <c r="A31" s="6">
        <v>30</v>
      </c>
      <c r="C31" s="7" t="str">
        <f t="shared" si="0"/>
        <v>base2</v>
      </c>
      <c r="E31" s="19">
        <f t="shared" si="1"/>
        <v>0</v>
      </c>
    </row>
    <row r="32" spans="1:29" x14ac:dyDescent="0.35">
      <c r="A32" s="6">
        <v>31</v>
      </c>
      <c r="C32" s="7" t="str">
        <f t="shared" si="0"/>
        <v>base2</v>
      </c>
      <c r="E32" s="19">
        <f t="shared" si="1"/>
        <v>0</v>
      </c>
    </row>
    <row r="33" spans="1:5" x14ac:dyDescent="0.35">
      <c r="A33" s="6">
        <v>32</v>
      </c>
      <c r="C33" s="7" t="str">
        <f t="shared" si="0"/>
        <v>base2</v>
      </c>
      <c r="E33" s="19">
        <f t="shared" si="1"/>
        <v>0</v>
      </c>
    </row>
    <row r="34" spans="1:5" x14ac:dyDescent="0.35">
      <c r="A34" s="6">
        <v>33</v>
      </c>
      <c r="C34" s="7" t="str">
        <f t="shared" si="0"/>
        <v>base2</v>
      </c>
      <c r="E34" s="19">
        <f t="shared" si="1"/>
        <v>0</v>
      </c>
    </row>
    <row r="35" spans="1:5" x14ac:dyDescent="0.35">
      <c r="A35" s="6">
        <v>34</v>
      </c>
      <c r="C35" s="7" t="str">
        <f t="shared" si="0"/>
        <v>base2</v>
      </c>
      <c r="E35" s="19">
        <f t="shared" si="1"/>
        <v>0</v>
      </c>
    </row>
    <row r="36" spans="1:5" x14ac:dyDescent="0.35">
      <c r="A36" s="6">
        <v>35</v>
      </c>
      <c r="C36" s="7" t="str">
        <f t="shared" si="0"/>
        <v>base2</v>
      </c>
      <c r="E36" s="19">
        <f t="shared" si="1"/>
        <v>0</v>
      </c>
    </row>
    <row r="37" spans="1:5" x14ac:dyDescent="0.35">
      <c r="A37" s="6">
        <v>36</v>
      </c>
      <c r="C37" s="7" t="str">
        <f t="shared" si="0"/>
        <v>base2</v>
      </c>
      <c r="E37" s="19">
        <f t="shared" si="1"/>
        <v>0</v>
      </c>
    </row>
    <row r="38" spans="1:5" x14ac:dyDescent="0.35">
      <c r="A38" s="6">
        <v>37</v>
      </c>
      <c r="C38" s="7" t="str">
        <f t="shared" si="0"/>
        <v>base2</v>
      </c>
      <c r="E38" s="19">
        <f t="shared" si="1"/>
        <v>0</v>
      </c>
    </row>
    <row r="39" spans="1:5" x14ac:dyDescent="0.35">
      <c r="A39" s="6">
        <v>38</v>
      </c>
      <c r="C39" s="7" t="str">
        <f t="shared" si="0"/>
        <v>base2</v>
      </c>
      <c r="E39" s="19">
        <f t="shared" si="1"/>
        <v>0</v>
      </c>
    </row>
    <row r="40" spans="1:5" x14ac:dyDescent="0.35">
      <c r="A40" s="6">
        <v>39</v>
      </c>
      <c r="C40" s="7" t="str">
        <f t="shared" si="0"/>
        <v>base2</v>
      </c>
      <c r="E40" s="19">
        <f t="shared" si="1"/>
        <v>0</v>
      </c>
    </row>
    <row r="41" spans="1:5" x14ac:dyDescent="0.35">
      <c r="A41" s="6">
        <v>40</v>
      </c>
      <c r="C41" s="7" t="str">
        <f t="shared" si="0"/>
        <v>base2</v>
      </c>
      <c r="E41" s="19">
        <f t="shared" si="1"/>
        <v>0</v>
      </c>
    </row>
  </sheetData>
  <mergeCells count="5">
    <mergeCell ref="D1:E1"/>
    <mergeCell ref="J1:M1"/>
    <mergeCell ref="F1:I1"/>
    <mergeCell ref="N1:P1"/>
    <mergeCell ref="Q1:Z1"/>
  </mergeCells>
  <conditionalFormatting sqref="F4:Z23 D4:D24">
    <cfRule type="expression" dxfId="1" priority="5">
      <formula>ISBLANK(D4)</formula>
    </cfRule>
    <cfRule type="expression" dxfId="0" priority="6">
      <formula>D4&lt;&gt;D$3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0452-8BF2-4C50-8928-56F3BCB2C679}">
  <dimension ref="B3:M21"/>
  <sheetViews>
    <sheetView tabSelected="1" workbookViewId="0">
      <selection activeCell="H23" sqref="H22:H23"/>
    </sheetView>
  </sheetViews>
  <sheetFormatPr baseColWidth="10" defaultRowHeight="14.5" x14ac:dyDescent="0.35"/>
  <cols>
    <col min="2" max="2" width="12.26953125" bestFit="1" customWidth="1"/>
    <col min="5" max="5" width="12.81640625" bestFit="1" customWidth="1"/>
    <col min="6" max="6" width="11.36328125" bestFit="1" customWidth="1"/>
    <col min="9" max="9" width="17.08984375" bestFit="1" customWidth="1"/>
    <col min="12" max="12" width="17.6328125" bestFit="1" customWidth="1"/>
    <col min="13" max="13" width="11.36328125" bestFit="1" customWidth="1"/>
  </cols>
  <sheetData>
    <row r="3" spans="2:13" x14ac:dyDescent="0.35">
      <c r="B3" s="46" t="s">
        <v>37</v>
      </c>
      <c r="C3" s="47"/>
      <c r="D3" s="13">
        <v>10000</v>
      </c>
    </row>
    <row r="9" spans="2:13" x14ac:dyDescent="0.35">
      <c r="B9" s="46" t="s">
        <v>34</v>
      </c>
      <c r="C9" s="48"/>
      <c r="D9" s="48"/>
      <c r="E9" s="48"/>
      <c r="F9" s="47"/>
      <c r="I9" s="46" t="s">
        <v>34</v>
      </c>
      <c r="J9" s="48"/>
      <c r="K9" s="48"/>
      <c r="L9" s="48"/>
      <c r="M9" s="47"/>
    </row>
    <row r="10" spans="2:13" x14ac:dyDescent="0.35">
      <c r="B10" s="49" t="s">
        <v>61</v>
      </c>
      <c r="C10" s="49"/>
      <c r="E10" s="49" t="s">
        <v>62</v>
      </c>
      <c r="F10" s="49"/>
      <c r="I10" s="49" t="s">
        <v>61</v>
      </c>
      <c r="J10" s="49"/>
      <c r="L10" s="49" t="s">
        <v>62</v>
      </c>
      <c r="M10" s="49"/>
    </row>
    <row r="11" spans="2:13" x14ac:dyDescent="0.35">
      <c r="B11" t="s">
        <v>35</v>
      </c>
      <c r="C11">
        <v>1</v>
      </c>
      <c r="E11" t="s">
        <v>35</v>
      </c>
      <c r="F11">
        <v>1</v>
      </c>
      <c r="I11" t="s">
        <v>40</v>
      </c>
      <c r="J11">
        <v>1</v>
      </c>
      <c r="L11" t="s">
        <v>40</v>
      </c>
      <c r="M11">
        <v>0.2</v>
      </c>
    </row>
    <row r="12" spans="2:13" x14ac:dyDescent="0.35">
      <c r="B12" t="s">
        <v>36</v>
      </c>
      <c r="C12">
        <v>0.01</v>
      </c>
      <c r="E12" t="s">
        <v>36</v>
      </c>
      <c r="F12">
        <v>0.05</v>
      </c>
      <c r="I12" t="s">
        <v>39</v>
      </c>
      <c r="J12">
        <v>0.01</v>
      </c>
      <c r="L12" t="s">
        <v>39</v>
      </c>
      <c r="M12">
        <v>0.01</v>
      </c>
    </row>
    <row r="13" spans="2:13" x14ac:dyDescent="0.35">
      <c r="B13" s="20" t="s">
        <v>7</v>
      </c>
      <c r="C13" s="20">
        <v>0.99907939000000001</v>
      </c>
      <c r="E13" s="20" t="s">
        <v>38</v>
      </c>
      <c r="F13" s="20">
        <v>5000</v>
      </c>
      <c r="I13" s="20" t="s">
        <v>8</v>
      </c>
      <c r="J13" s="20">
        <v>0.99942500000000001</v>
      </c>
      <c r="L13" s="20" t="s">
        <v>41</v>
      </c>
      <c r="M13" s="20">
        <v>5000</v>
      </c>
    </row>
    <row r="16" spans="2:13" x14ac:dyDescent="0.35">
      <c r="B16" s="21" t="s">
        <v>38</v>
      </c>
      <c r="C16" s="21">
        <f>+(LOG(C12/C11))/(LOG(C13))</f>
        <v>5000.0000844298929</v>
      </c>
      <c r="E16" s="21" t="s">
        <v>7</v>
      </c>
      <c r="F16" s="22">
        <f>+(F12/F11)^(1/F13)</f>
        <v>0.99940103299768512</v>
      </c>
      <c r="I16" s="21" t="s">
        <v>41</v>
      </c>
      <c r="J16" s="21">
        <f>+(LOG(J12/J11))/(LOG(J13))</f>
        <v>8006.6888219846214</v>
      </c>
      <c r="L16" s="21" t="s">
        <v>8</v>
      </c>
      <c r="M16" s="22">
        <f>+(M12/M11)^(1/M13)</f>
        <v>0.99940103299768512</v>
      </c>
    </row>
    <row r="21" spans="6:13" x14ac:dyDescent="0.35">
      <c r="F21">
        <v>0.99940103299768501</v>
      </c>
      <c r="M21">
        <v>0.99972277956046496</v>
      </c>
    </row>
  </sheetData>
  <mergeCells count="7">
    <mergeCell ref="B3:C3"/>
    <mergeCell ref="B9:F9"/>
    <mergeCell ref="I9:M9"/>
    <mergeCell ref="B10:C10"/>
    <mergeCell ref="E10:F10"/>
    <mergeCell ref="I10:J10"/>
    <mergeCell ref="L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simulationPlanning</vt:lpstr>
      <vt:lpstr>decayCalculate</vt:lpstr>
      <vt:lpstr>Base1</vt:lpstr>
      <vt:lpstr>base2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Davor Ibarra</dc:creator>
  <cp:lastModifiedBy>Davor Ibarra</cp:lastModifiedBy>
  <dcterms:created xsi:type="dcterms:W3CDTF">2025-04-03T06:14:11Z</dcterms:created>
  <dcterms:modified xsi:type="dcterms:W3CDTF">2025-08-14T01:21:46Z</dcterms:modified>
</cp:coreProperties>
</file>