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ummary" sheetId="1" r:id="rId1"/>
    <sheet name="UCBT_lin2C_6par" sheetId="3" r:id="rId2"/>
    <sheet name="6par_calc" sheetId="2" r:id="rId3"/>
  </sheets>
  <calcPr calcId="152511"/>
</workbook>
</file>

<file path=xl/calcChain.xml><?xml version="1.0" encoding="utf-8"?>
<calcChain xmlns="http://schemas.openxmlformats.org/spreadsheetml/2006/main">
  <c r="A22" i="3" l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R41" i="3"/>
  <c r="Q41" i="3"/>
  <c r="P41" i="3"/>
  <c r="O41" i="3"/>
  <c r="N41" i="3"/>
  <c r="M41" i="3"/>
  <c r="L41" i="3"/>
  <c r="K41" i="3"/>
  <c r="J41" i="3"/>
  <c r="R40" i="3"/>
  <c r="Q40" i="3"/>
  <c r="P40" i="3"/>
  <c r="O40" i="3"/>
  <c r="N40" i="3"/>
  <c r="M40" i="3"/>
  <c r="L40" i="3"/>
  <c r="K40" i="3"/>
  <c r="J40" i="3"/>
  <c r="R39" i="3"/>
  <c r="Q39" i="3"/>
  <c r="P39" i="3"/>
  <c r="O39" i="3"/>
  <c r="N39" i="3"/>
  <c r="M39" i="3"/>
  <c r="L39" i="3"/>
  <c r="K39" i="3"/>
  <c r="J39" i="3"/>
  <c r="R38" i="3"/>
  <c r="Q38" i="3"/>
  <c r="P38" i="3"/>
  <c r="O38" i="3"/>
  <c r="N38" i="3"/>
  <c r="M38" i="3"/>
  <c r="L38" i="3"/>
  <c r="K38" i="3"/>
  <c r="J38" i="3"/>
  <c r="R37" i="3"/>
  <c r="Q37" i="3"/>
  <c r="P37" i="3"/>
  <c r="O37" i="3"/>
  <c r="N37" i="3"/>
  <c r="M37" i="3"/>
  <c r="L37" i="3"/>
  <c r="K37" i="3"/>
  <c r="J37" i="3"/>
  <c r="R36" i="3"/>
  <c r="Q36" i="3"/>
  <c r="P36" i="3"/>
  <c r="O36" i="3"/>
  <c r="N36" i="3"/>
  <c r="M36" i="3"/>
  <c r="L36" i="3"/>
  <c r="K36" i="3"/>
  <c r="J36" i="3"/>
  <c r="R35" i="3"/>
  <c r="Q35" i="3"/>
  <c r="P35" i="3"/>
  <c r="O35" i="3"/>
  <c r="N35" i="3"/>
  <c r="M35" i="3"/>
  <c r="L35" i="3"/>
  <c r="K35" i="3"/>
  <c r="J35" i="3"/>
  <c r="R34" i="3"/>
  <c r="Q34" i="3"/>
  <c r="P34" i="3"/>
  <c r="O34" i="3"/>
  <c r="N34" i="3"/>
  <c r="M34" i="3"/>
  <c r="L34" i="3"/>
  <c r="K34" i="3"/>
  <c r="J34" i="3"/>
  <c r="R33" i="3"/>
  <c r="Q33" i="3"/>
  <c r="P33" i="3"/>
  <c r="O33" i="3"/>
  <c r="N33" i="3"/>
  <c r="M33" i="3"/>
  <c r="L33" i="3"/>
  <c r="K33" i="3"/>
  <c r="J33" i="3"/>
  <c r="R32" i="3"/>
  <c r="Q32" i="3"/>
  <c r="P32" i="3"/>
  <c r="O32" i="3"/>
  <c r="N32" i="3"/>
  <c r="M32" i="3"/>
  <c r="L32" i="3"/>
  <c r="K32" i="3"/>
  <c r="J32" i="3"/>
  <c r="R31" i="3"/>
  <c r="Q31" i="3"/>
  <c r="P31" i="3"/>
  <c r="O31" i="3"/>
  <c r="N31" i="3"/>
  <c r="M31" i="3"/>
  <c r="L31" i="3"/>
  <c r="K31" i="3"/>
  <c r="J31" i="3"/>
  <c r="R30" i="3"/>
  <c r="Q30" i="3"/>
  <c r="P30" i="3"/>
  <c r="O30" i="3"/>
  <c r="N30" i="3"/>
  <c r="M30" i="3"/>
  <c r="L30" i="3"/>
  <c r="K30" i="3"/>
  <c r="J30" i="3"/>
  <c r="R29" i="3"/>
  <c r="Q29" i="3"/>
  <c r="P29" i="3"/>
  <c r="O29" i="3"/>
  <c r="N29" i="3"/>
  <c r="M29" i="3"/>
  <c r="L29" i="3"/>
  <c r="K29" i="3"/>
  <c r="J29" i="3"/>
  <c r="R28" i="3"/>
  <c r="Q28" i="3"/>
  <c r="P28" i="3"/>
  <c r="O28" i="3"/>
  <c r="N28" i="3"/>
  <c r="M28" i="3"/>
  <c r="L28" i="3"/>
  <c r="K28" i="3"/>
  <c r="J28" i="3"/>
  <c r="R27" i="3"/>
  <c r="Q27" i="3"/>
  <c r="P27" i="3"/>
  <c r="O27" i="3"/>
  <c r="N27" i="3"/>
  <c r="M27" i="3"/>
  <c r="L27" i="3"/>
  <c r="K27" i="3"/>
  <c r="J27" i="3"/>
  <c r="R26" i="3"/>
  <c r="Q26" i="3"/>
  <c r="P26" i="3"/>
  <c r="O26" i="3"/>
  <c r="N26" i="3"/>
  <c r="M26" i="3"/>
  <c r="L26" i="3"/>
  <c r="K26" i="3"/>
  <c r="J26" i="3"/>
  <c r="R25" i="3"/>
  <c r="Q25" i="3"/>
  <c r="P25" i="3"/>
  <c r="O25" i="3"/>
  <c r="N25" i="3"/>
  <c r="M25" i="3"/>
  <c r="L25" i="3"/>
  <c r="K25" i="3"/>
  <c r="J25" i="3"/>
  <c r="R24" i="3"/>
  <c r="Q24" i="3"/>
  <c r="P24" i="3"/>
  <c r="O24" i="3"/>
  <c r="N24" i="3"/>
  <c r="M24" i="3"/>
  <c r="L24" i="3"/>
  <c r="K24" i="3"/>
  <c r="J24" i="3"/>
  <c r="R23" i="3"/>
  <c r="Q23" i="3"/>
  <c r="P23" i="3"/>
  <c r="O23" i="3"/>
  <c r="N23" i="3"/>
  <c r="M23" i="3"/>
  <c r="L23" i="3"/>
  <c r="K23" i="3"/>
  <c r="J23" i="3"/>
  <c r="R22" i="3"/>
  <c r="Q22" i="3"/>
  <c r="P22" i="3"/>
  <c r="O22" i="3"/>
  <c r="N22" i="3"/>
  <c r="M22" i="3"/>
  <c r="L22" i="3"/>
  <c r="K22" i="3"/>
  <c r="J22" i="3"/>
  <c r="R21" i="3"/>
  <c r="Q21" i="3"/>
  <c r="P21" i="3"/>
  <c r="O21" i="3"/>
  <c r="N21" i="3"/>
  <c r="M21" i="3"/>
  <c r="L21" i="3"/>
  <c r="K21" i="3"/>
  <c r="J21" i="3"/>
  <c r="R20" i="3"/>
  <c r="Q20" i="3"/>
  <c r="P20" i="3"/>
  <c r="O20" i="3"/>
  <c r="N20" i="3"/>
  <c r="M20" i="3"/>
  <c r="L20" i="3"/>
  <c r="K20" i="3"/>
  <c r="J20" i="3"/>
  <c r="R19" i="3"/>
  <c r="Q19" i="3"/>
  <c r="P19" i="3"/>
  <c r="O19" i="3"/>
  <c r="N19" i="3"/>
  <c r="M19" i="3"/>
  <c r="L19" i="3"/>
  <c r="K19" i="3"/>
  <c r="J19" i="3"/>
  <c r="R18" i="3"/>
  <c r="Q18" i="3"/>
  <c r="P18" i="3"/>
  <c r="O18" i="3"/>
  <c r="N18" i="3"/>
  <c r="M18" i="3"/>
  <c r="L18" i="3"/>
  <c r="K18" i="3"/>
  <c r="J18" i="3"/>
  <c r="R17" i="3"/>
  <c r="Q17" i="3"/>
  <c r="P17" i="3"/>
  <c r="O17" i="3"/>
  <c r="N17" i="3"/>
  <c r="M17" i="3"/>
  <c r="L17" i="3"/>
  <c r="K17" i="3"/>
  <c r="J17" i="3"/>
  <c r="R16" i="3"/>
  <c r="Q16" i="3"/>
  <c r="P16" i="3"/>
  <c r="O16" i="3"/>
  <c r="N16" i="3"/>
  <c r="M16" i="3"/>
  <c r="L16" i="3"/>
  <c r="K16" i="3"/>
  <c r="J16" i="3"/>
  <c r="R15" i="3"/>
  <c r="Q15" i="3"/>
  <c r="P15" i="3"/>
  <c r="O15" i="3"/>
  <c r="N15" i="3"/>
  <c r="M15" i="3"/>
  <c r="L15" i="3"/>
  <c r="K15" i="3"/>
  <c r="J15" i="3"/>
  <c r="R14" i="3"/>
  <c r="Q14" i="3"/>
  <c r="P14" i="3"/>
  <c r="O14" i="3"/>
  <c r="N14" i="3"/>
  <c r="M14" i="3"/>
  <c r="L14" i="3"/>
  <c r="K14" i="3"/>
  <c r="J14" i="3"/>
  <c r="R13" i="3"/>
  <c r="Q13" i="3"/>
  <c r="P13" i="3"/>
  <c r="O13" i="3"/>
  <c r="N13" i="3"/>
  <c r="M13" i="3"/>
  <c r="L13" i="3"/>
  <c r="K13" i="3"/>
  <c r="J13" i="3"/>
  <c r="R12" i="3"/>
  <c r="Q12" i="3"/>
  <c r="P12" i="3"/>
  <c r="O12" i="3"/>
  <c r="N12" i="3"/>
  <c r="M12" i="3"/>
  <c r="L12" i="3"/>
  <c r="K12" i="3"/>
  <c r="J12" i="3"/>
  <c r="R11" i="3"/>
  <c r="Q11" i="3"/>
  <c r="P11" i="3"/>
  <c r="O11" i="3"/>
  <c r="N11" i="3"/>
  <c r="M11" i="3"/>
  <c r="L11" i="3"/>
  <c r="K11" i="3"/>
  <c r="J11" i="3"/>
  <c r="R10" i="3"/>
  <c r="Q10" i="3"/>
  <c r="P10" i="3"/>
  <c r="O10" i="3"/>
  <c r="N10" i="3"/>
  <c r="M10" i="3"/>
  <c r="L10" i="3"/>
  <c r="K10" i="3"/>
  <c r="J10" i="3"/>
  <c r="R9" i="3"/>
  <c r="Q9" i="3"/>
  <c r="P9" i="3"/>
  <c r="O9" i="3"/>
  <c r="N9" i="3"/>
  <c r="M9" i="3"/>
  <c r="L9" i="3"/>
  <c r="K9" i="3"/>
  <c r="J9" i="3"/>
  <c r="R8" i="3"/>
  <c r="Q8" i="3"/>
  <c r="P8" i="3"/>
  <c r="O8" i="3"/>
  <c r="N8" i="3"/>
  <c r="M8" i="3"/>
  <c r="L8" i="3"/>
  <c r="K8" i="3"/>
  <c r="J8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BL15" i="1" l="1"/>
  <c r="J15" i="1"/>
  <c r="K15" i="1"/>
  <c r="L15" i="1"/>
  <c r="M15" i="1"/>
  <c r="N15" i="1"/>
  <c r="O15" i="1"/>
  <c r="P15" i="1"/>
  <c r="Q15" i="1"/>
  <c r="R15" i="1"/>
  <c r="J32" i="1" l="1"/>
  <c r="K32" i="1"/>
  <c r="L32" i="1"/>
  <c r="M32" i="1"/>
  <c r="N32" i="1"/>
  <c r="O32" i="1"/>
  <c r="P32" i="1"/>
  <c r="Q32" i="1"/>
  <c r="R32" i="1"/>
  <c r="J30" i="1"/>
  <c r="K30" i="1"/>
  <c r="L30" i="1"/>
  <c r="M30" i="1"/>
  <c r="N30" i="1"/>
  <c r="O30" i="1"/>
  <c r="P30" i="1"/>
  <c r="Q30" i="1"/>
  <c r="R30" i="1"/>
  <c r="J31" i="1"/>
  <c r="K31" i="1"/>
  <c r="L31" i="1"/>
  <c r="M31" i="1"/>
  <c r="N31" i="1"/>
  <c r="O31" i="1"/>
  <c r="P31" i="1"/>
  <c r="Q31" i="1"/>
  <c r="R31" i="1"/>
  <c r="J33" i="1"/>
  <c r="K33" i="1"/>
  <c r="L33" i="1"/>
  <c r="M33" i="1"/>
  <c r="N33" i="1"/>
  <c r="O33" i="1"/>
  <c r="P33" i="1"/>
  <c r="Q33" i="1"/>
  <c r="R33" i="1"/>
  <c r="BL17" i="1"/>
  <c r="R17" i="1"/>
  <c r="Q17" i="1"/>
  <c r="P17" i="1"/>
  <c r="O17" i="1"/>
  <c r="N17" i="1"/>
  <c r="M17" i="1"/>
  <c r="L17" i="1"/>
  <c r="K17" i="1"/>
  <c r="J17" i="1"/>
  <c r="J29" i="1"/>
  <c r="K29" i="1"/>
  <c r="L29" i="1"/>
  <c r="M29" i="1"/>
  <c r="N29" i="1"/>
  <c r="O29" i="1"/>
  <c r="P29" i="1"/>
  <c r="Q29" i="1"/>
  <c r="R29" i="1"/>
  <c r="N42" i="2" l="1"/>
  <c r="P42" i="2"/>
  <c r="N10" i="2"/>
  <c r="Z10" i="2" s="1"/>
  <c r="P10" i="2"/>
  <c r="N11" i="2"/>
  <c r="P11" i="2"/>
  <c r="N12" i="2"/>
  <c r="P12" i="2"/>
  <c r="N14" i="2"/>
  <c r="P14" i="2"/>
  <c r="N15" i="2"/>
  <c r="P15" i="2"/>
  <c r="N16" i="2"/>
  <c r="P16" i="2"/>
  <c r="N17" i="2"/>
  <c r="P17" i="2"/>
  <c r="N18" i="2"/>
  <c r="P18" i="2"/>
  <c r="N19" i="2"/>
  <c r="P19" i="2"/>
  <c r="N20" i="2"/>
  <c r="P20" i="2"/>
  <c r="N22" i="2"/>
  <c r="P22" i="2"/>
  <c r="N23" i="2"/>
  <c r="P23" i="2"/>
  <c r="N24" i="2"/>
  <c r="P24" i="2"/>
  <c r="N25" i="2"/>
  <c r="P25" i="2"/>
  <c r="N26" i="2"/>
  <c r="P26" i="2"/>
  <c r="N28" i="2"/>
  <c r="P28" i="2"/>
  <c r="N29" i="2"/>
  <c r="P29" i="2"/>
  <c r="N30" i="2"/>
  <c r="P30" i="2"/>
  <c r="N31" i="2"/>
  <c r="P31" i="2"/>
  <c r="N33" i="2"/>
  <c r="P33" i="2"/>
  <c r="N34" i="2"/>
  <c r="P34" i="2"/>
  <c r="N35" i="2"/>
  <c r="P35" i="2"/>
  <c r="N36" i="2"/>
  <c r="P36" i="2"/>
  <c r="N37" i="2"/>
  <c r="P37" i="2"/>
  <c r="N38" i="2"/>
  <c r="P38" i="2"/>
  <c r="N39" i="2"/>
  <c r="P39" i="2"/>
  <c r="N40" i="2"/>
  <c r="P40" i="2"/>
  <c r="N41" i="2"/>
  <c r="P41" i="2"/>
  <c r="N9" i="2"/>
  <c r="P9" i="2"/>
  <c r="P8" i="2"/>
  <c r="N8" i="2"/>
  <c r="Q4" i="2"/>
  <c r="Q3" i="2"/>
  <c r="O4" i="2"/>
  <c r="O3" i="2"/>
  <c r="O10" i="2" s="1"/>
  <c r="M3" i="2"/>
  <c r="K3" i="2"/>
  <c r="L4" i="2"/>
  <c r="M4" i="2" s="1"/>
  <c r="J4" i="2"/>
  <c r="J9" i="2" s="1"/>
  <c r="P10" i="1"/>
  <c r="Q10" i="1"/>
  <c r="R10" i="1"/>
  <c r="P11" i="1"/>
  <c r="Q11" i="1"/>
  <c r="R11" i="1"/>
  <c r="P13" i="1"/>
  <c r="Q13" i="1"/>
  <c r="R13" i="1"/>
  <c r="P14" i="1"/>
  <c r="Q14" i="1"/>
  <c r="R14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R8" i="1"/>
  <c r="Q8" i="1"/>
  <c r="P8" i="1"/>
  <c r="O10" i="1"/>
  <c r="O11" i="1"/>
  <c r="O13" i="1"/>
  <c r="O14" i="1"/>
  <c r="O24" i="1"/>
  <c r="O25" i="1"/>
  <c r="O26" i="1"/>
  <c r="O27" i="1"/>
  <c r="O28" i="1"/>
  <c r="O8" i="1"/>
  <c r="N8" i="1"/>
  <c r="N10" i="1"/>
  <c r="N11" i="1"/>
  <c r="N13" i="1"/>
  <c r="N14" i="1"/>
  <c r="N24" i="1"/>
  <c r="N25" i="1"/>
  <c r="N26" i="1"/>
  <c r="N27" i="1"/>
  <c r="N28" i="1"/>
  <c r="M8" i="1"/>
  <c r="K8" i="1"/>
  <c r="J10" i="1"/>
  <c r="J8" i="1"/>
  <c r="AA8" i="2" l="1"/>
  <c r="Z20" i="2"/>
  <c r="AA24" i="2"/>
  <c r="AA19" i="2"/>
  <c r="AA10" i="2"/>
  <c r="AA41" i="2"/>
  <c r="Z29" i="2"/>
  <c r="Z19" i="2"/>
  <c r="Z37" i="2"/>
  <c r="Q42" i="2"/>
  <c r="U10" i="2"/>
  <c r="M42" i="2"/>
  <c r="Q10" i="2"/>
  <c r="V10" i="2" s="1"/>
  <c r="O42" i="2"/>
  <c r="L42" i="2"/>
  <c r="Y42" i="2" s="1"/>
  <c r="M8" i="2"/>
  <c r="J42" i="2"/>
  <c r="X42" i="2" s="1"/>
  <c r="L35" i="2"/>
  <c r="L40" i="2"/>
  <c r="Y40" i="2" s="1"/>
  <c r="L31" i="2"/>
  <c r="L9" i="2"/>
  <c r="L37" i="2"/>
  <c r="L28" i="2"/>
  <c r="L34" i="2"/>
  <c r="Y34" i="2" s="1"/>
  <c r="L24" i="2"/>
  <c r="Y24" i="2" s="1"/>
  <c r="L15" i="2"/>
  <c r="L25" i="2"/>
  <c r="Y25" i="2" s="1"/>
  <c r="L16" i="2"/>
  <c r="L22" i="2"/>
  <c r="L12" i="2"/>
  <c r="L18" i="2"/>
  <c r="L39" i="2"/>
  <c r="Y39" i="2" s="1"/>
  <c r="L30" i="2"/>
  <c r="Y30" i="2" s="1"/>
  <c r="L20" i="2"/>
  <c r="L11" i="2"/>
  <c r="Y11" i="2" s="1"/>
  <c r="L8" i="2"/>
  <c r="L36" i="2"/>
  <c r="L26" i="2"/>
  <c r="L17" i="2"/>
  <c r="L41" i="2"/>
  <c r="Y41" i="2" s="1"/>
  <c r="L33" i="2"/>
  <c r="L23" i="2"/>
  <c r="L14" i="2"/>
  <c r="K4" i="2"/>
  <c r="K42" i="2" s="1"/>
  <c r="L38" i="2"/>
  <c r="L29" i="2"/>
  <c r="L19" i="2"/>
  <c r="Y19" i="2" s="1"/>
  <c r="L10" i="2"/>
  <c r="Y10" i="2" s="1"/>
  <c r="M38" i="2"/>
  <c r="T38" i="2" s="1"/>
  <c r="M10" i="2"/>
  <c r="M12" i="2"/>
  <c r="M15" i="2"/>
  <c r="T15" i="2" s="1"/>
  <c r="M17" i="2"/>
  <c r="T17" i="2" s="1"/>
  <c r="M19" i="2"/>
  <c r="T19" i="2" s="1"/>
  <c r="M22" i="2"/>
  <c r="T22" i="2" s="1"/>
  <c r="M24" i="2"/>
  <c r="M26" i="2"/>
  <c r="T26" i="2" s="1"/>
  <c r="M29" i="2"/>
  <c r="T29" i="2" s="1"/>
  <c r="M31" i="2"/>
  <c r="T31" i="2" s="1"/>
  <c r="M34" i="2"/>
  <c r="M36" i="2"/>
  <c r="T36" i="2" s="1"/>
  <c r="M39" i="2"/>
  <c r="M41" i="2"/>
  <c r="M11" i="2"/>
  <c r="M14" i="2"/>
  <c r="T14" i="2" s="1"/>
  <c r="M16" i="2"/>
  <c r="T16" i="2" s="1"/>
  <c r="M18" i="2"/>
  <c r="T18" i="2" s="1"/>
  <c r="M20" i="2"/>
  <c r="T20" i="2" s="1"/>
  <c r="M23" i="2"/>
  <c r="T23" i="2" s="1"/>
  <c r="M25" i="2"/>
  <c r="M28" i="2"/>
  <c r="T28" i="2" s="1"/>
  <c r="M30" i="2"/>
  <c r="M33" i="2"/>
  <c r="T33" i="2" s="1"/>
  <c r="M35" i="2"/>
  <c r="T35" i="2" s="1"/>
  <c r="M37" i="2"/>
  <c r="T37" i="2" s="1"/>
  <c r="M40" i="2"/>
  <c r="O8" i="2"/>
  <c r="U8" i="2" s="1"/>
  <c r="Q8" i="2"/>
  <c r="V8" i="2" s="1"/>
  <c r="J41" i="2"/>
  <c r="J40" i="2"/>
  <c r="J39" i="2"/>
  <c r="J38" i="2"/>
  <c r="J37" i="2"/>
  <c r="J36" i="2"/>
  <c r="J35" i="2"/>
  <c r="J34" i="2"/>
  <c r="J33" i="2"/>
  <c r="J31" i="2"/>
  <c r="J30" i="2"/>
  <c r="J29" i="2"/>
  <c r="J28" i="2"/>
  <c r="J26" i="2"/>
  <c r="J25" i="2"/>
  <c r="J24" i="2"/>
  <c r="J23" i="2"/>
  <c r="J22" i="2"/>
  <c r="J20" i="2"/>
  <c r="J19" i="2"/>
  <c r="J18" i="2"/>
  <c r="J17" i="2"/>
  <c r="J16" i="2"/>
  <c r="J15" i="2"/>
  <c r="J14" i="2"/>
  <c r="J12" i="2"/>
  <c r="J11" i="2"/>
  <c r="J10" i="2"/>
  <c r="M9" i="2"/>
  <c r="K24" i="2"/>
  <c r="S24" i="2" s="1"/>
  <c r="J8" i="2"/>
  <c r="Q9" i="2"/>
  <c r="V9" i="2" s="1"/>
  <c r="Q41" i="2"/>
  <c r="V41" i="2" s="1"/>
  <c r="Q40" i="2"/>
  <c r="Q39" i="2"/>
  <c r="Q38" i="2"/>
  <c r="V38" i="2" s="1"/>
  <c r="Q37" i="2"/>
  <c r="V37" i="2" s="1"/>
  <c r="Q36" i="2"/>
  <c r="Q35" i="2"/>
  <c r="Q34" i="2"/>
  <c r="V34" i="2" s="1"/>
  <c r="Q33" i="2"/>
  <c r="V33" i="2" s="1"/>
  <c r="Q31" i="2"/>
  <c r="Q30" i="2"/>
  <c r="Q29" i="2"/>
  <c r="V29" i="2" s="1"/>
  <c r="Q28" i="2"/>
  <c r="V28" i="2" s="1"/>
  <c r="Q26" i="2"/>
  <c r="Q25" i="2"/>
  <c r="Q24" i="2"/>
  <c r="V24" i="2" s="1"/>
  <c r="Q23" i="2"/>
  <c r="V23" i="2" s="1"/>
  <c r="Q22" i="2"/>
  <c r="Q20" i="2"/>
  <c r="Q19" i="2"/>
  <c r="V19" i="2" s="1"/>
  <c r="Q18" i="2"/>
  <c r="V18" i="2" s="1"/>
  <c r="Q17" i="2"/>
  <c r="Q16" i="2"/>
  <c r="Q15" i="2"/>
  <c r="V15" i="2" s="1"/>
  <c r="Q14" i="2"/>
  <c r="V14" i="2" s="1"/>
  <c r="Q12" i="2"/>
  <c r="Q11" i="2"/>
  <c r="O9" i="2"/>
  <c r="U9" i="2" s="1"/>
  <c r="O41" i="2"/>
  <c r="U41" i="2" s="1"/>
  <c r="O40" i="2"/>
  <c r="O39" i="2"/>
  <c r="U39" i="2" s="1"/>
  <c r="O38" i="2"/>
  <c r="U38" i="2" s="1"/>
  <c r="O37" i="2"/>
  <c r="U37" i="2" s="1"/>
  <c r="O36" i="2"/>
  <c r="O35" i="2"/>
  <c r="U35" i="2" s="1"/>
  <c r="O34" i="2"/>
  <c r="U34" i="2" s="1"/>
  <c r="O33" i="2"/>
  <c r="U33" i="2" s="1"/>
  <c r="O31" i="2"/>
  <c r="O30" i="2"/>
  <c r="U30" i="2" s="1"/>
  <c r="O29" i="2"/>
  <c r="U29" i="2" s="1"/>
  <c r="O28" i="2"/>
  <c r="U28" i="2" s="1"/>
  <c r="O26" i="2"/>
  <c r="O25" i="2"/>
  <c r="U25" i="2" s="1"/>
  <c r="O24" i="2"/>
  <c r="U24" i="2" s="1"/>
  <c r="O23" i="2"/>
  <c r="U23" i="2" s="1"/>
  <c r="O22" i="2"/>
  <c r="O20" i="2"/>
  <c r="U20" i="2" s="1"/>
  <c r="O19" i="2"/>
  <c r="U19" i="2" s="1"/>
  <c r="O18" i="2"/>
  <c r="U18" i="2" s="1"/>
  <c r="O17" i="2"/>
  <c r="O16" i="2"/>
  <c r="U16" i="2" s="1"/>
  <c r="O15" i="2"/>
  <c r="U15" i="2" s="1"/>
  <c r="O14" i="2"/>
  <c r="U14" i="2" s="1"/>
  <c r="O12" i="2"/>
  <c r="O11" i="2"/>
  <c r="U11" i="2" s="1"/>
  <c r="A9" i="1"/>
  <c r="A10" i="1" s="1"/>
  <c r="A11" i="1" s="1"/>
  <c r="A12" i="1" s="1"/>
  <c r="A13" i="1" s="1"/>
  <c r="A14" i="1" s="1"/>
  <c r="BL24" i="1"/>
  <c r="L24" i="1"/>
  <c r="K24" i="1"/>
  <c r="M24" i="1"/>
  <c r="J24" i="1"/>
  <c r="BL10" i="1"/>
  <c r="BL11" i="1"/>
  <c r="BL13" i="1"/>
  <c r="BL14" i="1"/>
  <c r="BL25" i="1"/>
  <c r="BL26" i="1"/>
  <c r="BL27" i="1"/>
  <c r="BL28" i="1"/>
  <c r="BL8" i="1"/>
  <c r="L14" i="1"/>
  <c r="K14" i="1"/>
  <c r="M14" i="1"/>
  <c r="J14" i="1"/>
  <c r="A26" i="1" l="1"/>
  <c r="A27" i="1" s="1"/>
  <c r="A28" i="1" s="1"/>
  <c r="A29" i="1" s="1"/>
  <c r="A30" i="1" s="1"/>
  <c r="A31" i="1" s="1"/>
  <c r="AC42" i="2"/>
  <c r="Z16" i="2"/>
  <c r="AA22" i="2"/>
  <c r="V22" i="2"/>
  <c r="X22" i="2"/>
  <c r="X23" i="2"/>
  <c r="AC23" i="2" s="1"/>
  <c r="X41" i="2"/>
  <c r="T41" i="2"/>
  <c r="Y17" i="2"/>
  <c r="Y18" i="2"/>
  <c r="Y28" i="2"/>
  <c r="Z18" i="2"/>
  <c r="Z38" i="2"/>
  <c r="Z15" i="2"/>
  <c r="AA29" i="2"/>
  <c r="Z25" i="2"/>
  <c r="AA20" i="2"/>
  <c r="V20" i="2"/>
  <c r="Y33" i="2"/>
  <c r="AA37" i="2"/>
  <c r="U17" i="2"/>
  <c r="Z17" i="2"/>
  <c r="V12" i="2"/>
  <c r="AA12" i="2"/>
  <c r="V40" i="2"/>
  <c r="AA40" i="2"/>
  <c r="X40" i="2"/>
  <c r="AC40" i="2" s="1"/>
  <c r="X15" i="2"/>
  <c r="AC15" i="2" s="1"/>
  <c r="X24" i="2"/>
  <c r="T25" i="2"/>
  <c r="T39" i="2"/>
  <c r="Y29" i="2"/>
  <c r="Y26" i="2"/>
  <c r="Y12" i="2"/>
  <c r="Y37" i="2"/>
  <c r="Z42" i="2"/>
  <c r="U42" i="2"/>
  <c r="Z23" i="2"/>
  <c r="AA14" i="2"/>
  <c r="Z24" i="2"/>
  <c r="AA34" i="2"/>
  <c r="Z30" i="2"/>
  <c r="AA30" i="2"/>
  <c r="V30" i="2"/>
  <c r="X30" i="2"/>
  <c r="U36" i="2"/>
  <c r="Z36" i="2"/>
  <c r="T30" i="2"/>
  <c r="AA16" i="2"/>
  <c r="V16" i="2"/>
  <c r="V25" i="2"/>
  <c r="AA25" i="2"/>
  <c r="AA35" i="2"/>
  <c r="V35" i="2"/>
  <c r="X16" i="2"/>
  <c r="X35" i="2"/>
  <c r="AC35" i="2" s="1"/>
  <c r="Y38" i="2"/>
  <c r="Y36" i="2"/>
  <c r="Y22" i="2"/>
  <c r="Y9" i="2"/>
  <c r="Z28" i="2"/>
  <c r="AA18" i="2"/>
  <c r="Z34" i="2"/>
  <c r="AA38" i="2"/>
  <c r="Z35" i="2"/>
  <c r="V11" i="2"/>
  <c r="AA11" i="2"/>
  <c r="AA39" i="2"/>
  <c r="V39" i="2"/>
  <c r="U26" i="2"/>
  <c r="Z26" i="2"/>
  <c r="AA31" i="2"/>
  <c r="V31" i="2"/>
  <c r="T24" i="2"/>
  <c r="Z14" i="2"/>
  <c r="U12" i="2"/>
  <c r="Z12" i="2"/>
  <c r="Z22" i="2"/>
  <c r="U22" i="2"/>
  <c r="Z31" i="2"/>
  <c r="U31" i="2"/>
  <c r="Z40" i="2"/>
  <c r="U40" i="2"/>
  <c r="V17" i="2"/>
  <c r="AA17" i="2"/>
  <c r="V26" i="2"/>
  <c r="AA26" i="2"/>
  <c r="V36" i="2"/>
  <c r="AA36" i="2"/>
  <c r="T40" i="2"/>
  <c r="T34" i="2"/>
  <c r="S42" i="2"/>
  <c r="Y8" i="2"/>
  <c r="Y16" i="2"/>
  <c r="Y31" i="2"/>
  <c r="T42" i="2"/>
  <c r="Z33" i="2"/>
  <c r="AA23" i="2"/>
  <c r="Z9" i="2"/>
  <c r="AA9" i="2"/>
  <c r="Z39" i="2"/>
  <c r="Y14" i="2"/>
  <c r="AA28" i="2"/>
  <c r="X10" i="2"/>
  <c r="AC10" i="2" s="1"/>
  <c r="X29" i="2"/>
  <c r="AC29" i="2" s="1"/>
  <c r="Y23" i="2"/>
  <c r="Y20" i="2"/>
  <c r="Y15" i="2"/>
  <c r="Y35" i="2"/>
  <c r="V42" i="2"/>
  <c r="AA42" i="2"/>
  <c r="Z41" i="2"/>
  <c r="AA33" i="2"/>
  <c r="AA15" i="2"/>
  <c r="Z11" i="2"/>
  <c r="Z8" i="2"/>
  <c r="K22" i="2"/>
  <c r="S22" i="2" s="1"/>
  <c r="T8" i="2"/>
  <c r="K39" i="2"/>
  <c r="S39" i="2" s="1"/>
  <c r="K11" i="2"/>
  <c r="S11" i="2" s="1"/>
  <c r="K41" i="2"/>
  <c r="S41" i="2" s="1"/>
  <c r="K14" i="2"/>
  <c r="S14" i="2" s="1"/>
  <c r="K26" i="2"/>
  <c r="S26" i="2" s="1"/>
  <c r="K31" i="2"/>
  <c r="S31" i="2" s="1"/>
  <c r="K17" i="2"/>
  <c r="S17" i="2" s="1"/>
  <c r="K34" i="2"/>
  <c r="S34" i="2" s="1"/>
  <c r="K35" i="2"/>
  <c r="S35" i="2" s="1"/>
  <c r="K25" i="2"/>
  <c r="S25" i="2" s="1"/>
  <c r="K16" i="2"/>
  <c r="S16" i="2" s="1"/>
  <c r="K36" i="2"/>
  <c r="S36" i="2" s="1"/>
  <c r="T9" i="2"/>
  <c r="K10" i="2"/>
  <c r="S10" i="2" s="1"/>
  <c r="K28" i="2"/>
  <c r="S28" i="2" s="1"/>
  <c r="K18" i="2"/>
  <c r="S18" i="2" s="1"/>
  <c r="K38" i="2"/>
  <c r="S38" i="2" s="1"/>
  <c r="K12" i="2"/>
  <c r="S12" i="2" s="1"/>
  <c r="K30" i="2"/>
  <c r="S30" i="2" s="1"/>
  <c r="K20" i="2"/>
  <c r="S20" i="2" s="1"/>
  <c r="K40" i="2"/>
  <c r="S40" i="2" s="1"/>
  <c r="K15" i="2"/>
  <c r="S15" i="2" s="1"/>
  <c r="K33" i="2"/>
  <c r="S33" i="2" s="1"/>
  <c r="K23" i="2"/>
  <c r="S23" i="2" s="1"/>
  <c r="K19" i="2"/>
  <c r="S19" i="2" s="1"/>
  <c r="K37" i="2"/>
  <c r="S37" i="2" s="1"/>
  <c r="K29" i="2"/>
  <c r="S29" i="2" s="1"/>
  <c r="T10" i="2"/>
  <c r="T11" i="2"/>
  <c r="K8" i="2"/>
  <c r="S8" i="2" s="1"/>
  <c r="K9" i="2"/>
  <c r="T12" i="2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X14" i="2"/>
  <c r="AC14" i="2" s="1"/>
  <c r="X36" i="2"/>
  <c r="AC36" i="2" s="1"/>
  <c r="AC16" i="2"/>
  <c r="AC22" i="2"/>
  <c r="X37" i="2"/>
  <c r="AC37" i="2" s="1"/>
  <c r="X26" i="2"/>
  <c r="AC26" i="2" s="1"/>
  <c r="X8" i="2"/>
  <c r="AC8" i="2" s="1"/>
  <c r="X12" i="2"/>
  <c r="AC12" i="2" s="1"/>
  <c r="S9" i="2"/>
  <c r="X9" i="2"/>
  <c r="AC9" i="2" s="1"/>
  <c r="X28" i="2"/>
  <c r="AC28" i="2" s="1"/>
  <c r="X17" i="2"/>
  <c r="AC17" i="2" s="1"/>
  <c r="X25" i="2"/>
  <c r="AC25" i="2" s="1"/>
  <c r="X39" i="2"/>
  <c r="AC39" i="2" s="1"/>
  <c r="X20" i="2"/>
  <c r="AC20" i="2" s="1"/>
  <c r="X38" i="2"/>
  <c r="AC38" i="2" s="1"/>
  <c r="X18" i="2"/>
  <c r="AC18" i="2" s="1"/>
  <c r="X31" i="2"/>
  <c r="AC31" i="2" s="1"/>
  <c r="AC30" i="2"/>
  <c r="X34" i="2"/>
  <c r="AC34" i="2" s="1"/>
  <c r="AC41" i="2"/>
  <c r="X19" i="2"/>
  <c r="AC19" i="2" s="1"/>
  <c r="AC24" i="2"/>
  <c r="X33" i="2"/>
  <c r="AC33" i="2" s="1"/>
  <c r="X11" i="2"/>
  <c r="AC11" i="2" s="1"/>
  <c r="L26" i="1"/>
  <c r="K26" i="1"/>
  <c r="M26" i="1"/>
  <c r="J26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J27" i="1"/>
  <c r="M27" i="1"/>
  <c r="K27" i="1"/>
  <c r="L27" i="1"/>
  <c r="J28" i="1"/>
  <c r="M28" i="1"/>
  <c r="K28" i="1"/>
  <c r="L28" i="1"/>
  <c r="J25" i="1"/>
  <c r="M25" i="1"/>
  <c r="K25" i="1"/>
  <c r="L25" i="1"/>
  <c r="J13" i="1" l="1"/>
  <c r="M13" i="1"/>
  <c r="K13" i="1"/>
  <c r="L13" i="1"/>
  <c r="L10" i="1" l="1"/>
  <c r="L11" i="1"/>
  <c r="L8" i="1"/>
  <c r="K10" i="1"/>
  <c r="K11" i="1"/>
  <c r="M10" i="1"/>
  <c r="M11" i="1"/>
  <c r="J11" i="1" l="1"/>
</calcChain>
</file>

<file path=xl/sharedStrings.xml><?xml version="1.0" encoding="utf-8"?>
<sst xmlns="http://schemas.openxmlformats.org/spreadsheetml/2006/main" count="259" uniqueCount="100">
  <si>
    <t>repeat</t>
  </si>
  <si>
    <t>SumRew</t>
  </si>
  <si>
    <t>Regret</t>
  </si>
  <si>
    <t>Opt[%]</t>
  </si>
  <si>
    <t>RNopt[%]</t>
  </si>
  <si>
    <t>case01</t>
  </si>
  <si>
    <t>case02</t>
  </si>
  <si>
    <t>case03</t>
  </si>
  <si>
    <t>case04</t>
  </si>
  <si>
    <t>case05</t>
  </si>
  <si>
    <t>case06</t>
  </si>
  <si>
    <t>case07</t>
  </si>
  <si>
    <t>case08</t>
  </si>
  <si>
    <t>case09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</si>
  <si>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</si>
  <si>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</si>
  <si>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</si>
  <si>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</si>
  <si>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</si>
  <si>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</si>
  <si>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</si>
  <si>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</si>
  <si>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</si>
  <si>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</si>
  <si>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</si>
  <si>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</si>
  <si>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</si>
  <si>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</si>
  <si>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</si>
  <si>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</si>
  <si>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</si>
  <si>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</si>
  <si>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</si>
  <si>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</si>
  <si>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</si>
  <si>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</si>
  <si>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</si>
  <si>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</si>
  <si>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</si>
  <si>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</si>
  <si>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</si>
  <si>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</si>
  <si>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p0</t>
  </si>
  <si>
    <t>p1</t>
  </si>
  <si>
    <t>p2</t>
  </si>
  <si>
    <t>p3</t>
  </si>
  <si>
    <t>p4</t>
  </si>
  <si>
    <t>UCBT no change point detection</t>
  </si>
  <si>
    <t>UCBT no change point C linear 3 inputs</t>
  </si>
  <si>
    <t>UCBT page-hinkley resetSingle</t>
  </si>
  <si>
    <t>UCBT davorTomCP resetSingle</t>
  </si>
  <si>
    <t>ID</t>
  </si>
  <si>
    <t>best by rank</t>
  </si>
  <si>
    <t>OPTIMIZATION CASES</t>
  </si>
  <si>
    <t>NON-OPTIMIZATION CASES</t>
  </si>
  <si>
    <t>case type</t>
  </si>
  <si>
    <t>non-stat</t>
  </si>
  <si>
    <t>stat</t>
  </si>
  <si>
    <t>c=0.7087</t>
  </si>
  <si>
    <t>c=0.77</t>
  </si>
  <si>
    <t>CP_thr=42.83</t>
  </si>
  <si>
    <t>CP_s=50</t>
  </si>
  <si>
    <t>c=0.8</t>
  </si>
  <si>
    <t>CP_thr=1.6</t>
  </si>
  <si>
    <t>CP_int=0.9</t>
  </si>
  <si>
    <t>CP_samp=30</t>
  </si>
  <si>
    <t>POKER page-hinkley resetSingle</t>
  </si>
  <si>
    <t>CP_thr=43</t>
  </si>
  <si>
    <t>1000</t>
  </si>
  <si>
    <t>COPY NEW RESULTS IN NEW LINE FROM COLUMN R RIGHTWARDS</t>
  </si>
  <si>
    <t>UCBT linear C1 to C2, with linear approx 2 inputs</t>
  </si>
  <si>
    <t>p5</t>
  </si>
  <si>
    <t>/</t>
  </si>
  <si>
    <t>c=1.0</t>
  </si>
  <si>
    <t>c2=0.77</t>
  </si>
  <si>
    <t>VoterUCBT (plain UCBT : plain POKER)</t>
  </si>
  <si>
    <t>POKER no change point detection</t>
  </si>
  <si>
    <t>EVALUATION CASES</t>
  </si>
  <si>
    <t>OPTIMIZIATION+EVALUATION CASES</t>
  </si>
  <si>
    <t>BOTH</t>
  </si>
  <si>
    <t>NON-STAT</t>
  </si>
  <si>
    <t>STAT</t>
  </si>
  <si>
    <t>Random normalized scores [%]</t>
  </si>
  <si>
    <t>inp2</t>
  </si>
  <si>
    <t>inp1</t>
  </si>
  <si>
    <t>w0</t>
  </si>
  <si>
    <t>w1</t>
  </si>
  <si>
    <t>w2</t>
  </si>
  <si>
    <t>w3</t>
  </si>
  <si>
    <t>w4</t>
  </si>
  <si>
    <t>w5</t>
  </si>
  <si>
    <t>linear function output calculator</t>
  </si>
  <si>
    <t>out1</t>
  </si>
  <si>
    <t>out2</t>
  </si>
  <si>
    <t>diff</t>
  </si>
  <si>
    <t>avgs</t>
  </si>
  <si>
    <t>avg avg</t>
  </si>
  <si>
    <t>4 extreme situations for 2 parameters</t>
  </si>
  <si>
    <t>copy from matlab here below</t>
  </si>
  <si>
    <t>POKER  PH reset to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</si>
</sst>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0" fontId="5" fillId="0" borderId="0" xfId="0" applyFont="1"/>
    <xf numFmtId="164" fontId="0" fillId="0" borderId="0" xfId="0" applyNumberForma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center"/>
    </xf>
    <xf numFmtId="2" fontId="8" fillId="0" borderId="0" xfId="0" applyNumberFormat="1" applyFont="1"/>
    <xf numFmtId="0" fontId="6" fillId="0" borderId="0" xfId="0" applyFont="1"/>
    <xf numFmtId="0" fontId="7" fillId="0" borderId="0" xfId="0" applyFont="1" applyAlignment="1"/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/>
    <xf numFmtId="164" fontId="0" fillId="0" borderId="0" xfId="0" applyNumberFormat="1"/>
    <xf numFmtId="2" fontId="0" fillId="0" borderId="0" xfId="0" applyNumberFormat="1"/>
    <xf numFmtId="2" fontId="4" fillId="0" borderId="0" xfId="0" applyNumberFormat="1" applyFont="1"/>
    <xf numFmtId="2" fontId="1" fillId="0" borderId="0" xfId="0" applyNumberFormat="1" applyFont="1"/>
    <xf numFmtId="2" fontId="3" fillId="0" borderId="0" xfId="0" applyNumberFormat="1" applyFont="1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10" fillId="0" borderId="0" xfId="0" applyNumberFormat="1" applyFont="1" applyFill="1"/>
  </cellXfs>
  <cellStyles count="1">
    <cellStyle name="Normal" xfId="0" builtinId="0"/>
  </cellStyles>
  <dxfs count="14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4"/>
  <sheetViews>
    <sheetView workbookViewId="0">
      <selection activeCell="A7" sqref="A1:XFD7"/>
    </sheetView>
  </sheetViews>
  <sheetFormatPr defaultRowHeight="15" x14ac:dyDescent="0.25"/>
  <cols>
    <col min="2" max="2" width="44.140625" style="3" customWidth="1"/>
    <col min="3" max="8" width="13.28515625" style="3" customWidth="1"/>
    <col min="10" max="10" width="11" style="12" bestFit="1" customWidth="1"/>
    <col min="11" max="11" width="12.28515625" style="12" bestFit="1" customWidth="1"/>
    <col min="12" max="12" width="11" style="12" bestFit="1" customWidth="1"/>
    <col min="13" max="13" width="11" style="17" bestFit="1" customWidth="1"/>
    <col min="14" max="14" width="12.28515625" style="17" bestFit="1" customWidth="1"/>
    <col min="15" max="15" width="11" style="17" bestFit="1" customWidth="1"/>
    <col min="16" max="16" width="11" style="12" bestFit="1" customWidth="1"/>
    <col min="17" max="17" width="12.28515625" style="12" bestFit="1" customWidth="1"/>
    <col min="18" max="18" width="11" style="12" bestFit="1" customWidth="1"/>
    <col min="21" max="23" width="9.140625" style="2"/>
    <col min="24" max="24" width="13" style="1" customWidth="1"/>
    <col min="25" max="26" width="9.140625" style="4"/>
    <col min="27" max="28" width="9.140625" style="4" customWidth="1"/>
    <col min="29" max="34" width="9.140625" style="4"/>
  </cols>
  <sheetData>
    <row r="1" spans="1:64" x14ac:dyDescent="0.25">
      <c r="T1" s="10" t="s">
        <v>69</v>
      </c>
    </row>
    <row r="2" spans="1:64" x14ac:dyDescent="0.25">
      <c r="J2" s="16" t="s">
        <v>82</v>
      </c>
      <c r="Y2" s="4" t="s">
        <v>53</v>
      </c>
      <c r="AI2" t="s">
        <v>54</v>
      </c>
    </row>
    <row r="3" spans="1:64" x14ac:dyDescent="0.25">
      <c r="T3" s="3" t="s">
        <v>52</v>
      </c>
      <c r="U3">
        <f>MATCH(MAX(U8:U126),U8:U126,0)</f>
        <v>6</v>
      </c>
      <c r="V3">
        <f>MATCH(MIN(V8:V126),V8:V126,0)</f>
        <v>10</v>
      </c>
      <c r="W3">
        <f t="shared" ref="W3:BI3" si="0">MATCH(MAX(W8:W126),W8:W126,0)</f>
        <v>18</v>
      </c>
      <c r="X3" s="1">
        <f t="shared" si="0"/>
        <v>10</v>
      </c>
      <c r="Y3" s="4">
        <f t="shared" si="0"/>
        <v>20</v>
      </c>
      <c r="Z3" s="4">
        <f t="shared" si="0"/>
        <v>25</v>
      </c>
      <c r="AA3" s="4">
        <f t="shared" si="0"/>
        <v>25</v>
      </c>
      <c r="AB3" s="4">
        <f t="shared" si="0"/>
        <v>25</v>
      </c>
      <c r="AC3" s="4">
        <f t="shared" si="0"/>
        <v>8</v>
      </c>
      <c r="AD3" s="4">
        <f t="shared" si="0"/>
        <v>4</v>
      </c>
      <c r="AE3" s="4">
        <f t="shared" si="0"/>
        <v>19</v>
      </c>
      <c r="AF3" s="4">
        <f t="shared" si="0"/>
        <v>4</v>
      </c>
      <c r="AG3" s="4">
        <f t="shared" si="0"/>
        <v>26</v>
      </c>
      <c r="AH3" s="4">
        <f t="shared" si="0"/>
        <v>17</v>
      </c>
      <c r="AI3">
        <f t="shared" si="0"/>
        <v>3</v>
      </c>
      <c r="AJ3">
        <f t="shared" si="0"/>
        <v>17</v>
      </c>
      <c r="AK3">
        <f t="shared" si="0"/>
        <v>10</v>
      </c>
      <c r="AL3">
        <f t="shared" si="0"/>
        <v>1</v>
      </c>
      <c r="AM3">
        <f t="shared" si="0"/>
        <v>8</v>
      </c>
      <c r="AN3">
        <f t="shared" si="0"/>
        <v>6</v>
      </c>
      <c r="AO3">
        <f t="shared" si="0"/>
        <v>10</v>
      </c>
      <c r="AP3">
        <f t="shared" si="0"/>
        <v>8</v>
      </c>
      <c r="AQ3">
        <f t="shared" si="0"/>
        <v>1</v>
      </c>
      <c r="AR3">
        <f t="shared" si="0"/>
        <v>10</v>
      </c>
      <c r="AS3">
        <f t="shared" si="0"/>
        <v>7</v>
      </c>
      <c r="AT3">
        <f t="shared" si="0"/>
        <v>6</v>
      </c>
      <c r="AU3">
        <f t="shared" si="0"/>
        <v>7</v>
      </c>
      <c r="AV3">
        <f t="shared" si="0"/>
        <v>7</v>
      </c>
      <c r="AW3">
        <f t="shared" si="0"/>
        <v>26</v>
      </c>
      <c r="AX3">
        <f t="shared" si="0"/>
        <v>24</v>
      </c>
      <c r="AY3">
        <f t="shared" si="0"/>
        <v>3</v>
      </c>
      <c r="AZ3">
        <f t="shared" si="0"/>
        <v>26</v>
      </c>
      <c r="BA3">
        <f t="shared" si="0"/>
        <v>21</v>
      </c>
      <c r="BB3">
        <f t="shared" si="0"/>
        <v>19</v>
      </c>
      <c r="BC3">
        <f t="shared" si="0"/>
        <v>10</v>
      </c>
      <c r="BD3">
        <f t="shared" si="0"/>
        <v>7</v>
      </c>
      <c r="BE3">
        <f t="shared" si="0"/>
        <v>7</v>
      </c>
      <c r="BF3">
        <f t="shared" si="0"/>
        <v>25</v>
      </c>
      <c r="BG3">
        <f t="shared" si="0"/>
        <v>4</v>
      </c>
      <c r="BH3">
        <f t="shared" si="0"/>
        <v>17</v>
      </c>
      <c r="BI3">
        <f t="shared" si="0"/>
        <v>17</v>
      </c>
    </row>
    <row r="4" spans="1:64" x14ac:dyDescent="0.25">
      <c r="T4" s="3"/>
      <c r="U4"/>
      <c r="V4"/>
      <c r="W4"/>
    </row>
    <row r="5" spans="1:64" x14ac:dyDescent="0.25">
      <c r="K5" s="13" t="s">
        <v>78</v>
      </c>
      <c r="N5" s="18" t="s">
        <v>53</v>
      </c>
      <c r="Q5" s="13" t="s">
        <v>77</v>
      </c>
      <c r="T5" s="3"/>
      <c r="X5" s="4" t="s">
        <v>55</v>
      </c>
      <c r="Y5" s="4" t="s">
        <v>57</v>
      </c>
      <c r="Z5" s="4" t="s">
        <v>57</v>
      </c>
      <c r="AA5" s="4" t="s">
        <v>57</v>
      </c>
      <c r="AB5" s="4" t="s">
        <v>57</v>
      </c>
      <c r="AC5" s="4" t="s">
        <v>57</v>
      </c>
      <c r="AD5" s="4" t="s">
        <v>56</v>
      </c>
      <c r="AE5" s="4" t="s">
        <v>56</v>
      </c>
      <c r="AF5" s="4" t="s">
        <v>56</v>
      </c>
      <c r="AG5" s="4" t="s">
        <v>56</v>
      </c>
      <c r="AH5" s="4" t="s">
        <v>56</v>
      </c>
      <c r="AI5" s="5" t="s">
        <v>57</v>
      </c>
      <c r="AJ5" s="5" t="s">
        <v>57</v>
      </c>
      <c r="AK5" s="5" t="s">
        <v>57</v>
      </c>
      <c r="AL5" s="5" t="s">
        <v>57</v>
      </c>
      <c r="AM5" s="5" t="s">
        <v>57</v>
      </c>
      <c r="AN5" s="5" t="s">
        <v>57</v>
      </c>
      <c r="AO5" s="5" t="s">
        <v>57</v>
      </c>
      <c r="AP5" s="5" t="s">
        <v>57</v>
      </c>
      <c r="AQ5" s="5" t="s">
        <v>57</v>
      </c>
      <c r="AR5" s="5" t="s">
        <v>57</v>
      </c>
      <c r="AS5" s="5" t="s">
        <v>57</v>
      </c>
      <c r="AT5" s="5" t="s">
        <v>57</v>
      </c>
      <c r="AU5" s="5" t="s">
        <v>57</v>
      </c>
      <c r="AV5" s="5" t="s">
        <v>56</v>
      </c>
      <c r="AW5" s="5" t="s">
        <v>56</v>
      </c>
      <c r="AX5" s="5" t="s">
        <v>56</v>
      </c>
      <c r="AY5" s="5" t="s">
        <v>56</v>
      </c>
      <c r="AZ5" s="5" t="s">
        <v>56</v>
      </c>
      <c r="BA5" s="5" t="s">
        <v>56</v>
      </c>
      <c r="BB5" s="5" t="s">
        <v>56</v>
      </c>
      <c r="BC5" s="5" t="s">
        <v>56</v>
      </c>
      <c r="BD5" s="5" t="s">
        <v>56</v>
      </c>
      <c r="BE5" s="5" t="s">
        <v>56</v>
      </c>
      <c r="BF5" s="5" t="s">
        <v>56</v>
      </c>
      <c r="BG5" s="5" t="s">
        <v>56</v>
      </c>
      <c r="BH5" s="5" t="s">
        <v>56</v>
      </c>
      <c r="BI5" s="5" t="s">
        <v>56</v>
      </c>
    </row>
    <row r="6" spans="1:64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13" t="s">
        <v>79</v>
      </c>
      <c r="K6" s="13" t="s">
        <v>81</v>
      </c>
      <c r="L6" s="13" t="s">
        <v>80</v>
      </c>
      <c r="M6" s="18" t="s">
        <v>79</v>
      </c>
      <c r="N6" s="18" t="s">
        <v>81</v>
      </c>
      <c r="O6" s="18" t="s">
        <v>80</v>
      </c>
      <c r="P6" s="13" t="s">
        <v>79</v>
      </c>
      <c r="Q6" s="13" t="s">
        <v>81</v>
      </c>
      <c r="R6" s="13" t="s">
        <v>80</v>
      </c>
      <c r="T6" t="s">
        <v>0</v>
      </c>
      <c r="U6" s="2" t="s">
        <v>1</v>
      </c>
      <c r="V6" s="2" t="s">
        <v>2</v>
      </c>
      <c r="W6" s="2" t="s">
        <v>3</v>
      </c>
      <c r="X6" s="1" t="s">
        <v>4</v>
      </c>
      <c r="Y6" s="4" t="s">
        <v>5</v>
      </c>
      <c r="Z6" s="4" t="s">
        <v>6</v>
      </c>
      <c r="AA6" s="4" t="s">
        <v>7</v>
      </c>
      <c r="AB6" s="4" t="s">
        <v>8</v>
      </c>
      <c r="AC6" s="4" t="s">
        <v>9</v>
      </c>
      <c r="AD6" s="4" t="s">
        <v>10</v>
      </c>
      <c r="AE6" s="4" t="s">
        <v>11</v>
      </c>
      <c r="AF6" s="4" t="s">
        <v>12</v>
      </c>
      <c r="AG6" s="4" t="s">
        <v>13</v>
      </c>
      <c r="AH6" s="4" t="s">
        <v>14</v>
      </c>
      <c r="AI6" t="s">
        <v>15</v>
      </c>
      <c r="AJ6" t="s">
        <v>16</v>
      </c>
      <c r="AK6" t="s">
        <v>17</v>
      </c>
      <c r="AL6" t="s">
        <v>18</v>
      </c>
      <c r="AM6" t="s">
        <v>19</v>
      </c>
      <c r="AN6" t="s">
        <v>20</v>
      </c>
      <c r="AO6" t="s">
        <v>21</v>
      </c>
      <c r="AP6" t="s">
        <v>22</v>
      </c>
      <c r="AQ6" t="s">
        <v>23</v>
      </c>
      <c r="AR6" t="s">
        <v>24</v>
      </c>
      <c r="AS6" t="s">
        <v>25</v>
      </c>
      <c r="AT6" t="s">
        <v>26</v>
      </c>
      <c r="AU6" t="s">
        <v>27</v>
      </c>
      <c r="AV6" t="s">
        <v>28</v>
      </c>
      <c r="AW6" t="s">
        <v>29</v>
      </c>
      <c r="AX6" t="s">
        <v>30</v>
      </c>
      <c r="AY6" t="s">
        <v>31</v>
      </c>
      <c r="AZ6" t="s">
        <v>32</v>
      </c>
      <c r="BA6" t="s">
        <v>33</v>
      </c>
      <c r="BB6" t="s">
        <v>34</v>
      </c>
      <c r="BC6" t="s">
        <v>35</v>
      </c>
      <c r="BD6" t="s">
        <v>36</v>
      </c>
      <c r="BE6" t="s">
        <v>37</v>
      </c>
      <c r="BF6" t="s">
        <v>38</v>
      </c>
      <c r="BG6" t="s">
        <v>39</v>
      </c>
      <c r="BH6" t="s">
        <v>40</v>
      </c>
      <c r="BI6" t="s">
        <v>41</v>
      </c>
    </row>
    <row r="7" spans="1:64" x14ac:dyDescent="0.25">
      <c r="A7" t="s">
        <v>51</v>
      </c>
    </row>
    <row r="8" spans="1:64" x14ac:dyDescent="0.25">
      <c r="A8">
        <v>1</v>
      </c>
      <c r="B8" s="3" t="s">
        <v>47</v>
      </c>
      <c r="C8" s="3" t="s">
        <v>59</v>
      </c>
      <c r="J8" s="14">
        <f>X8</f>
        <v>49.17</v>
      </c>
      <c r="K8" s="14">
        <f>(SUM(Y8:AC8)+SUM(AI8:AU8))/(COUNT(Y8:AC8)+COUNT(AI8:AU8))</f>
        <v>48.939999999999991</v>
      </c>
      <c r="L8" s="14">
        <f>(SUM(AD8:AH8)+SUM(AV8:BI8))/(COUNT(AD8:AH8)+COUNT(AV8:BI8))</f>
        <v>49.388421052631585</v>
      </c>
      <c r="M8" s="19">
        <f>AVERAGE(Y8:AH8)</f>
        <v>51.6</v>
      </c>
      <c r="N8" s="19">
        <f>(SUM(Y8:AC8))/(COUNT(Y8:AC8))</f>
        <v>48.656000000000006</v>
      </c>
      <c r="O8" s="19">
        <f>(SUM(AD8:AH8))/(COUNT(AD8:AH8))</f>
        <v>54.544000000000004</v>
      </c>
      <c r="P8" s="14">
        <f>AVERAGE(AI8:BI8)</f>
        <v>48.270370370370351</v>
      </c>
      <c r="Q8" s="14">
        <f>(SUM(AI8:AU8))/(COUNT(AI8:AU8))</f>
        <v>49.049230769230761</v>
      </c>
      <c r="R8" s="14">
        <f>(SUM(AV8:BI8))/(COUNT(AV8:BI8))</f>
        <v>47.547142857142866</v>
      </c>
      <c r="T8">
        <v>1000</v>
      </c>
      <c r="U8" s="14">
        <v>52468.91</v>
      </c>
      <c r="V8" s="2">
        <v>2383.59</v>
      </c>
      <c r="W8" s="2">
        <v>91.08</v>
      </c>
      <c r="X8" s="23">
        <v>49.17</v>
      </c>
      <c r="Y8" s="24">
        <v>86.97</v>
      </c>
      <c r="Z8" s="24">
        <v>70.44</v>
      </c>
      <c r="AA8" s="24">
        <v>70.760000000000005</v>
      </c>
      <c r="AB8" s="24">
        <v>15.68</v>
      </c>
      <c r="AC8" s="24">
        <v>-0.56999999999999995</v>
      </c>
      <c r="AD8" s="24">
        <v>38.49</v>
      </c>
      <c r="AE8" s="24">
        <v>55.53</v>
      </c>
      <c r="AF8" s="24">
        <v>57.53</v>
      </c>
      <c r="AG8" s="24">
        <v>88.91</v>
      </c>
      <c r="AH8" s="24">
        <v>32.26</v>
      </c>
      <c r="AI8" s="22">
        <v>99.16</v>
      </c>
      <c r="AJ8" s="22">
        <v>97.11</v>
      </c>
      <c r="AK8" s="22">
        <v>14.6</v>
      </c>
      <c r="AL8" s="22">
        <v>99.6</v>
      </c>
      <c r="AM8" s="22">
        <v>18.079999999999998</v>
      </c>
      <c r="AN8" s="22">
        <v>13.33</v>
      </c>
      <c r="AO8" s="22">
        <v>65.349999999999994</v>
      </c>
      <c r="AP8" s="22">
        <v>11.7</v>
      </c>
      <c r="AQ8" s="22">
        <v>66.959999999999994</v>
      </c>
      <c r="AR8" s="22">
        <v>13.16</v>
      </c>
      <c r="AS8" s="22">
        <v>27.6</v>
      </c>
      <c r="AT8" s="22">
        <v>26.38</v>
      </c>
      <c r="AU8" s="22">
        <v>84.61</v>
      </c>
      <c r="AV8" s="22">
        <v>23.4</v>
      </c>
      <c r="AW8" s="22">
        <v>87.4</v>
      </c>
      <c r="AX8" s="22">
        <v>40.520000000000003</v>
      </c>
      <c r="AY8" s="22">
        <v>18.61</v>
      </c>
      <c r="AZ8" s="22">
        <v>41.54</v>
      </c>
      <c r="BA8" s="22">
        <v>41.27</v>
      </c>
      <c r="BB8" s="22">
        <v>60.42</v>
      </c>
      <c r="BC8" s="22">
        <v>82.84</v>
      </c>
      <c r="BD8" s="22">
        <v>21.62</v>
      </c>
      <c r="BE8" s="22">
        <v>26.67</v>
      </c>
      <c r="BF8" s="22">
        <v>77.180000000000007</v>
      </c>
      <c r="BG8" s="22">
        <v>70.86</v>
      </c>
      <c r="BH8" s="22">
        <v>36.840000000000003</v>
      </c>
      <c r="BI8" s="22">
        <v>36.49</v>
      </c>
      <c r="BL8" t="str">
        <f>B8</f>
        <v>UCBT no change point detection</v>
      </c>
    </row>
    <row r="9" spans="1:64" x14ac:dyDescent="0.25">
      <c r="A9">
        <f>A8+1</f>
        <v>2</v>
      </c>
      <c r="J9" s="14"/>
      <c r="K9" s="14"/>
      <c r="L9" s="14"/>
      <c r="M9" s="19"/>
      <c r="N9" s="19"/>
      <c r="O9" s="19"/>
      <c r="P9" s="14"/>
      <c r="Q9" s="14"/>
      <c r="R9" s="14"/>
      <c r="U9" s="14"/>
      <c r="X9" s="23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4" x14ac:dyDescent="0.25">
      <c r="A10">
        <f t="shared" ref="A10:A48" si="1">A9+1</f>
        <v>3</v>
      </c>
      <c r="B10" s="3" t="s">
        <v>49</v>
      </c>
      <c r="C10" s="3" t="s">
        <v>58</v>
      </c>
      <c r="D10" s="3" t="s">
        <v>60</v>
      </c>
      <c r="E10" s="3" t="s">
        <v>61</v>
      </c>
      <c r="J10" s="14">
        <f>X10</f>
        <v>48.76</v>
      </c>
      <c r="K10" s="14">
        <f>(SUM(Y10:AC10)+SUM(AI10:AU10))/(COUNT(Y10:AC10)+COUNT(AI10:AU10))</f>
        <v>49.101666666666659</v>
      </c>
      <c r="L10" s="14">
        <f>(SUM(AD10:AH10)+SUM(AV10:BI10))/(COUNT(AD10:AH10)+COUNT(AV10:BI10))</f>
        <v>48.433157894736844</v>
      </c>
      <c r="M10" s="19">
        <f>AVERAGE(Y10:AH10)</f>
        <v>56.414999999999999</v>
      </c>
      <c r="N10" s="19">
        <f t="shared" ref="N10:N28" si="2">(SUM(Y10:AC10))/(COUNT(Y10:AC10))</f>
        <v>49.214000000000006</v>
      </c>
      <c r="O10" s="19">
        <f t="shared" ref="O10:O28" si="3">(SUM(AD10:AH10))/(COUNT(AD10:AH10))</f>
        <v>63.616</v>
      </c>
      <c r="P10" s="14">
        <f t="shared" ref="P10:P28" si="4">AVERAGE(AI10:BI10)</f>
        <v>45.922592592592586</v>
      </c>
      <c r="Q10" s="14">
        <f t="shared" ref="Q10:Q28" si="5">(SUM(AI10:AU10))/(COUNT(AI10:AU10))</f>
        <v>49.058461538461529</v>
      </c>
      <c r="R10" s="14">
        <f t="shared" ref="R10:R28" si="6">(SUM(AV10:BI10))/(COUNT(AV10:BI10))</f>
        <v>43.010714285714293</v>
      </c>
      <c r="T10">
        <v>1000</v>
      </c>
      <c r="U10" s="14">
        <v>52093.88</v>
      </c>
      <c r="V10" s="2">
        <v>2758.62</v>
      </c>
      <c r="W10" s="2">
        <v>91.01</v>
      </c>
      <c r="X10" s="23">
        <v>48.76</v>
      </c>
      <c r="Y10" s="24">
        <v>87.86</v>
      </c>
      <c r="Z10" s="24">
        <v>72.94</v>
      </c>
      <c r="AA10" s="24">
        <v>71.180000000000007</v>
      </c>
      <c r="AB10" s="24">
        <v>16.23</v>
      </c>
      <c r="AC10" s="24">
        <v>-2.14</v>
      </c>
      <c r="AD10" s="24">
        <v>64.680000000000007</v>
      </c>
      <c r="AE10" s="24">
        <v>56.56</v>
      </c>
      <c r="AF10" s="24">
        <v>75.319999999999993</v>
      </c>
      <c r="AG10" s="24">
        <v>87.97</v>
      </c>
      <c r="AH10" s="24">
        <v>33.549999999999997</v>
      </c>
      <c r="AI10" s="22">
        <v>99.62</v>
      </c>
      <c r="AJ10" s="22">
        <v>97.3</v>
      </c>
      <c r="AK10" s="22">
        <v>12.04</v>
      </c>
      <c r="AL10" s="22">
        <v>99.6</v>
      </c>
      <c r="AM10" s="22">
        <v>14.26</v>
      </c>
      <c r="AN10" s="22">
        <v>15.95</v>
      </c>
      <c r="AO10" s="22">
        <v>64.569999999999993</v>
      </c>
      <c r="AP10" s="22">
        <v>10.64</v>
      </c>
      <c r="AQ10" s="22">
        <v>65.55</v>
      </c>
      <c r="AR10" s="22">
        <v>10.88</v>
      </c>
      <c r="AS10" s="22">
        <v>31.41</v>
      </c>
      <c r="AT10" s="22">
        <v>29.65</v>
      </c>
      <c r="AU10" s="22">
        <v>86.29</v>
      </c>
      <c r="AV10" s="22">
        <v>15.6</v>
      </c>
      <c r="AW10" s="22">
        <v>90.8</v>
      </c>
      <c r="AX10" s="22">
        <v>38.47</v>
      </c>
      <c r="AY10" s="22">
        <v>30.29</v>
      </c>
      <c r="AZ10" s="22">
        <v>48.35</v>
      </c>
      <c r="BA10" s="22">
        <v>36.67</v>
      </c>
      <c r="BB10" s="22">
        <v>61.28</v>
      </c>
      <c r="BC10" s="22">
        <v>12.06</v>
      </c>
      <c r="BD10" s="22">
        <v>20.28</v>
      </c>
      <c r="BE10" s="22">
        <v>23.61</v>
      </c>
      <c r="BF10" s="22">
        <v>77.81</v>
      </c>
      <c r="BG10" s="22">
        <v>73.62</v>
      </c>
      <c r="BH10" s="22">
        <v>35.869999999999997</v>
      </c>
      <c r="BI10" s="22">
        <v>37.44</v>
      </c>
      <c r="BL10" t="str">
        <f t="shared" ref="BL10:BL28" si="7">B10</f>
        <v>UCBT page-hinkley resetSingle</v>
      </c>
    </row>
    <row r="11" spans="1:64" x14ac:dyDescent="0.25">
      <c r="A11">
        <f t="shared" si="1"/>
        <v>4</v>
      </c>
      <c r="B11" s="3" t="s">
        <v>50</v>
      </c>
      <c r="C11" s="3" t="s">
        <v>62</v>
      </c>
      <c r="D11" s="3" t="s">
        <v>63</v>
      </c>
      <c r="E11" s="3" t="s">
        <v>64</v>
      </c>
      <c r="F11" s="3" t="s">
        <v>65</v>
      </c>
      <c r="J11" s="14">
        <f>X11</f>
        <v>46.35</v>
      </c>
      <c r="K11" s="14">
        <f>(SUM(Y11:AC11)+SUM(AI11:AU11))/(COUNT(Y11:AC11)+COUNT(AI11:AU11))</f>
        <v>46.737777777777779</v>
      </c>
      <c r="L11" s="14">
        <f>(SUM(AD11:AH11)+SUM(AV11:BI11))/(COUNT(AD11:AH11)+COUNT(AV11:BI11))</f>
        <v>45.972631578947372</v>
      </c>
      <c r="M11" s="19">
        <f>AVERAGE(Y11:AH11)</f>
        <v>56.641999999999996</v>
      </c>
      <c r="N11" s="19">
        <f t="shared" si="2"/>
        <v>48.286000000000001</v>
      </c>
      <c r="O11" s="19">
        <f t="shared" si="3"/>
        <v>64.998000000000005</v>
      </c>
      <c r="P11" s="14">
        <f t="shared" si="4"/>
        <v>42.531111111111109</v>
      </c>
      <c r="Q11" s="14">
        <f t="shared" si="5"/>
        <v>46.142307692307682</v>
      </c>
      <c r="R11" s="14">
        <f t="shared" si="6"/>
        <v>39.177857142857142</v>
      </c>
      <c r="T11">
        <v>1000</v>
      </c>
      <c r="U11" s="14">
        <v>51995.360000000001</v>
      </c>
      <c r="V11" s="2">
        <v>2857.14</v>
      </c>
      <c r="W11" s="2">
        <v>90.91</v>
      </c>
      <c r="X11" s="23">
        <v>46.35</v>
      </c>
      <c r="Y11" s="24">
        <v>85.94</v>
      </c>
      <c r="Z11" s="24">
        <v>72.989999999999995</v>
      </c>
      <c r="AA11" s="24">
        <v>60.45</v>
      </c>
      <c r="AB11" s="24">
        <v>17.18</v>
      </c>
      <c r="AC11" s="24">
        <v>4.87</v>
      </c>
      <c r="AD11" s="24">
        <v>74.31</v>
      </c>
      <c r="AE11" s="24">
        <v>37.36</v>
      </c>
      <c r="AF11" s="24">
        <v>81.06</v>
      </c>
      <c r="AG11" s="24">
        <v>88.35</v>
      </c>
      <c r="AH11" s="24">
        <v>43.91</v>
      </c>
      <c r="AI11" s="22">
        <v>99.28</v>
      </c>
      <c r="AJ11" s="22">
        <v>97.19</v>
      </c>
      <c r="AK11" s="22">
        <v>2.98</v>
      </c>
      <c r="AL11" s="22">
        <v>99.6</v>
      </c>
      <c r="AM11" s="22">
        <v>12.68</v>
      </c>
      <c r="AN11" s="22">
        <v>14.24</v>
      </c>
      <c r="AO11" s="22">
        <v>58.77</v>
      </c>
      <c r="AP11" s="22">
        <v>7.78</v>
      </c>
      <c r="AQ11" s="22">
        <v>46.11</v>
      </c>
      <c r="AR11" s="22">
        <v>15.1</v>
      </c>
      <c r="AS11" s="22">
        <v>43.06</v>
      </c>
      <c r="AT11" s="22">
        <v>16.43</v>
      </c>
      <c r="AU11" s="22">
        <v>86.63</v>
      </c>
      <c r="AV11" s="22">
        <v>15.14</v>
      </c>
      <c r="AW11" s="22">
        <v>93.4</v>
      </c>
      <c r="AX11" s="22">
        <v>36.86</v>
      </c>
      <c r="AY11" s="22">
        <v>25.58</v>
      </c>
      <c r="AZ11" s="22">
        <v>49.12</v>
      </c>
      <c r="BA11" s="22">
        <v>23.72</v>
      </c>
      <c r="BB11" s="22">
        <v>33.24</v>
      </c>
      <c r="BC11" s="22">
        <v>-15.21</v>
      </c>
      <c r="BD11" s="22">
        <v>20.7</v>
      </c>
      <c r="BE11" s="22">
        <v>16.34</v>
      </c>
      <c r="BF11" s="22">
        <v>80.349999999999994</v>
      </c>
      <c r="BG11" s="22">
        <v>78.430000000000007</v>
      </c>
      <c r="BH11" s="22">
        <v>49.37</v>
      </c>
      <c r="BI11" s="22">
        <v>41.45</v>
      </c>
      <c r="BL11" t="str">
        <f t="shared" si="7"/>
        <v>UCBT davorTomCP resetSingle</v>
      </c>
    </row>
    <row r="12" spans="1:64" x14ac:dyDescent="0.25">
      <c r="A12">
        <f t="shared" si="1"/>
        <v>5</v>
      </c>
      <c r="J12" s="14"/>
      <c r="K12" s="14"/>
      <c r="L12" s="14"/>
      <c r="M12" s="19"/>
      <c r="N12" s="19"/>
      <c r="O12" s="19"/>
      <c r="P12" s="14"/>
      <c r="Q12" s="14"/>
      <c r="R12" s="14"/>
      <c r="U12" s="14"/>
      <c r="X12" s="23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4" s="6" customFormat="1" x14ac:dyDescent="0.25">
      <c r="A13">
        <f t="shared" si="1"/>
        <v>6</v>
      </c>
      <c r="B13" s="7" t="s">
        <v>66</v>
      </c>
      <c r="C13" s="7"/>
      <c r="D13" s="7" t="s">
        <v>67</v>
      </c>
      <c r="E13" s="7" t="s">
        <v>61</v>
      </c>
      <c r="F13" s="7"/>
      <c r="G13" s="7"/>
      <c r="H13" s="7"/>
      <c r="J13" s="14">
        <f>X13</f>
        <v>49.33</v>
      </c>
      <c r="K13" s="14">
        <f>(SUM(Y13:AC13)+SUM(AI13:AU13))/(COUNT(Y13:AC13)+COUNT(AI13:AU13))</f>
        <v>58.010000000000005</v>
      </c>
      <c r="L13" s="14">
        <f>(SUM(AD13:AH13)+SUM(AV13:BI13))/(COUNT(AD13:AH13)+COUNT(AV13:BI13))</f>
        <v>39.95473684210527</v>
      </c>
      <c r="M13" s="19">
        <f>AVERAGE(Y13:AH13)</f>
        <v>42.266000000000005</v>
      </c>
      <c r="N13" s="19">
        <f t="shared" si="2"/>
        <v>47.360000000000007</v>
      </c>
      <c r="O13" s="19">
        <f t="shared" si="3"/>
        <v>37.17199999999999</v>
      </c>
      <c r="P13" s="14">
        <f t="shared" si="4"/>
        <v>51.135555555555548</v>
      </c>
      <c r="Q13" s="14">
        <f t="shared" si="5"/>
        <v>62.106153846153852</v>
      </c>
      <c r="R13" s="14">
        <f t="shared" si="6"/>
        <v>40.948571428571434</v>
      </c>
      <c r="T13" s="8" t="s">
        <v>68</v>
      </c>
      <c r="U13" s="14">
        <v>52719.95</v>
      </c>
      <c r="V13" s="9">
        <v>3032.55</v>
      </c>
      <c r="W13" s="9">
        <v>89.62</v>
      </c>
      <c r="X13" s="23">
        <v>49.33</v>
      </c>
      <c r="Y13" s="24">
        <v>76.150000000000006</v>
      </c>
      <c r="Z13" s="24">
        <v>64.459999999999994</v>
      </c>
      <c r="AA13" s="24">
        <v>64.37</v>
      </c>
      <c r="AB13" s="24">
        <v>21.11</v>
      </c>
      <c r="AC13" s="24">
        <v>10.71</v>
      </c>
      <c r="AD13" s="24">
        <v>48.71</v>
      </c>
      <c r="AE13" s="24">
        <v>34.549999999999997</v>
      </c>
      <c r="AF13" s="24">
        <v>42.07</v>
      </c>
      <c r="AG13" s="24">
        <v>57.83</v>
      </c>
      <c r="AH13" s="24">
        <v>2.7</v>
      </c>
      <c r="AI13" s="22">
        <v>72.88</v>
      </c>
      <c r="AJ13" s="22">
        <v>77.56</v>
      </c>
      <c r="AK13" s="22">
        <v>13.08</v>
      </c>
      <c r="AL13" s="22">
        <v>99.02</v>
      </c>
      <c r="AM13" s="22">
        <v>38.82</v>
      </c>
      <c r="AN13" s="22">
        <v>73.19</v>
      </c>
      <c r="AO13" s="22">
        <v>57.26</v>
      </c>
      <c r="AP13" s="22">
        <v>53.78</v>
      </c>
      <c r="AQ13" s="22">
        <v>52.88</v>
      </c>
      <c r="AR13" s="22">
        <v>12.61</v>
      </c>
      <c r="AS13" s="22">
        <v>69.28</v>
      </c>
      <c r="AT13" s="22">
        <v>97.21</v>
      </c>
      <c r="AU13" s="22">
        <v>89.81</v>
      </c>
      <c r="AV13" s="22">
        <v>7</v>
      </c>
      <c r="AW13" s="22">
        <v>92.89</v>
      </c>
      <c r="AX13" s="22">
        <v>29.53</v>
      </c>
      <c r="AY13" s="22">
        <v>30.04</v>
      </c>
      <c r="AZ13" s="22">
        <v>33.49</v>
      </c>
      <c r="BA13" s="22">
        <v>27.51</v>
      </c>
      <c r="BB13" s="22">
        <v>28.54</v>
      </c>
      <c r="BC13" s="22">
        <v>56.71</v>
      </c>
      <c r="BD13" s="22">
        <v>37.33</v>
      </c>
      <c r="BE13" s="22">
        <v>37.29</v>
      </c>
      <c r="BF13" s="22">
        <v>64.78</v>
      </c>
      <c r="BG13" s="22">
        <v>62.24</v>
      </c>
      <c r="BH13" s="22">
        <v>42.6</v>
      </c>
      <c r="BI13" s="22">
        <v>23.33</v>
      </c>
      <c r="BJ13" s="8"/>
      <c r="BL13" t="str">
        <f t="shared" si="7"/>
        <v>POKER page-hinkley resetSingle</v>
      </c>
    </row>
    <row r="14" spans="1:64" s="6" customFormat="1" x14ac:dyDescent="0.25">
      <c r="A14">
        <f t="shared" si="1"/>
        <v>7</v>
      </c>
      <c r="B14" s="3" t="s">
        <v>76</v>
      </c>
      <c r="C14" s="3" t="s">
        <v>72</v>
      </c>
      <c r="D14" s="3" t="s">
        <v>72</v>
      </c>
      <c r="E14" s="3" t="s">
        <v>72</v>
      </c>
      <c r="F14" s="3" t="s">
        <v>72</v>
      </c>
      <c r="H14" s="3"/>
      <c r="I14"/>
      <c r="J14" s="14">
        <f t="shared" ref="J14:J15" si="8">X14</f>
        <v>42.99</v>
      </c>
      <c r="K14" s="14">
        <f>(SUM(Y14:AC14)+SUM(AI14:AU14))/(COUNT(Y14:AC14)+COUNT(AI14:AU14))</f>
        <v>59.016111111111094</v>
      </c>
      <c r="L14" s="14">
        <f>(SUM(AD14:AH14)+SUM(AV14:BI14))/(COUNT(AD14:AH14)+COUNT(AV14:BI14))</f>
        <v>27.812105263157893</v>
      </c>
      <c r="M14" s="19">
        <f>AVERAGE(Y14:AH14)</f>
        <v>31.172999999999995</v>
      </c>
      <c r="N14" s="19">
        <f t="shared" si="2"/>
        <v>52.297999999999988</v>
      </c>
      <c r="O14" s="19">
        <f t="shared" si="3"/>
        <v>10.047999999999998</v>
      </c>
      <c r="P14" s="14">
        <f t="shared" si="4"/>
        <v>47.37</v>
      </c>
      <c r="Q14" s="14">
        <f t="shared" si="5"/>
        <v>61.599999999999987</v>
      </c>
      <c r="R14" s="14">
        <f t="shared" si="6"/>
        <v>34.15642857142857</v>
      </c>
      <c r="S14"/>
      <c r="T14" s="25">
        <v>1000</v>
      </c>
      <c r="U14" s="14">
        <v>51628.57</v>
      </c>
      <c r="V14" s="27">
        <v>3223.93</v>
      </c>
      <c r="W14" s="27">
        <v>88.26</v>
      </c>
      <c r="X14" s="26">
        <v>42.99</v>
      </c>
      <c r="Y14" s="28">
        <v>78.099999999999994</v>
      </c>
      <c r="Z14" s="28">
        <v>80.05</v>
      </c>
      <c r="AA14" s="28">
        <v>66.33</v>
      </c>
      <c r="AB14" s="28">
        <v>23.17</v>
      </c>
      <c r="AC14" s="28">
        <v>13.84</v>
      </c>
      <c r="AD14" s="28">
        <v>-11.88</v>
      </c>
      <c r="AE14" s="28">
        <v>-15.92</v>
      </c>
      <c r="AF14" s="28">
        <v>22.5</v>
      </c>
      <c r="AG14" s="28">
        <v>57.98</v>
      </c>
      <c r="AH14" s="28">
        <v>-2.44</v>
      </c>
      <c r="AI14" s="25">
        <v>72.84</v>
      </c>
      <c r="AJ14" s="25">
        <v>77.8</v>
      </c>
      <c r="AK14" s="25">
        <v>2.4</v>
      </c>
      <c r="AL14" s="25">
        <v>98.98</v>
      </c>
      <c r="AM14" s="25">
        <v>38.340000000000003</v>
      </c>
      <c r="AN14" s="25">
        <v>69.16</v>
      </c>
      <c r="AO14" s="25">
        <v>57.39</v>
      </c>
      <c r="AP14" s="25">
        <v>47.16</v>
      </c>
      <c r="AQ14" s="25">
        <v>61.76</v>
      </c>
      <c r="AR14" s="25">
        <v>13.18</v>
      </c>
      <c r="AS14" s="25">
        <v>71.12</v>
      </c>
      <c r="AT14" s="25">
        <v>97.17</v>
      </c>
      <c r="AU14" s="25">
        <v>93.5</v>
      </c>
      <c r="AV14" s="25">
        <v>29.18</v>
      </c>
      <c r="AW14" s="25">
        <v>93.46</v>
      </c>
      <c r="AX14" s="25">
        <v>31.23</v>
      </c>
      <c r="AY14" s="25">
        <v>9.51</v>
      </c>
      <c r="AZ14" s="25">
        <v>20.03</v>
      </c>
      <c r="BA14" s="25">
        <v>29.65</v>
      </c>
      <c r="BB14" s="25">
        <v>-21.8</v>
      </c>
      <c r="BC14" s="25">
        <v>60.05</v>
      </c>
      <c r="BD14" s="25">
        <v>38.43</v>
      </c>
      <c r="BE14" s="25">
        <v>38.54</v>
      </c>
      <c r="BF14" s="25">
        <v>69.16</v>
      </c>
      <c r="BG14" s="25">
        <v>62.98</v>
      </c>
      <c r="BH14" s="25">
        <v>4.43</v>
      </c>
      <c r="BI14" s="25">
        <v>13.34</v>
      </c>
      <c r="BJ14" s="8"/>
      <c r="BL14" t="str">
        <f t="shared" si="7"/>
        <v>POKER no change point detection</v>
      </c>
    </row>
    <row r="15" spans="1:64" s="6" customFormat="1" x14ac:dyDescent="0.25">
      <c r="A15" s="25">
        <f t="shared" si="1"/>
        <v>8</v>
      </c>
      <c r="B15" s="3" t="s">
        <v>99</v>
      </c>
      <c r="C15" s="3"/>
      <c r="D15" s="7" t="s">
        <v>67</v>
      </c>
      <c r="E15" s="7"/>
      <c r="F15" s="3"/>
      <c r="H15" s="3"/>
      <c r="I15" s="25"/>
      <c r="J15" s="29">
        <f t="shared" si="8"/>
        <v>51.24</v>
      </c>
      <c r="K15" s="14">
        <f>(SUM(Y15:AC15)+SUM(AI15:AU15))/(COUNT(Y15:AC15)+COUNT(AI15:AU15))</f>
        <v>58.95055555555556</v>
      </c>
      <c r="L15" s="14">
        <f>(SUM(AD15:AH15)+SUM(AV15:BI15))/(COUNT(AD15:AH15)+COUNT(AV15:BI15))</f>
        <v>43.931052631578943</v>
      </c>
      <c r="M15" s="19">
        <f>AVERAGE(Y15:AH15)</f>
        <v>47.472999999999999</v>
      </c>
      <c r="N15" s="19">
        <f t="shared" si="2"/>
        <v>50.238</v>
      </c>
      <c r="O15" s="19">
        <f t="shared" si="3"/>
        <v>44.707999999999998</v>
      </c>
      <c r="P15" s="14">
        <f t="shared" si="4"/>
        <v>52.632222222222225</v>
      </c>
      <c r="Q15" s="14">
        <f t="shared" si="5"/>
        <v>62.30153846153847</v>
      </c>
      <c r="R15" s="14">
        <f t="shared" si="6"/>
        <v>43.653571428571425</v>
      </c>
      <c r="S15" s="25"/>
      <c r="T15" s="25">
        <v>1000</v>
      </c>
      <c r="U15" s="14">
        <v>52161.77</v>
      </c>
      <c r="V15" s="27">
        <v>2690.73</v>
      </c>
      <c r="W15" s="27">
        <v>90.44</v>
      </c>
      <c r="X15" s="26">
        <v>51.24</v>
      </c>
      <c r="Y15" s="28">
        <v>77.849999999999994</v>
      </c>
      <c r="Z15" s="28">
        <v>75.84</v>
      </c>
      <c r="AA15" s="28">
        <v>63.15</v>
      </c>
      <c r="AB15" s="28">
        <v>17.87</v>
      </c>
      <c r="AC15" s="28">
        <v>16.48</v>
      </c>
      <c r="AD15" s="28">
        <v>57.99</v>
      </c>
      <c r="AE15" s="28">
        <v>33.64</v>
      </c>
      <c r="AF15" s="28">
        <v>39.33</v>
      </c>
      <c r="AG15" s="28">
        <v>58.67</v>
      </c>
      <c r="AH15" s="28">
        <v>33.909999999999997</v>
      </c>
      <c r="AI15" s="25">
        <v>72.91</v>
      </c>
      <c r="AJ15" s="25">
        <v>77.59</v>
      </c>
      <c r="AK15" s="25">
        <v>17.5</v>
      </c>
      <c r="AL15" s="25">
        <v>99</v>
      </c>
      <c r="AM15" s="25">
        <v>39.700000000000003</v>
      </c>
      <c r="AN15" s="25">
        <v>62.85</v>
      </c>
      <c r="AO15" s="25">
        <v>60</v>
      </c>
      <c r="AP15" s="25">
        <v>55.44</v>
      </c>
      <c r="AQ15" s="25">
        <v>58.07</v>
      </c>
      <c r="AR15" s="25">
        <v>16.03</v>
      </c>
      <c r="AS15" s="25">
        <v>65.22</v>
      </c>
      <c r="AT15" s="25">
        <v>97.08</v>
      </c>
      <c r="AU15" s="25">
        <v>88.53</v>
      </c>
      <c r="AV15" s="25">
        <v>8.6</v>
      </c>
      <c r="AW15" s="25">
        <v>93.19</v>
      </c>
      <c r="AX15" s="25">
        <v>30.87</v>
      </c>
      <c r="AY15" s="25">
        <v>26.79</v>
      </c>
      <c r="AZ15" s="25">
        <v>32.97</v>
      </c>
      <c r="BA15" s="25">
        <v>29.07</v>
      </c>
      <c r="BB15" s="25">
        <v>24.13</v>
      </c>
      <c r="BC15" s="25">
        <v>58.95</v>
      </c>
      <c r="BD15" s="25">
        <v>38.17</v>
      </c>
      <c r="BE15" s="25">
        <v>36.24</v>
      </c>
      <c r="BF15" s="25">
        <v>64.569999999999993</v>
      </c>
      <c r="BG15" s="25">
        <v>60.27</v>
      </c>
      <c r="BH15" s="25">
        <v>59.98</v>
      </c>
      <c r="BI15" s="25">
        <v>47.35</v>
      </c>
      <c r="BJ15" s="8"/>
      <c r="BL15" s="25" t="str">
        <f t="shared" si="7"/>
        <v>POKER  PH reset to zero</v>
      </c>
    </row>
    <row r="16" spans="1:64" s="6" customFormat="1" x14ac:dyDescent="0.25">
      <c r="A16" s="25">
        <f t="shared" si="1"/>
        <v>9</v>
      </c>
      <c r="B16" s="3"/>
      <c r="C16" s="3"/>
      <c r="D16" s="3"/>
      <c r="E16" s="3"/>
      <c r="F16" s="3"/>
      <c r="H16" s="3"/>
      <c r="I16"/>
      <c r="J16" s="14"/>
      <c r="K16" s="14"/>
      <c r="L16" s="14"/>
      <c r="M16" s="19"/>
      <c r="N16" s="19"/>
      <c r="O16" s="19"/>
      <c r="P16" s="14"/>
      <c r="Q16" s="14"/>
      <c r="R16" s="14"/>
      <c r="S16"/>
      <c r="T16"/>
      <c r="U16" s="14"/>
      <c r="V16" s="2"/>
      <c r="W16" s="2"/>
      <c r="X16" s="23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8"/>
      <c r="BL16"/>
    </row>
    <row r="17" spans="1:64" x14ac:dyDescent="0.25">
      <c r="A17" s="25">
        <f t="shared" si="1"/>
        <v>10</v>
      </c>
      <c r="B17" s="3" t="s">
        <v>75</v>
      </c>
      <c r="C17" s="3" t="s">
        <v>73</v>
      </c>
      <c r="D17" s="3" t="s">
        <v>74</v>
      </c>
      <c r="J17" s="14">
        <f t="shared" ref="J17" si="9">X17</f>
        <v>52.01</v>
      </c>
      <c r="K17" s="14">
        <f>(SUM(Y17:AC17)+SUM(AI17:AU17))/(COUNT(Y17:AC17)+COUNT(AI17:AU17))</f>
        <v>55.12222222222222</v>
      </c>
      <c r="L17" s="14">
        <f>(SUM(AD17:AH17)+SUM(AV17:BI17))/(COUNT(AD17:AH17)+COUNT(AV17:BI17))</f>
        <v>49.054210526315785</v>
      </c>
      <c r="M17" s="19">
        <f>AVERAGE(Y17:AH17)</f>
        <v>52.346000000000004</v>
      </c>
      <c r="N17" s="19">
        <f t="shared" ref="N17" si="10">(SUM(Y17:AC17))/(COUNT(Y17:AC17))</f>
        <v>53.179999999999993</v>
      </c>
      <c r="O17" s="19">
        <f t="shared" ref="O17" si="11">(SUM(AD17:AH17))/(COUNT(AD17:AH17))</f>
        <v>51.512</v>
      </c>
      <c r="P17" s="14">
        <f t="shared" ref="P17" si="12">AVERAGE(AI17:BI17)</f>
        <v>51.880370370370379</v>
      </c>
      <c r="Q17" s="14">
        <f t="shared" ref="Q17" si="13">(SUM(AI17:AU17))/(COUNT(AI17:AU17))</f>
        <v>55.869230769230768</v>
      </c>
      <c r="R17" s="14">
        <f t="shared" ref="R17" si="14">(SUM(AV17:BI17))/(COUNT(AV17:BI17))</f>
        <v>48.176428571428566</v>
      </c>
      <c r="T17" s="25">
        <v>1000</v>
      </c>
      <c r="U17" s="14">
        <v>52605.64</v>
      </c>
      <c r="V17" s="27">
        <v>2246.86</v>
      </c>
      <c r="W17" s="27">
        <v>91.2</v>
      </c>
      <c r="X17" s="26">
        <v>52.01</v>
      </c>
      <c r="Y17" s="28">
        <v>85.98</v>
      </c>
      <c r="Z17" s="28">
        <v>72.42</v>
      </c>
      <c r="AA17" s="28">
        <v>70.099999999999994</v>
      </c>
      <c r="AB17" s="28">
        <v>29.75</v>
      </c>
      <c r="AC17" s="28">
        <v>7.65</v>
      </c>
      <c r="AD17" s="28">
        <v>33.92</v>
      </c>
      <c r="AE17" s="28">
        <v>52.24</v>
      </c>
      <c r="AF17" s="28">
        <v>54.68</v>
      </c>
      <c r="AG17" s="28">
        <v>82.36</v>
      </c>
      <c r="AH17" s="28">
        <v>34.36</v>
      </c>
      <c r="AI17" s="25">
        <v>97.31</v>
      </c>
      <c r="AJ17" s="25">
        <v>90.85</v>
      </c>
      <c r="AK17" s="25">
        <v>27.66</v>
      </c>
      <c r="AL17" s="25">
        <v>99.15</v>
      </c>
      <c r="AM17" s="25">
        <v>15.06</v>
      </c>
      <c r="AN17" s="25">
        <v>12.44</v>
      </c>
      <c r="AO17" s="25">
        <v>66.569999999999993</v>
      </c>
      <c r="AP17" s="25">
        <v>22.26</v>
      </c>
      <c r="AQ17" s="25">
        <v>65.209999999999994</v>
      </c>
      <c r="AR17" s="25">
        <v>17.829999999999998</v>
      </c>
      <c r="AS17" s="25">
        <v>47.44</v>
      </c>
      <c r="AT17" s="25">
        <v>75.569999999999993</v>
      </c>
      <c r="AU17" s="25">
        <v>88.95</v>
      </c>
      <c r="AV17" s="25">
        <v>23.49</v>
      </c>
      <c r="AW17" s="25">
        <v>93.93</v>
      </c>
      <c r="AX17" s="25">
        <v>40.56</v>
      </c>
      <c r="AY17" s="25">
        <v>21.17</v>
      </c>
      <c r="AZ17" s="25">
        <v>46.82</v>
      </c>
      <c r="BA17" s="25">
        <v>40.659999999999997</v>
      </c>
      <c r="BB17" s="25">
        <v>58.03</v>
      </c>
      <c r="BC17" s="25">
        <v>84.68</v>
      </c>
      <c r="BD17" s="25">
        <v>13.18</v>
      </c>
      <c r="BE17" s="25">
        <v>24.77</v>
      </c>
      <c r="BF17" s="25">
        <v>76.55</v>
      </c>
      <c r="BG17" s="25">
        <v>69.42</v>
      </c>
      <c r="BH17" s="25">
        <v>41.58</v>
      </c>
      <c r="BI17" s="25">
        <v>39.630000000000003</v>
      </c>
      <c r="BL17" t="str">
        <f t="shared" ref="BL17" si="15">B17</f>
        <v>VoterUCBT (plain UCBT : plain POKER)</v>
      </c>
    </row>
    <row r="18" spans="1:64" s="6" customFormat="1" x14ac:dyDescent="0.25">
      <c r="A18" s="25">
        <f t="shared" si="1"/>
        <v>11</v>
      </c>
      <c r="B18" s="3"/>
      <c r="C18" s="3"/>
      <c r="D18" s="3"/>
      <c r="E18" s="3"/>
      <c r="F18" s="3"/>
      <c r="H18" s="3"/>
      <c r="I18"/>
      <c r="J18" s="14"/>
      <c r="K18" s="14"/>
      <c r="L18" s="14"/>
      <c r="M18" s="19"/>
      <c r="N18" s="19"/>
      <c r="O18" s="19"/>
      <c r="P18" s="14"/>
      <c r="Q18" s="14"/>
      <c r="R18" s="14"/>
      <c r="S18"/>
      <c r="T18"/>
      <c r="U18" s="14"/>
      <c r="V18" s="2"/>
      <c r="W18" s="2"/>
      <c r="X18" s="23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8"/>
      <c r="BL18"/>
    </row>
    <row r="19" spans="1:64" s="6" customFormat="1" x14ac:dyDescent="0.25">
      <c r="A19" s="25">
        <f t="shared" si="1"/>
        <v>12</v>
      </c>
      <c r="B19" s="3"/>
      <c r="C19" s="3"/>
      <c r="D19" s="3"/>
      <c r="E19" s="3"/>
      <c r="F19" s="3"/>
      <c r="H19" s="3"/>
      <c r="I19"/>
      <c r="J19" s="14"/>
      <c r="K19" s="14"/>
      <c r="L19" s="14"/>
      <c r="M19" s="19"/>
      <c r="N19" s="19"/>
      <c r="O19" s="19"/>
      <c r="P19" s="14"/>
      <c r="Q19" s="14"/>
      <c r="R19" s="14"/>
      <c r="S19"/>
      <c r="T19"/>
      <c r="U19" s="14"/>
      <c r="V19" s="2"/>
      <c r="W19" s="2"/>
      <c r="X19" s="23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8"/>
      <c r="BL19"/>
    </row>
    <row r="20" spans="1:64" s="6" customFormat="1" x14ac:dyDescent="0.25">
      <c r="A20" s="25">
        <f t="shared" si="1"/>
        <v>13</v>
      </c>
      <c r="B20" s="3"/>
      <c r="C20" s="3"/>
      <c r="D20" s="3"/>
      <c r="E20" s="3"/>
      <c r="F20" s="3"/>
      <c r="H20" s="3"/>
      <c r="I20"/>
      <c r="J20" s="14"/>
      <c r="K20" s="14"/>
      <c r="L20" s="14"/>
      <c r="M20" s="19"/>
      <c r="N20" s="19"/>
      <c r="O20" s="19"/>
      <c r="P20" s="14"/>
      <c r="Q20" s="14"/>
      <c r="R20" s="14"/>
      <c r="S20"/>
      <c r="T20"/>
      <c r="U20" s="14"/>
      <c r="V20" s="2"/>
      <c r="W20" s="2"/>
      <c r="X20" s="23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8"/>
      <c r="BL20"/>
    </row>
    <row r="21" spans="1:64" s="6" customFormat="1" x14ac:dyDescent="0.25">
      <c r="A21" s="25">
        <f t="shared" si="1"/>
        <v>14</v>
      </c>
      <c r="B21" s="3"/>
      <c r="C21" s="3"/>
      <c r="D21" s="3"/>
      <c r="E21" s="3"/>
      <c r="F21" s="3"/>
      <c r="H21" s="3"/>
      <c r="I21"/>
      <c r="J21" s="14"/>
      <c r="K21" s="14"/>
      <c r="L21" s="14"/>
      <c r="M21" s="19"/>
      <c r="N21" s="19"/>
      <c r="O21" s="19"/>
      <c r="P21" s="14"/>
      <c r="Q21" s="14"/>
      <c r="R21" s="14"/>
      <c r="S21"/>
      <c r="T21"/>
      <c r="U21" s="14"/>
      <c r="V21" s="2"/>
      <c r="W21" s="2"/>
      <c r="X21" s="23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8"/>
      <c r="BL21"/>
    </row>
    <row r="22" spans="1:64" s="6" customFormat="1" x14ac:dyDescent="0.25">
      <c r="A22" s="25">
        <f t="shared" si="1"/>
        <v>15</v>
      </c>
      <c r="B22" s="3"/>
      <c r="C22" s="3"/>
      <c r="D22" s="3"/>
      <c r="E22" s="3"/>
      <c r="F22" s="3"/>
      <c r="H22" s="3"/>
      <c r="I22"/>
      <c r="J22" s="14"/>
      <c r="K22" s="14"/>
      <c r="L22" s="14"/>
      <c r="M22" s="19"/>
      <c r="N22" s="19"/>
      <c r="O22" s="19"/>
      <c r="P22" s="14"/>
      <c r="Q22" s="14"/>
      <c r="R22" s="14"/>
      <c r="S22"/>
      <c r="T22"/>
      <c r="U22" s="14"/>
      <c r="V22" s="2"/>
      <c r="W22" s="2"/>
      <c r="X22" s="23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8"/>
      <c r="BL22"/>
    </row>
    <row r="23" spans="1:64" s="6" customFormat="1" x14ac:dyDescent="0.25">
      <c r="A23" s="25">
        <f t="shared" si="1"/>
        <v>16</v>
      </c>
      <c r="B23" s="3"/>
      <c r="C23" s="3"/>
      <c r="D23" s="3"/>
      <c r="E23" s="3"/>
      <c r="F23" s="3"/>
      <c r="H23" s="3"/>
      <c r="I23"/>
      <c r="J23" s="14"/>
      <c r="K23" s="14"/>
      <c r="L23" s="14"/>
      <c r="M23" s="19"/>
      <c r="N23" s="19"/>
      <c r="O23" s="19"/>
      <c r="P23" s="14"/>
      <c r="Q23" s="14"/>
      <c r="R23" s="14"/>
      <c r="S23"/>
      <c r="T23"/>
      <c r="U23" s="14"/>
      <c r="V23" s="2"/>
      <c r="W23" s="2"/>
      <c r="X23" s="23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8"/>
      <c r="BL23"/>
    </row>
    <row r="24" spans="1:64" x14ac:dyDescent="0.25">
      <c r="A24" s="25">
        <f t="shared" si="1"/>
        <v>17</v>
      </c>
      <c r="B24" s="3" t="s">
        <v>48</v>
      </c>
      <c r="C24" s="3">
        <v>0.45229999999999998</v>
      </c>
      <c r="D24" s="3">
        <v>-0.44390000000000002</v>
      </c>
      <c r="E24" s="3">
        <v>0.1721</v>
      </c>
      <c r="F24" s="3">
        <v>0.24909999999999999</v>
      </c>
      <c r="J24" s="14">
        <f>X24</f>
        <v>47.98</v>
      </c>
      <c r="K24" s="14">
        <f t="shared" ref="K24:K29" si="16">(SUM(Y24:AC24)+SUM(AI24:AU24))/(COUNT(Y24:AC24)+COUNT(AI24:AU24))</f>
        <v>49.606666666666662</v>
      </c>
      <c r="L24" s="14">
        <f t="shared" ref="L24:L29" si="17">(SUM(AD24:AH24)+SUM(AV24:BI24))/(COUNT(AD24:AH24)+COUNT(AV24:BI24))</f>
        <v>46.445263157894736</v>
      </c>
      <c r="M24" s="19">
        <f t="shared" ref="M24:M29" si="18">AVERAGE(Y24:AH24)</f>
        <v>53.259</v>
      </c>
      <c r="N24" s="19">
        <f t="shared" si="2"/>
        <v>51.033999999999999</v>
      </c>
      <c r="O24" s="19">
        <f t="shared" si="3"/>
        <v>55.484000000000002</v>
      </c>
      <c r="P24" s="14">
        <f t="shared" si="4"/>
        <v>46.02925925925927</v>
      </c>
      <c r="Q24" s="14">
        <f t="shared" si="5"/>
        <v>49.057692307692307</v>
      </c>
      <c r="R24" s="14">
        <f t="shared" si="6"/>
        <v>43.217142857142861</v>
      </c>
      <c r="T24">
        <v>1000</v>
      </c>
      <c r="U24" s="14">
        <v>52335.78</v>
      </c>
      <c r="V24" s="2">
        <v>2516.7199999999998</v>
      </c>
      <c r="W24" s="2">
        <v>91.02</v>
      </c>
      <c r="X24" s="23">
        <v>47.98</v>
      </c>
      <c r="Y24" s="24">
        <v>82.68</v>
      </c>
      <c r="Z24" s="24">
        <v>77.02</v>
      </c>
      <c r="AA24" s="24">
        <v>73.59</v>
      </c>
      <c r="AB24" s="24">
        <v>18.03</v>
      </c>
      <c r="AC24" s="24">
        <v>3.85</v>
      </c>
      <c r="AD24" s="24">
        <v>29.7</v>
      </c>
      <c r="AE24" s="24">
        <v>46.68</v>
      </c>
      <c r="AF24" s="24">
        <v>52.09</v>
      </c>
      <c r="AG24" s="24">
        <v>87.6</v>
      </c>
      <c r="AH24" s="24">
        <v>61.35</v>
      </c>
      <c r="AI24" s="22">
        <v>99.46</v>
      </c>
      <c r="AJ24" s="22">
        <v>97.49</v>
      </c>
      <c r="AK24" s="22">
        <v>9.8000000000000007</v>
      </c>
      <c r="AL24" s="22">
        <v>99.6</v>
      </c>
      <c r="AM24" s="22">
        <v>20.02</v>
      </c>
      <c r="AN24" s="22">
        <v>15</v>
      </c>
      <c r="AO24" s="22">
        <v>59.35</v>
      </c>
      <c r="AP24" s="22">
        <v>11.8</v>
      </c>
      <c r="AQ24" s="22">
        <v>65.61</v>
      </c>
      <c r="AR24" s="22">
        <v>10.9</v>
      </c>
      <c r="AS24" s="22">
        <v>34.5</v>
      </c>
      <c r="AT24" s="22">
        <v>28.37</v>
      </c>
      <c r="AU24" s="22">
        <v>85.85</v>
      </c>
      <c r="AV24" s="22">
        <v>17.54</v>
      </c>
      <c r="AW24" s="22">
        <v>63</v>
      </c>
      <c r="AX24" s="22">
        <v>31.75</v>
      </c>
      <c r="AY24" s="22">
        <v>12.71</v>
      </c>
      <c r="AZ24" s="22">
        <v>28.09</v>
      </c>
      <c r="BA24" s="22">
        <v>25.39</v>
      </c>
      <c r="BB24" s="22">
        <v>52.12</v>
      </c>
      <c r="BC24" s="22">
        <v>82.48</v>
      </c>
      <c r="BD24" s="22">
        <v>19.989999999999998</v>
      </c>
      <c r="BE24" s="22">
        <v>23.7</v>
      </c>
      <c r="BF24" s="22">
        <v>71.64</v>
      </c>
      <c r="BG24" s="22">
        <v>61.55</v>
      </c>
      <c r="BH24" s="22">
        <v>60.63</v>
      </c>
      <c r="BI24" s="22">
        <v>54.45</v>
      </c>
      <c r="BL24" t="str">
        <f t="shared" ref="BL24" si="19">B24</f>
        <v>UCBT no change point C linear 3 inputs</v>
      </c>
    </row>
    <row r="25" spans="1:64" x14ac:dyDescent="0.25">
      <c r="A25" s="25">
        <f t="shared" si="1"/>
        <v>18</v>
      </c>
      <c r="B25" s="3" t="s">
        <v>70</v>
      </c>
      <c r="C25" s="11">
        <v>0.9</v>
      </c>
      <c r="D25" s="11">
        <v>-0.2</v>
      </c>
      <c r="E25" s="11">
        <v>-0.4</v>
      </c>
      <c r="F25" s="11">
        <v>0.9</v>
      </c>
      <c r="G25" s="11">
        <v>-0.3</v>
      </c>
      <c r="H25" s="11">
        <v>-0.1</v>
      </c>
      <c r="J25" s="14">
        <f>X25</f>
        <v>49.91</v>
      </c>
      <c r="K25" s="14">
        <f t="shared" si="16"/>
        <v>49.151111111111113</v>
      </c>
      <c r="L25" s="14">
        <f t="shared" si="17"/>
        <v>50.631052631578953</v>
      </c>
      <c r="M25" s="19">
        <f t="shared" si="18"/>
        <v>54.746000000000002</v>
      </c>
      <c r="N25" s="19">
        <f t="shared" si="2"/>
        <v>49.374000000000002</v>
      </c>
      <c r="O25" s="19">
        <f t="shared" si="3"/>
        <v>60.118000000000009</v>
      </c>
      <c r="P25" s="14">
        <f t="shared" si="4"/>
        <v>48.12037037037036</v>
      </c>
      <c r="Q25" s="14">
        <f t="shared" si="5"/>
        <v>49.065384615384616</v>
      </c>
      <c r="R25" s="14">
        <f t="shared" si="6"/>
        <v>47.242857142857147</v>
      </c>
      <c r="T25">
        <v>1000</v>
      </c>
      <c r="U25" s="14">
        <v>52515.39</v>
      </c>
      <c r="V25" s="2">
        <v>2337.11</v>
      </c>
      <c r="W25" s="2">
        <v>91.24</v>
      </c>
      <c r="X25" s="23">
        <v>49.91</v>
      </c>
      <c r="Y25" s="24">
        <v>88.4</v>
      </c>
      <c r="Z25" s="24">
        <v>68.59</v>
      </c>
      <c r="AA25" s="24">
        <v>70.02</v>
      </c>
      <c r="AB25" s="24">
        <v>14.52</v>
      </c>
      <c r="AC25" s="24">
        <v>5.34</v>
      </c>
      <c r="AD25" s="24">
        <v>47.07</v>
      </c>
      <c r="AE25" s="24">
        <v>53.68</v>
      </c>
      <c r="AF25" s="24">
        <v>58.11</v>
      </c>
      <c r="AG25" s="24">
        <v>88.38</v>
      </c>
      <c r="AH25" s="24">
        <v>53.35</v>
      </c>
      <c r="AI25" s="22">
        <v>99.18</v>
      </c>
      <c r="AJ25" s="22">
        <v>97</v>
      </c>
      <c r="AK25" s="22">
        <v>20.12</v>
      </c>
      <c r="AL25" s="22">
        <v>99.2</v>
      </c>
      <c r="AM25" s="22">
        <v>11.62</v>
      </c>
      <c r="AN25" s="22">
        <v>15.08</v>
      </c>
      <c r="AO25" s="22">
        <v>66.08</v>
      </c>
      <c r="AP25" s="22">
        <v>11.24</v>
      </c>
      <c r="AQ25" s="22">
        <v>64.44</v>
      </c>
      <c r="AR25" s="22">
        <v>6.36</v>
      </c>
      <c r="AS25" s="22">
        <v>31.46</v>
      </c>
      <c r="AT25" s="22">
        <v>29.85</v>
      </c>
      <c r="AU25" s="22">
        <v>86.22</v>
      </c>
      <c r="AV25" s="22">
        <v>22.54</v>
      </c>
      <c r="AW25" s="22">
        <v>56</v>
      </c>
      <c r="AX25" s="22">
        <v>39.840000000000003</v>
      </c>
      <c r="AY25" s="22">
        <v>17.55</v>
      </c>
      <c r="AZ25" s="22">
        <v>46.29</v>
      </c>
      <c r="BA25" s="22">
        <v>41.66</v>
      </c>
      <c r="BB25" s="22">
        <v>58.12</v>
      </c>
      <c r="BC25" s="22">
        <v>82.62</v>
      </c>
      <c r="BD25" s="22">
        <v>21.25</v>
      </c>
      <c r="BE25" s="22">
        <v>20.48</v>
      </c>
      <c r="BF25" s="22">
        <v>78.86</v>
      </c>
      <c r="BG25" s="22">
        <v>72.2</v>
      </c>
      <c r="BH25" s="22">
        <v>54.25</v>
      </c>
      <c r="BI25" s="22">
        <v>49.74</v>
      </c>
      <c r="BL25" t="str">
        <f t="shared" si="7"/>
        <v>UCBT linear C1 to C2, with linear approx 2 inputs</v>
      </c>
    </row>
    <row r="26" spans="1:64" x14ac:dyDescent="0.25">
      <c r="A26">
        <f t="shared" si="1"/>
        <v>19</v>
      </c>
      <c r="B26" s="3" t="s">
        <v>70</v>
      </c>
      <c r="C26" s="11">
        <v>0.9</v>
      </c>
      <c r="D26" s="11">
        <v>-0.3</v>
      </c>
      <c r="E26" s="11">
        <v>-0.4</v>
      </c>
      <c r="F26" s="11">
        <v>1.2</v>
      </c>
      <c r="G26" s="11">
        <v>-0.1</v>
      </c>
      <c r="H26" s="11">
        <v>-0.4</v>
      </c>
      <c r="J26" s="14">
        <f t="shared" ref="J26" si="20">X26</f>
        <v>49.36</v>
      </c>
      <c r="K26" s="14">
        <f t="shared" si="16"/>
        <v>46.18888888888889</v>
      </c>
      <c r="L26" s="14">
        <f t="shared" si="17"/>
        <v>52.368947368421061</v>
      </c>
      <c r="M26" s="19">
        <f t="shared" si="18"/>
        <v>53.970000000000006</v>
      </c>
      <c r="N26" s="19">
        <f t="shared" si="2"/>
        <v>45.275999999999996</v>
      </c>
      <c r="O26" s="19">
        <f t="shared" si="3"/>
        <v>62.664000000000009</v>
      </c>
      <c r="P26" s="14">
        <f t="shared" si="4"/>
        <v>47.655925925925921</v>
      </c>
      <c r="Q26" s="14">
        <f t="shared" si="5"/>
        <v>46.54</v>
      </c>
      <c r="R26" s="14">
        <f t="shared" si="6"/>
        <v>48.692142857142862</v>
      </c>
      <c r="T26">
        <v>1000</v>
      </c>
      <c r="U26" s="14">
        <v>52549.85</v>
      </c>
      <c r="V26" s="2">
        <v>2302.65</v>
      </c>
      <c r="W26" s="2">
        <v>91.22</v>
      </c>
      <c r="X26" s="23">
        <v>49.36</v>
      </c>
      <c r="Y26" s="24">
        <v>86.74</v>
      </c>
      <c r="Z26" s="24">
        <v>61.96</v>
      </c>
      <c r="AA26" s="24">
        <v>64.06</v>
      </c>
      <c r="AB26" s="24">
        <v>8.93</v>
      </c>
      <c r="AC26" s="24">
        <v>4.6900000000000004</v>
      </c>
      <c r="AD26" s="24">
        <v>60.43</v>
      </c>
      <c r="AE26" s="24">
        <v>58.43</v>
      </c>
      <c r="AF26" s="24">
        <v>59.68</v>
      </c>
      <c r="AG26" s="24">
        <v>88.56</v>
      </c>
      <c r="AH26" s="24">
        <v>46.22</v>
      </c>
      <c r="AI26" s="22">
        <v>98.7</v>
      </c>
      <c r="AJ26" s="22">
        <v>94.88</v>
      </c>
      <c r="AK26" s="22">
        <v>22.9</v>
      </c>
      <c r="AL26" s="22">
        <v>99.2</v>
      </c>
      <c r="AM26" s="22">
        <v>9.36</v>
      </c>
      <c r="AN26" s="22">
        <v>7.29</v>
      </c>
      <c r="AO26" s="22">
        <v>61.2</v>
      </c>
      <c r="AP26" s="22">
        <v>7.4</v>
      </c>
      <c r="AQ26" s="22">
        <v>57.84</v>
      </c>
      <c r="AR26" s="22">
        <v>8.2100000000000009</v>
      </c>
      <c r="AS26" s="22">
        <v>26.61</v>
      </c>
      <c r="AT26" s="22">
        <v>26.73</v>
      </c>
      <c r="AU26" s="22">
        <v>84.7</v>
      </c>
      <c r="AV26" s="22">
        <v>18.149999999999999</v>
      </c>
      <c r="AW26" s="22">
        <v>72.400000000000006</v>
      </c>
      <c r="AX26" s="22">
        <v>40</v>
      </c>
      <c r="AY26" s="22">
        <v>20.04</v>
      </c>
      <c r="AZ26" s="22">
        <v>50.86</v>
      </c>
      <c r="BA26" s="22">
        <v>40.909999999999997</v>
      </c>
      <c r="BB26" s="22">
        <v>62.27</v>
      </c>
      <c r="BC26" s="22">
        <v>82.97</v>
      </c>
      <c r="BD26" s="22">
        <v>21.81</v>
      </c>
      <c r="BE26" s="22">
        <v>21.29</v>
      </c>
      <c r="BF26" s="22">
        <v>76.77</v>
      </c>
      <c r="BG26" s="22">
        <v>70.849999999999994</v>
      </c>
      <c r="BH26" s="22">
        <v>52.72</v>
      </c>
      <c r="BI26" s="22">
        <v>50.65</v>
      </c>
      <c r="BL26" t="str">
        <f t="shared" si="7"/>
        <v>UCBT linear C1 to C2, with linear approx 2 inputs</v>
      </c>
    </row>
    <row r="27" spans="1:64" x14ac:dyDescent="0.25">
      <c r="A27">
        <f t="shared" si="1"/>
        <v>20</v>
      </c>
      <c r="B27" s="3" t="s">
        <v>70</v>
      </c>
      <c r="C27" s="11">
        <v>1.5</v>
      </c>
      <c r="D27" s="11">
        <v>-0.3</v>
      </c>
      <c r="E27" s="11">
        <v>0.3</v>
      </c>
      <c r="F27" s="11">
        <v>1</v>
      </c>
      <c r="G27" s="11">
        <v>-0.2</v>
      </c>
      <c r="H27" s="11">
        <v>-0.4</v>
      </c>
      <c r="J27" s="14">
        <f t="shared" ref="J27:J28" si="21">X27</f>
        <v>47.64</v>
      </c>
      <c r="K27" s="14">
        <f t="shared" si="16"/>
        <v>47.951666666666668</v>
      </c>
      <c r="L27" s="14">
        <f t="shared" si="17"/>
        <v>47.342105263157897</v>
      </c>
      <c r="M27" s="19">
        <f t="shared" si="18"/>
        <v>50.963000000000001</v>
      </c>
      <c r="N27" s="19">
        <f t="shared" si="2"/>
        <v>47.72</v>
      </c>
      <c r="O27" s="19">
        <f t="shared" si="3"/>
        <v>54.205999999999996</v>
      </c>
      <c r="P27" s="14">
        <f t="shared" si="4"/>
        <v>46.407407407407405</v>
      </c>
      <c r="Q27" s="14">
        <f t="shared" si="5"/>
        <v>48.040769230769229</v>
      </c>
      <c r="R27" s="14">
        <f t="shared" si="6"/>
        <v>44.890714285714289</v>
      </c>
      <c r="T27">
        <v>494</v>
      </c>
      <c r="U27" s="14">
        <v>52256.25</v>
      </c>
      <c r="V27" s="2">
        <v>2596.25</v>
      </c>
      <c r="W27" s="2">
        <v>90.35</v>
      </c>
      <c r="X27" s="23">
        <v>47.64</v>
      </c>
      <c r="Y27" s="24">
        <v>90.22</v>
      </c>
      <c r="Z27" s="24">
        <v>65.959999999999994</v>
      </c>
      <c r="AA27" s="24">
        <v>62.32</v>
      </c>
      <c r="AB27" s="24">
        <v>12.6</v>
      </c>
      <c r="AC27" s="24">
        <v>7.5</v>
      </c>
      <c r="AD27" s="24">
        <v>46.09</v>
      </c>
      <c r="AE27" s="24">
        <v>50.91</v>
      </c>
      <c r="AF27" s="24">
        <v>59.56</v>
      </c>
      <c r="AG27" s="24">
        <v>89.14</v>
      </c>
      <c r="AH27" s="24">
        <v>25.33</v>
      </c>
      <c r="AI27" s="22">
        <v>98.64</v>
      </c>
      <c r="AJ27" s="22">
        <v>95.67</v>
      </c>
      <c r="AK27" s="22">
        <v>14.37</v>
      </c>
      <c r="AL27" s="22">
        <v>99.2</v>
      </c>
      <c r="AM27" s="22">
        <v>11.21</v>
      </c>
      <c r="AN27" s="22">
        <v>17.79</v>
      </c>
      <c r="AO27" s="22">
        <v>65.040000000000006</v>
      </c>
      <c r="AP27" s="22">
        <v>9.51</v>
      </c>
      <c r="AQ27" s="22">
        <v>60.47</v>
      </c>
      <c r="AR27" s="22">
        <v>10.31</v>
      </c>
      <c r="AS27" s="22">
        <v>24.16</v>
      </c>
      <c r="AT27" s="22">
        <v>35.28</v>
      </c>
      <c r="AU27" s="22">
        <v>82.88</v>
      </c>
      <c r="AV27" s="22">
        <v>24.88</v>
      </c>
      <c r="AW27" s="22">
        <v>63.6</v>
      </c>
      <c r="AX27" s="22">
        <v>41.6</v>
      </c>
      <c r="AY27" s="22">
        <v>21.4</v>
      </c>
      <c r="AZ27" s="22">
        <v>53.49</v>
      </c>
      <c r="BA27" s="22">
        <v>43.14</v>
      </c>
      <c r="BB27" s="22">
        <v>53.17</v>
      </c>
      <c r="BC27" s="22">
        <v>82.61</v>
      </c>
      <c r="BD27" s="22">
        <v>26.01</v>
      </c>
      <c r="BE27" s="22">
        <v>18.86</v>
      </c>
      <c r="BF27" s="22">
        <v>76.349999999999994</v>
      </c>
      <c r="BG27" s="22">
        <v>70.989999999999995</v>
      </c>
      <c r="BH27" s="22">
        <v>27.99</v>
      </c>
      <c r="BI27" s="22">
        <v>24.38</v>
      </c>
      <c r="BL27" t="str">
        <f t="shared" si="7"/>
        <v>UCBT linear C1 to C2, with linear approx 2 inputs</v>
      </c>
    </row>
    <row r="28" spans="1:64" x14ac:dyDescent="0.25">
      <c r="A28">
        <f t="shared" si="1"/>
        <v>21</v>
      </c>
      <c r="B28" s="3" t="s">
        <v>70</v>
      </c>
      <c r="C28" s="11">
        <v>0.7</v>
      </c>
      <c r="D28" s="11">
        <v>0.5</v>
      </c>
      <c r="E28" s="11">
        <v>0.3</v>
      </c>
      <c r="F28" s="11">
        <v>0.9</v>
      </c>
      <c r="G28" s="11">
        <v>-0.2</v>
      </c>
      <c r="H28" s="11">
        <v>0.1</v>
      </c>
      <c r="J28" s="14">
        <f t="shared" si="21"/>
        <v>46.87</v>
      </c>
      <c r="K28" s="14">
        <f t="shared" si="16"/>
        <v>46.836111111111123</v>
      </c>
      <c r="L28" s="14">
        <f t="shared" si="17"/>
        <v>46.901578947368421</v>
      </c>
      <c r="M28" s="19">
        <f t="shared" si="18"/>
        <v>50.274000000000008</v>
      </c>
      <c r="N28" s="19">
        <f t="shared" si="2"/>
        <v>46.43</v>
      </c>
      <c r="O28" s="19">
        <f t="shared" si="3"/>
        <v>54.118000000000009</v>
      </c>
      <c r="P28" s="14">
        <f t="shared" si="4"/>
        <v>45.608888888888899</v>
      </c>
      <c r="Q28" s="14">
        <f t="shared" si="5"/>
        <v>46.992307692307705</v>
      </c>
      <c r="R28" s="14">
        <f t="shared" si="6"/>
        <v>44.324285714285715</v>
      </c>
      <c r="T28">
        <v>372</v>
      </c>
      <c r="U28" s="14">
        <v>52185.41</v>
      </c>
      <c r="V28" s="2">
        <v>2667.09</v>
      </c>
      <c r="W28" s="2">
        <v>90.21</v>
      </c>
      <c r="X28" s="23">
        <v>46.87</v>
      </c>
      <c r="Y28" s="24">
        <v>82.04</v>
      </c>
      <c r="Z28" s="24">
        <v>65.400000000000006</v>
      </c>
      <c r="AA28" s="24">
        <v>68.62</v>
      </c>
      <c r="AB28" s="24">
        <v>15.27</v>
      </c>
      <c r="AC28" s="24">
        <v>0.82</v>
      </c>
      <c r="AD28" s="24">
        <v>48.33</v>
      </c>
      <c r="AE28" s="24">
        <v>51.98</v>
      </c>
      <c r="AF28" s="24">
        <v>58.24</v>
      </c>
      <c r="AG28" s="24">
        <v>88.61</v>
      </c>
      <c r="AH28" s="24">
        <v>23.43</v>
      </c>
      <c r="AI28" s="22">
        <v>99.15</v>
      </c>
      <c r="AJ28" s="22">
        <v>96.06</v>
      </c>
      <c r="AK28" s="22">
        <v>24.3</v>
      </c>
      <c r="AL28" s="22">
        <v>99.2</v>
      </c>
      <c r="AM28" s="22">
        <v>14.25</v>
      </c>
      <c r="AN28" s="22">
        <v>15.05</v>
      </c>
      <c r="AO28" s="22">
        <v>64.69</v>
      </c>
      <c r="AP28" s="22">
        <v>6.99</v>
      </c>
      <c r="AQ28" s="22">
        <v>59.1</v>
      </c>
      <c r="AR28" s="22">
        <v>8.2200000000000006</v>
      </c>
      <c r="AS28" s="22">
        <v>22.67</v>
      </c>
      <c r="AT28" s="22">
        <v>20.27</v>
      </c>
      <c r="AU28" s="22">
        <v>80.95</v>
      </c>
      <c r="AV28" s="22">
        <v>24.95</v>
      </c>
      <c r="AW28" s="22">
        <v>57.8</v>
      </c>
      <c r="AX28" s="22">
        <v>41.08</v>
      </c>
      <c r="AY28" s="22">
        <v>24.44</v>
      </c>
      <c r="AZ28" s="22">
        <v>40.840000000000003</v>
      </c>
      <c r="BA28" s="22">
        <v>44.32</v>
      </c>
      <c r="BB28" s="22">
        <v>57.63</v>
      </c>
      <c r="BC28" s="22">
        <v>82.68</v>
      </c>
      <c r="BD28" s="22">
        <v>24.23</v>
      </c>
      <c r="BE28" s="22">
        <v>19.559999999999999</v>
      </c>
      <c r="BF28" s="22">
        <v>75.739999999999995</v>
      </c>
      <c r="BG28" s="22">
        <v>69.56</v>
      </c>
      <c r="BH28" s="22">
        <v>27.66</v>
      </c>
      <c r="BI28" s="22">
        <v>30.05</v>
      </c>
      <c r="BL28" t="str">
        <f t="shared" si="7"/>
        <v>UCBT linear C1 to C2, with linear approx 2 inputs</v>
      </c>
    </row>
    <row r="29" spans="1:64" x14ac:dyDescent="0.25">
      <c r="A29">
        <f t="shared" si="1"/>
        <v>22</v>
      </c>
      <c r="B29" s="3" t="s">
        <v>70</v>
      </c>
      <c r="C29" s="3">
        <v>0.9</v>
      </c>
      <c r="D29" s="3">
        <v>-0.2</v>
      </c>
      <c r="E29" s="3">
        <v>-0.18</v>
      </c>
      <c r="F29" s="3">
        <v>0.9</v>
      </c>
      <c r="G29" s="3">
        <v>-0.2</v>
      </c>
      <c r="H29" s="3">
        <v>-0.25</v>
      </c>
      <c r="J29" s="14">
        <f t="shared" ref="J29" si="22">X29</f>
        <v>50.02</v>
      </c>
      <c r="K29" s="14">
        <f t="shared" si="16"/>
        <v>49.720555555555556</v>
      </c>
      <c r="L29" s="14">
        <f t="shared" si="17"/>
        <v>50.298421052631582</v>
      </c>
      <c r="M29" s="19">
        <f t="shared" si="18"/>
        <v>53.647000000000006</v>
      </c>
      <c r="N29" s="19">
        <f t="shared" ref="N29" si="23">(SUM(Y29:AC29))/(COUNT(Y29:AC29))</f>
        <v>48.843999999999994</v>
      </c>
      <c r="O29" s="19">
        <f t="shared" ref="O29" si="24">(SUM(AD29:AH29))/(COUNT(AD29:AH29))</f>
        <v>58.45</v>
      </c>
      <c r="P29" s="14">
        <f t="shared" ref="P29" si="25">AVERAGE(AI29:BI29)</f>
        <v>48.672962962962956</v>
      </c>
      <c r="Q29" s="14">
        <f t="shared" ref="Q29" si="26">(SUM(AI29:AU29))/(COUNT(AI29:AU29))</f>
        <v>50.057692307692307</v>
      </c>
      <c r="R29" s="14">
        <f t="shared" ref="R29" si="27">(SUM(AV29:BI29))/(COUNT(AV29:BI29))</f>
        <v>47.387142857142862</v>
      </c>
      <c r="T29">
        <v>1000</v>
      </c>
      <c r="U29" s="14">
        <v>52475.39</v>
      </c>
      <c r="V29" s="2">
        <v>2377.11</v>
      </c>
      <c r="W29" s="2">
        <v>91</v>
      </c>
      <c r="X29" s="23">
        <v>50.02</v>
      </c>
      <c r="Y29" s="24">
        <v>90.02</v>
      </c>
      <c r="Z29" s="24">
        <v>68.69</v>
      </c>
      <c r="AA29" s="24">
        <v>69.81</v>
      </c>
      <c r="AB29" s="24">
        <v>12.19</v>
      </c>
      <c r="AC29" s="24">
        <v>3.51</v>
      </c>
      <c r="AD29" s="24">
        <v>45.73</v>
      </c>
      <c r="AE29" s="24">
        <v>54.13</v>
      </c>
      <c r="AF29" s="24">
        <v>58.51</v>
      </c>
      <c r="AG29" s="24">
        <v>88.03</v>
      </c>
      <c r="AH29" s="24">
        <v>45.85</v>
      </c>
      <c r="AI29" s="22">
        <v>98.92</v>
      </c>
      <c r="AJ29" s="22">
        <v>97.22</v>
      </c>
      <c r="AK29" s="22">
        <v>24.62</v>
      </c>
      <c r="AL29" s="22">
        <v>99.2</v>
      </c>
      <c r="AM29" s="22">
        <v>15.14</v>
      </c>
      <c r="AN29" s="22">
        <v>9.11</v>
      </c>
      <c r="AO29" s="22">
        <v>66.48</v>
      </c>
      <c r="AP29" s="22">
        <v>8.82</v>
      </c>
      <c r="AQ29" s="22">
        <v>59</v>
      </c>
      <c r="AR29" s="22">
        <v>13.23</v>
      </c>
      <c r="AS29" s="22">
        <v>31.37</v>
      </c>
      <c r="AT29" s="22">
        <v>38.479999999999997</v>
      </c>
      <c r="AU29" s="22">
        <v>89.16</v>
      </c>
      <c r="AV29" s="22">
        <v>26.98</v>
      </c>
      <c r="AW29" s="22">
        <v>55.4</v>
      </c>
      <c r="AX29" s="22">
        <v>41.55</v>
      </c>
      <c r="AY29" s="22">
        <v>19.77</v>
      </c>
      <c r="AZ29" s="22">
        <v>49.52</v>
      </c>
      <c r="BA29" s="22">
        <v>43.62</v>
      </c>
      <c r="BB29" s="22">
        <v>59.45</v>
      </c>
      <c r="BC29" s="22">
        <v>82.77</v>
      </c>
      <c r="BD29" s="22">
        <v>22.18</v>
      </c>
      <c r="BE29" s="22">
        <v>22.41</v>
      </c>
      <c r="BF29" s="22">
        <v>78.55</v>
      </c>
      <c r="BG29" s="22">
        <v>72.08</v>
      </c>
      <c r="BH29" s="22">
        <v>47.58</v>
      </c>
      <c r="BI29" s="22">
        <v>41.56</v>
      </c>
    </row>
    <row r="30" spans="1:64" x14ac:dyDescent="0.25">
      <c r="A30">
        <f t="shared" si="1"/>
        <v>23</v>
      </c>
      <c r="B30" s="3" t="s">
        <v>70</v>
      </c>
      <c r="C30" s="11">
        <v>1.1200000000000001</v>
      </c>
      <c r="D30" s="11">
        <v>-0.06</v>
      </c>
      <c r="E30" s="11">
        <v>0.3</v>
      </c>
      <c r="F30" s="11">
        <v>1.06</v>
      </c>
      <c r="G30" s="11">
        <v>0.06</v>
      </c>
      <c r="H30" s="11">
        <v>0.1</v>
      </c>
      <c r="J30" s="14">
        <f t="shared" ref="J30:J33" si="28">X30</f>
        <v>46.14</v>
      </c>
      <c r="K30" s="14">
        <f t="shared" ref="K30:K33" si="29">(SUM(Y30:AC30)+SUM(AI30:AU30))/(COUNT(Y30:AC30)+COUNT(AI30:AU30))</f>
        <v>43.094999999999999</v>
      </c>
      <c r="L30" s="14">
        <f t="shared" ref="L30:L33" si="30">(SUM(AD30:AH30)+SUM(AV30:BI30))/(COUNT(AD30:AH30)+COUNT(AV30:BI30))</f>
        <v>49.026315789473685</v>
      </c>
      <c r="M30" s="19">
        <f t="shared" ref="M30:M33" si="31">AVERAGE(Y30:AH30)</f>
        <v>50.387</v>
      </c>
      <c r="N30" s="19">
        <f t="shared" ref="N30:N33" si="32">(SUM(Y30:AC30))/(COUNT(Y30:AC30))</f>
        <v>44.15</v>
      </c>
      <c r="O30" s="19">
        <f t="shared" ref="O30:O33" si="33">(SUM(AD30:AH30))/(COUNT(AD30:AH30))</f>
        <v>56.624000000000002</v>
      </c>
      <c r="P30" s="14">
        <f t="shared" ref="P30:P33" si="34">AVERAGE(AI30:BI30)</f>
        <v>44.568148148148154</v>
      </c>
      <c r="Q30" s="14">
        <f t="shared" ref="Q30:Q33" si="35">(SUM(AI30:AU30))/(COUNT(AI30:AU30))</f>
        <v>42.689230769230775</v>
      </c>
      <c r="R30" s="14">
        <f t="shared" ref="R30:R33" si="36">(SUM(AV30:BI30))/(COUNT(AV30:BI30))</f>
        <v>46.312857142857141</v>
      </c>
      <c r="T30">
        <v>774</v>
      </c>
      <c r="U30" s="14">
        <v>52294.84</v>
      </c>
      <c r="V30" s="2">
        <v>2557.66</v>
      </c>
      <c r="W30" s="2">
        <v>90.4</v>
      </c>
      <c r="X30" s="23">
        <v>46.14</v>
      </c>
      <c r="Y30" s="24">
        <v>88.74</v>
      </c>
      <c r="Z30" s="24">
        <v>60.25</v>
      </c>
      <c r="AA30" s="24">
        <v>59.47</v>
      </c>
      <c r="AB30" s="24">
        <v>9.7200000000000006</v>
      </c>
      <c r="AC30" s="24">
        <v>2.57</v>
      </c>
      <c r="AD30" s="24">
        <v>61.71</v>
      </c>
      <c r="AE30" s="24">
        <v>54.21</v>
      </c>
      <c r="AF30" s="24">
        <v>59.99</v>
      </c>
      <c r="AG30" s="24">
        <v>87.86</v>
      </c>
      <c r="AH30" s="24">
        <v>19.350000000000001</v>
      </c>
      <c r="AI30" s="22">
        <v>99.26</v>
      </c>
      <c r="AJ30" s="22">
        <v>95.1</v>
      </c>
      <c r="AK30" s="22">
        <v>10.31</v>
      </c>
      <c r="AL30" s="22">
        <v>99.2</v>
      </c>
      <c r="AM30" s="22">
        <v>11.06</v>
      </c>
      <c r="AN30" s="22">
        <v>6.68</v>
      </c>
      <c r="AO30" s="22">
        <v>61.56</v>
      </c>
      <c r="AP30" s="22">
        <v>4.29</v>
      </c>
      <c r="AQ30" s="22">
        <v>51.23</v>
      </c>
      <c r="AR30" s="22">
        <v>11.25</v>
      </c>
      <c r="AS30" s="22">
        <v>14.09</v>
      </c>
      <c r="AT30" s="22">
        <v>15.57</v>
      </c>
      <c r="AU30" s="22">
        <v>75.36</v>
      </c>
      <c r="AV30" s="22">
        <v>22.54</v>
      </c>
      <c r="AW30" s="22">
        <v>89.2</v>
      </c>
      <c r="AX30" s="22">
        <v>40.9</v>
      </c>
      <c r="AY30" s="22">
        <v>18.97</v>
      </c>
      <c r="AZ30" s="22">
        <v>52.82</v>
      </c>
      <c r="BA30" s="22">
        <v>39.64</v>
      </c>
      <c r="BB30" s="22">
        <v>57.18</v>
      </c>
      <c r="BC30" s="22">
        <v>82.64</v>
      </c>
      <c r="BD30" s="22">
        <v>26.29</v>
      </c>
      <c r="BE30" s="22">
        <v>18.34</v>
      </c>
      <c r="BF30" s="22">
        <v>75.400000000000006</v>
      </c>
      <c r="BG30" s="22">
        <v>69.36</v>
      </c>
      <c r="BH30" s="22">
        <v>24.91</v>
      </c>
      <c r="BI30" s="22">
        <v>30.19</v>
      </c>
    </row>
    <row r="31" spans="1:64" x14ac:dyDescent="0.25">
      <c r="A31">
        <f t="shared" si="1"/>
        <v>24</v>
      </c>
      <c r="B31" s="3" t="s">
        <v>70</v>
      </c>
      <c r="C31" s="11">
        <v>1.08</v>
      </c>
      <c r="D31" s="11">
        <v>-0.13</v>
      </c>
      <c r="E31" s="11">
        <v>0.1</v>
      </c>
      <c r="F31" s="11">
        <v>1</v>
      </c>
      <c r="G31" s="11">
        <v>-0.1</v>
      </c>
      <c r="H31" s="11">
        <v>0</v>
      </c>
      <c r="J31" s="14">
        <f t="shared" si="28"/>
        <v>47.64</v>
      </c>
      <c r="K31" s="14">
        <f t="shared" si="29"/>
        <v>46.140555555555565</v>
      </c>
      <c r="L31" s="14">
        <f t="shared" si="30"/>
        <v>49.059473684210523</v>
      </c>
      <c r="M31" s="19">
        <f t="shared" si="31"/>
        <v>51.637</v>
      </c>
      <c r="N31" s="19">
        <f t="shared" si="32"/>
        <v>46.21</v>
      </c>
      <c r="O31" s="19">
        <f t="shared" si="33"/>
        <v>57.064</v>
      </c>
      <c r="P31" s="14">
        <f t="shared" si="34"/>
        <v>46.158888888888889</v>
      </c>
      <c r="Q31" s="14">
        <f t="shared" si="35"/>
        <v>46.113846153846161</v>
      </c>
      <c r="R31" s="14">
        <f t="shared" si="36"/>
        <v>46.200714285714284</v>
      </c>
      <c r="T31">
        <v>888</v>
      </c>
      <c r="U31" s="14">
        <v>52333.39</v>
      </c>
      <c r="V31" s="2">
        <v>2519.11</v>
      </c>
      <c r="W31" s="2">
        <v>90.63</v>
      </c>
      <c r="X31" s="23">
        <v>47.64</v>
      </c>
      <c r="Y31" s="24">
        <v>89.78</v>
      </c>
      <c r="Z31" s="24">
        <v>64.569999999999993</v>
      </c>
      <c r="AA31" s="24">
        <v>63.66</v>
      </c>
      <c r="AB31" s="24">
        <v>10.8</v>
      </c>
      <c r="AC31" s="24">
        <v>2.2400000000000002</v>
      </c>
      <c r="AD31" s="24">
        <v>56.62</v>
      </c>
      <c r="AE31" s="24">
        <v>54.94</v>
      </c>
      <c r="AF31" s="24">
        <v>60.18</v>
      </c>
      <c r="AG31" s="24">
        <v>89.26</v>
      </c>
      <c r="AH31" s="24">
        <v>24.32</v>
      </c>
      <c r="AI31" s="22">
        <v>99.1</v>
      </c>
      <c r="AJ31" s="22">
        <v>95.39</v>
      </c>
      <c r="AK31" s="22">
        <v>20.41</v>
      </c>
      <c r="AL31" s="22">
        <v>99.2</v>
      </c>
      <c r="AM31" s="22">
        <v>8.31</v>
      </c>
      <c r="AN31" s="22">
        <v>10.35</v>
      </c>
      <c r="AO31" s="22">
        <v>62.31</v>
      </c>
      <c r="AP31" s="22">
        <v>10.43</v>
      </c>
      <c r="AQ31" s="22">
        <v>59.15</v>
      </c>
      <c r="AR31" s="22">
        <v>8.69</v>
      </c>
      <c r="AS31" s="22">
        <v>26.79</v>
      </c>
      <c r="AT31" s="22">
        <v>19.63</v>
      </c>
      <c r="AU31" s="22">
        <v>79.72</v>
      </c>
      <c r="AV31" s="22">
        <v>21.29</v>
      </c>
      <c r="AW31" s="22">
        <v>78.2</v>
      </c>
      <c r="AX31" s="22">
        <v>42.39</v>
      </c>
      <c r="AY31" s="22">
        <v>20.28</v>
      </c>
      <c r="AZ31" s="22">
        <v>52.8</v>
      </c>
      <c r="BA31" s="22">
        <v>40.049999999999997</v>
      </c>
      <c r="BB31" s="22">
        <v>57.51</v>
      </c>
      <c r="BC31" s="22">
        <v>82.75</v>
      </c>
      <c r="BD31" s="22">
        <v>23.2</v>
      </c>
      <c r="BE31" s="22">
        <v>17.86</v>
      </c>
      <c r="BF31" s="22">
        <v>76.78</v>
      </c>
      <c r="BG31" s="22">
        <v>69.72</v>
      </c>
      <c r="BH31" s="22">
        <v>31.3</v>
      </c>
      <c r="BI31" s="22">
        <v>32.68</v>
      </c>
    </row>
    <row r="32" spans="1:64" x14ac:dyDescent="0.25">
      <c r="A32">
        <f t="shared" si="1"/>
        <v>25</v>
      </c>
      <c r="B32" s="3" t="s">
        <v>70</v>
      </c>
      <c r="C32" s="11">
        <v>0.59</v>
      </c>
      <c r="D32" s="11">
        <v>-0.4</v>
      </c>
      <c r="E32" s="11">
        <v>-0.44</v>
      </c>
      <c r="F32" s="11">
        <v>0.56000000000000005</v>
      </c>
      <c r="G32" s="11">
        <v>-0.27</v>
      </c>
      <c r="H32" s="11">
        <v>-0.47</v>
      </c>
      <c r="J32" s="14">
        <f t="shared" si="28"/>
        <v>45.73</v>
      </c>
      <c r="K32" s="14">
        <f t="shared" si="29"/>
        <v>56.609999999999992</v>
      </c>
      <c r="L32" s="14">
        <f t="shared" si="30"/>
        <v>35.430000000000007</v>
      </c>
      <c r="M32" s="19">
        <f t="shared" si="31"/>
        <v>46.840999999999994</v>
      </c>
      <c r="N32" s="19">
        <f t="shared" si="32"/>
        <v>54.837999999999987</v>
      </c>
      <c r="O32" s="19">
        <f t="shared" si="33"/>
        <v>38.844000000000008</v>
      </c>
      <c r="P32" s="14">
        <f t="shared" si="34"/>
        <v>45.323703703703707</v>
      </c>
      <c r="Q32" s="14">
        <f t="shared" si="35"/>
        <v>57.291538461538458</v>
      </c>
      <c r="R32" s="14">
        <f t="shared" si="36"/>
        <v>34.210714285714289</v>
      </c>
      <c r="T32">
        <v>825</v>
      </c>
      <c r="U32" s="14">
        <v>51970.39</v>
      </c>
      <c r="V32" s="2">
        <v>2882.11</v>
      </c>
      <c r="W32" s="2">
        <v>89.31</v>
      </c>
      <c r="X32" s="23">
        <v>45.73</v>
      </c>
      <c r="Y32" s="24">
        <v>73.849999999999994</v>
      </c>
      <c r="Z32" s="24">
        <v>85.67</v>
      </c>
      <c r="AA32" s="24">
        <v>76.709999999999994</v>
      </c>
      <c r="AB32" s="24">
        <v>32.96</v>
      </c>
      <c r="AC32" s="24">
        <v>5</v>
      </c>
      <c r="AD32" s="24">
        <v>15.23</v>
      </c>
      <c r="AE32" s="24">
        <v>37.86</v>
      </c>
      <c r="AF32" s="24">
        <v>39.44</v>
      </c>
      <c r="AG32" s="24">
        <v>88.39</v>
      </c>
      <c r="AH32" s="24">
        <v>13.3</v>
      </c>
      <c r="AI32" s="22">
        <v>99.54</v>
      </c>
      <c r="AJ32" s="22">
        <v>97.3</v>
      </c>
      <c r="AK32" s="22">
        <v>7.85</v>
      </c>
      <c r="AL32" s="22">
        <v>99.6</v>
      </c>
      <c r="AM32" s="22">
        <v>29.62</v>
      </c>
      <c r="AN32" s="22">
        <v>26.45</v>
      </c>
      <c r="AO32" s="22">
        <v>57.09</v>
      </c>
      <c r="AP32" s="22">
        <v>18.809999999999999</v>
      </c>
      <c r="AQ32" s="22">
        <v>59.64</v>
      </c>
      <c r="AR32" s="22">
        <v>17.64</v>
      </c>
      <c r="AS32" s="22">
        <v>58.84</v>
      </c>
      <c r="AT32" s="22">
        <v>95.5</v>
      </c>
      <c r="AU32" s="22">
        <v>76.91</v>
      </c>
      <c r="AV32" s="22">
        <v>22.91</v>
      </c>
      <c r="AW32" s="22">
        <v>49.8</v>
      </c>
      <c r="AX32" s="22">
        <v>29.51</v>
      </c>
      <c r="AY32" s="22">
        <v>9.61</v>
      </c>
      <c r="AZ32" s="22">
        <v>22.37</v>
      </c>
      <c r="BA32" s="22">
        <v>20.239999999999998</v>
      </c>
      <c r="BB32" s="22">
        <v>44.21</v>
      </c>
      <c r="BC32" s="22">
        <v>82.66</v>
      </c>
      <c r="BD32" s="22">
        <v>19.809999999999999</v>
      </c>
      <c r="BE32" s="22">
        <v>24.85</v>
      </c>
      <c r="BF32" s="22">
        <v>80.72</v>
      </c>
      <c r="BG32" s="22">
        <v>73.239999999999995</v>
      </c>
      <c r="BH32" s="22">
        <v>-1.37</v>
      </c>
      <c r="BI32" s="22">
        <v>0.39</v>
      </c>
    </row>
    <row r="33" spans="1:61" x14ac:dyDescent="0.25">
      <c r="A33">
        <f t="shared" si="1"/>
        <v>26</v>
      </c>
      <c r="B33" s="3" t="s">
        <v>70</v>
      </c>
      <c r="C33" s="11">
        <v>1.5</v>
      </c>
      <c r="D33" s="11">
        <v>0.5</v>
      </c>
      <c r="E33" s="11">
        <v>0.41</v>
      </c>
      <c r="F33" s="11">
        <v>1.29</v>
      </c>
      <c r="G33" s="11">
        <v>0.3</v>
      </c>
      <c r="H33">
        <v>0.21</v>
      </c>
      <c r="J33" s="14">
        <f t="shared" si="28"/>
        <v>43.38</v>
      </c>
      <c r="K33" s="14">
        <f t="shared" si="29"/>
        <v>39.777777777777779</v>
      </c>
      <c r="L33" s="14">
        <f t="shared" si="30"/>
        <v>46.797368421052639</v>
      </c>
      <c r="M33" s="19">
        <f t="shared" si="31"/>
        <v>47.493000000000002</v>
      </c>
      <c r="N33" s="19">
        <f t="shared" si="32"/>
        <v>40.051999999999992</v>
      </c>
      <c r="O33" s="19">
        <f t="shared" si="33"/>
        <v>54.934000000000005</v>
      </c>
      <c r="P33" s="14">
        <f t="shared" si="34"/>
        <v>41.860000000000007</v>
      </c>
      <c r="Q33" s="14">
        <f t="shared" si="35"/>
        <v>39.67230769230769</v>
      </c>
      <c r="R33" s="14">
        <f t="shared" si="36"/>
        <v>43.89142857142857</v>
      </c>
      <c r="T33">
        <v>830</v>
      </c>
      <c r="U33" s="14">
        <v>52099.18</v>
      </c>
      <c r="V33" s="2">
        <v>2753.32</v>
      </c>
      <c r="W33" s="2">
        <v>89.84</v>
      </c>
      <c r="X33" s="23">
        <v>43.38</v>
      </c>
      <c r="Y33" s="24">
        <v>83.43</v>
      </c>
      <c r="Z33" s="24">
        <v>52.51</v>
      </c>
      <c r="AA33" s="24">
        <v>53.08</v>
      </c>
      <c r="AB33" s="24">
        <v>6.51</v>
      </c>
      <c r="AC33" s="24">
        <v>4.7300000000000004</v>
      </c>
      <c r="AD33" s="24">
        <v>65.25</v>
      </c>
      <c r="AE33" s="24">
        <v>45.35</v>
      </c>
      <c r="AF33" s="24">
        <v>60.48</v>
      </c>
      <c r="AG33" s="24">
        <v>91.15</v>
      </c>
      <c r="AH33" s="24">
        <v>12.44</v>
      </c>
      <c r="AI33" s="22">
        <v>98.38</v>
      </c>
      <c r="AJ33" s="22">
        <v>94.83</v>
      </c>
      <c r="AK33" s="22">
        <v>-7.66</v>
      </c>
      <c r="AL33" s="22">
        <v>98.8</v>
      </c>
      <c r="AM33" s="22">
        <v>5.35</v>
      </c>
      <c r="AN33" s="22">
        <v>4.24</v>
      </c>
      <c r="AO33" s="22">
        <v>55.33</v>
      </c>
      <c r="AP33" s="22">
        <v>6.12</v>
      </c>
      <c r="AQ33" s="22">
        <v>51.55</v>
      </c>
      <c r="AR33" s="22">
        <v>9.7200000000000006</v>
      </c>
      <c r="AS33" s="22">
        <v>22.96</v>
      </c>
      <c r="AT33" s="22">
        <v>10.46</v>
      </c>
      <c r="AU33" s="22">
        <v>65.66</v>
      </c>
      <c r="AV33" s="22">
        <v>15.39</v>
      </c>
      <c r="AW33" s="22">
        <v>95.4</v>
      </c>
      <c r="AX33" s="22">
        <v>40.119999999999997</v>
      </c>
      <c r="AY33" s="22">
        <v>17.420000000000002</v>
      </c>
      <c r="AZ33" s="22">
        <v>59.58</v>
      </c>
      <c r="BA33" s="22">
        <v>34.01</v>
      </c>
      <c r="BB33" s="22">
        <v>47.6</v>
      </c>
      <c r="BC33" s="22">
        <v>82.47</v>
      </c>
      <c r="BD33" s="22">
        <v>31.11</v>
      </c>
      <c r="BE33" s="22">
        <v>13.73</v>
      </c>
      <c r="BF33" s="22">
        <v>70.73</v>
      </c>
      <c r="BG33" s="22">
        <v>67.09</v>
      </c>
      <c r="BH33" s="22">
        <v>16.16</v>
      </c>
      <c r="BI33" s="22">
        <v>23.67</v>
      </c>
    </row>
    <row r="34" spans="1:61" x14ac:dyDescent="0.25">
      <c r="A34">
        <f t="shared" si="1"/>
        <v>27</v>
      </c>
      <c r="J34" s="14"/>
      <c r="K34" s="14"/>
      <c r="L34" s="14"/>
      <c r="M34" s="19"/>
      <c r="N34" s="19"/>
      <c r="O34" s="19"/>
      <c r="P34" s="14"/>
      <c r="Q34" s="14"/>
      <c r="R34" s="14"/>
      <c r="U34" s="14"/>
      <c r="X34" s="23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>
        <f t="shared" si="1"/>
        <v>28</v>
      </c>
      <c r="J35" s="14"/>
      <c r="K35" s="14"/>
      <c r="L35" s="14"/>
      <c r="M35" s="19"/>
      <c r="N35" s="19"/>
      <c r="O35" s="19"/>
      <c r="P35" s="14"/>
      <c r="Q35" s="14"/>
      <c r="R35" s="14"/>
      <c r="U35" s="14"/>
      <c r="X35" s="23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>
        <f t="shared" si="1"/>
        <v>29</v>
      </c>
      <c r="J36" s="14"/>
      <c r="K36" s="14"/>
      <c r="L36" s="14"/>
      <c r="M36" s="19"/>
      <c r="N36" s="19"/>
      <c r="O36" s="19"/>
      <c r="P36" s="14"/>
      <c r="Q36" s="14"/>
      <c r="R36" s="14"/>
      <c r="U36" s="14"/>
      <c r="X36" s="23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>
        <f t="shared" si="1"/>
        <v>30</v>
      </c>
      <c r="J37" s="14"/>
      <c r="K37" s="14"/>
      <c r="L37" s="14"/>
      <c r="M37" s="19"/>
      <c r="N37" s="19"/>
      <c r="O37" s="19"/>
      <c r="P37" s="14"/>
      <c r="Q37" s="14"/>
      <c r="R37" s="14"/>
      <c r="U37" s="14"/>
      <c r="X37" s="23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>
        <f t="shared" si="1"/>
        <v>31</v>
      </c>
      <c r="J38" s="14"/>
      <c r="K38" s="14"/>
      <c r="L38" s="14"/>
      <c r="M38" s="19"/>
      <c r="N38" s="19"/>
      <c r="O38" s="19"/>
      <c r="P38" s="14"/>
      <c r="Q38" s="14"/>
      <c r="R38" s="14"/>
      <c r="U38" s="14"/>
      <c r="X38" s="23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>
        <f t="shared" si="1"/>
        <v>32</v>
      </c>
      <c r="J39" s="14"/>
      <c r="K39" s="14"/>
      <c r="L39" s="14"/>
      <c r="M39" s="19"/>
      <c r="N39" s="19"/>
      <c r="O39" s="19"/>
      <c r="P39" s="14"/>
      <c r="Q39" s="14"/>
      <c r="R39" s="14"/>
      <c r="U39" s="14"/>
      <c r="X39" s="23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>
        <f t="shared" si="1"/>
        <v>33</v>
      </c>
      <c r="J40" s="14"/>
      <c r="K40" s="14"/>
      <c r="L40" s="14"/>
      <c r="M40" s="19"/>
      <c r="N40" s="19"/>
      <c r="O40" s="19"/>
      <c r="P40" s="14"/>
      <c r="Q40" s="14"/>
      <c r="R40" s="14"/>
      <c r="U40" s="14"/>
      <c r="X40" s="23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>
        <f t="shared" si="1"/>
        <v>34</v>
      </c>
      <c r="J41" s="14"/>
      <c r="K41" s="14"/>
      <c r="L41" s="14"/>
      <c r="M41" s="19"/>
      <c r="N41" s="19"/>
      <c r="O41" s="19"/>
      <c r="P41" s="14"/>
      <c r="Q41" s="14"/>
      <c r="R41" s="14"/>
      <c r="U41" s="14"/>
      <c r="X41" s="23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>
        <f t="shared" si="1"/>
        <v>35</v>
      </c>
      <c r="J42" s="14"/>
      <c r="K42" s="14"/>
      <c r="L42" s="14"/>
      <c r="M42" s="19"/>
      <c r="N42" s="19"/>
      <c r="O42" s="19"/>
      <c r="P42" s="14"/>
      <c r="Q42" s="14"/>
      <c r="R42" s="14"/>
      <c r="U42" s="14"/>
      <c r="X42" s="23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>
        <f t="shared" si="1"/>
        <v>36</v>
      </c>
      <c r="J43" s="14"/>
      <c r="K43" s="14"/>
      <c r="L43" s="14"/>
      <c r="M43" s="19"/>
      <c r="N43" s="19"/>
      <c r="O43" s="19"/>
      <c r="P43" s="14"/>
      <c r="Q43" s="14"/>
      <c r="R43" s="14"/>
      <c r="U43" s="14"/>
      <c r="X43" s="23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>
        <f t="shared" si="1"/>
        <v>37</v>
      </c>
      <c r="J44" s="14"/>
      <c r="K44" s="14"/>
      <c r="L44" s="14"/>
      <c r="M44" s="19"/>
      <c r="N44" s="19"/>
      <c r="O44" s="19"/>
      <c r="P44" s="14"/>
      <c r="Q44" s="14"/>
      <c r="R44" s="14"/>
      <c r="U44" s="14"/>
      <c r="X44" s="23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>
        <f t="shared" si="1"/>
        <v>38</v>
      </c>
      <c r="J45" s="14"/>
      <c r="K45" s="14"/>
      <c r="L45" s="14"/>
      <c r="M45" s="19"/>
      <c r="N45" s="19"/>
      <c r="O45" s="19"/>
      <c r="P45" s="14"/>
      <c r="Q45" s="14"/>
      <c r="R45" s="14"/>
      <c r="U45" s="14"/>
      <c r="X45" s="23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>
        <f t="shared" si="1"/>
        <v>39</v>
      </c>
      <c r="J46" s="14"/>
      <c r="K46" s="14"/>
      <c r="L46" s="14"/>
      <c r="M46" s="19"/>
      <c r="N46" s="19"/>
      <c r="O46" s="19"/>
      <c r="P46" s="14"/>
      <c r="Q46" s="14"/>
      <c r="R46" s="14"/>
      <c r="U46" s="14"/>
      <c r="X46" s="23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>
        <f t="shared" si="1"/>
        <v>40</v>
      </c>
      <c r="J47" s="14"/>
      <c r="K47" s="14"/>
      <c r="L47" s="14"/>
      <c r="M47" s="19"/>
      <c r="N47" s="19"/>
      <c r="O47" s="19"/>
      <c r="P47" s="14"/>
      <c r="Q47" s="14"/>
      <c r="R47" s="14"/>
      <c r="U47" s="14"/>
      <c r="X47" s="23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>
        <f t="shared" si="1"/>
        <v>41</v>
      </c>
      <c r="U48" s="12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</row>
    <row r="49" spans="21:61" x14ac:dyDescent="0.25">
      <c r="U49" s="12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</row>
    <row r="50" spans="21:61" x14ac:dyDescent="0.25">
      <c r="U50" s="12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</row>
    <row r="51" spans="21:61" x14ac:dyDescent="0.25">
      <c r="U51" s="12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</row>
    <row r="52" spans="21:61" x14ac:dyDescent="0.25">
      <c r="U52" s="12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</row>
    <row r="53" spans="21:61" x14ac:dyDescent="0.25">
      <c r="U53" s="12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</row>
    <row r="54" spans="21:61" x14ac:dyDescent="0.25">
      <c r="U54" s="12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</row>
    <row r="55" spans="21:61" x14ac:dyDescent="0.25">
      <c r="U55" s="12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</row>
    <row r="56" spans="21:61" x14ac:dyDescent="0.25">
      <c r="U56" s="12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</row>
    <row r="57" spans="21:61" x14ac:dyDescent="0.25">
      <c r="U57" s="12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</row>
    <row r="58" spans="21:61" x14ac:dyDescent="0.25">
      <c r="U58" s="12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</row>
    <row r="59" spans="21:61" x14ac:dyDescent="0.25">
      <c r="U59" s="12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</row>
    <row r="60" spans="21:61" x14ac:dyDescent="0.25">
      <c r="U60" s="12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</row>
    <row r="61" spans="21:61" x14ac:dyDescent="0.25">
      <c r="U61" s="12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</row>
    <row r="62" spans="21:61" x14ac:dyDescent="0.25">
      <c r="U62" s="12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</row>
    <row r="63" spans="21:61" x14ac:dyDescent="0.25">
      <c r="U63" s="12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</row>
    <row r="64" spans="21:61" x14ac:dyDescent="0.25">
      <c r="U64" s="12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</row>
    <row r="65" spans="21:61" x14ac:dyDescent="0.25">
      <c r="U65" s="12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</row>
    <row r="66" spans="21:61" x14ac:dyDescent="0.25">
      <c r="U66" s="12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</row>
    <row r="67" spans="21:61" x14ac:dyDescent="0.25">
      <c r="U67" s="12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</row>
    <row r="68" spans="21:61" x14ac:dyDescent="0.25"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</row>
    <row r="69" spans="21:61" x14ac:dyDescent="0.25"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</row>
    <row r="70" spans="21:61" x14ac:dyDescent="0.25"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</row>
    <row r="71" spans="21:61" x14ac:dyDescent="0.25"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</row>
    <row r="72" spans="21:61" x14ac:dyDescent="0.25"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</row>
    <row r="73" spans="21:61" x14ac:dyDescent="0.25"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</row>
    <row r="74" spans="21:61" x14ac:dyDescent="0.25"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</row>
  </sheetData>
  <conditionalFormatting sqref="Y83:Y92">
    <cfRule type="top10" priority="140" rank="20"/>
  </conditionalFormatting>
  <conditionalFormatting sqref="J8:J82">
    <cfRule type="top10" dxfId="143" priority="48" rank="2"/>
  </conditionalFormatting>
  <conditionalFormatting sqref="K8:K82">
    <cfRule type="top10" dxfId="142" priority="47" rank="2"/>
  </conditionalFormatting>
  <conditionalFormatting sqref="L8:L82">
    <cfRule type="top10" dxfId="141" priority="46" rank="2"/>
  </conditionalFormatting>
  <conditionalFormatting sqref="M8:M82">
    <cfRule type="top10" dxfId="140" priority="45" rank="2"/>
  </conditionalFormatting>
  <conditionalFormatting sqref="N8:N82">
    <cfRule type="top10" dxfId="139" priority="44" rank="2"/>
  </conditionalFormatting>
  <conditionalFormatting sqref="O8:O82">
    <cfRule type="top10" dxfId="138" priority="43" rank="2"/>
  </conditionalFormatting>
  <conditionalFormatting sqref="P8:P82">
    <cfRule type="top10" dxfId="137" priority="42" rank="2"/>
  </conditionalFormatting>
  <conditionalFormatting sqref="Q8:Q82">
    <cfRule type="top10" dxfId="136" priority="41" rank="2"/>
  </conditionalFormatting>
  <conditionalFormatting sqref="R8:R82">
    <cfRule type="top10" dxfId="135" priority="40" rank="2"/>
  </conditionalFormatting>
  <conditionalFormatting sqref="Y8:Y82">
    <cfRule type="top10" dxfId="134" priority="39" rank="2"/>
  </conditionalFormatting>
  <conditionalFormatting sqref="X8:X82">
    <cfRule type="top10" dxfId="133" priority="38" rank="2"/>
  </conditionalFormatting>
  <conditionalFormatting sqref="Z8:Z74">
    <cfRule type="top10" dxfId="132" priority="37" rank="2"/>
  </conditionalFormatting>
  <conditionalFormatting sqref="AA8:AA74">
    <cfRule type="top10" dxfId="131" priority="36" rank="2"/>
  </conditionalFormatting>
  <conditionalFormatting sqref="AB8:AB74">
    <cfRule type="top10" dxfId="130" priority="35" rank="2"/>
  </conditionalFormatting>
  <conditionalFormatting sqref="AC8:AC74">
    <cfRule type="top10" dxfId="129" priority="34" rank="2"/>
  </conditionalFormatting>
  <conditionalFormatting sqref="AD8:AD74">
    <cfRule type="top10" dxfId="128" priority="33" rank="2"/>
  </conditionalFormatting>
  <conditionalFormatting sqref="AE8:AE74">
    <cfRule type="top10" dxfId="127" priority="32" rank="2"/>
  </conditionalFormatting>
  <conditionalFormatting sqref="AF8:AF74">
    <cfRule type="top10" dxfId="126" priority="31" rank="2"/>
  </conditionalFormatting>
  <conditionalFormatting sqref="AG8:AG74">
    <cfRule type="top10" dxfId="125" priority="30" rank="2"/>
  </conditionalFormatting>
  <conditionalFormatting sqref="AH8:AH74">
    <cfRule type="top10" dxfId="124" priority="29" rank="2"/>
  </conditionalFormatting>
  <conditionalFormatting sqref="AI8:AI74">
    <cfRule type="top10" dxfId="123" priority="28" rank="2"/>
  </conditionalFormatting>
  <conditionalFormatting sqref="AJ8:AJ74">
    <cfRule type="top10" dxfId="122" priority="27" rank="2"/>
  </conditionalFormatting>
  <conditionalFormatting sqref="AK8:AK74">
    <cfRule type="top10" dxfId="121" priority="26" rank="2"/>
  </conditionalFormatting>
  <conditionalFormatting sqref="AL8:AL74">
    <cfRule type="top10" dxfId="120" priority="25" rank="2"/>
  </conditionalFormatting>
  <conditionalFormatting sqref="AM8:AM74">
    <cfRule type="top10" dxfId="119" priority="24" rank="2"/>
  </conditionalFormatting>
  <conditionalFormatting sqref="AN8:AN74">
    <cfRule type="top10" dxfId="118" priority="23" rank="2"/>
  </conditionalFormatting>
  <conditionalFormatting sqref="AO8:AO74">
    <cfRule type="top10" dxfId="117" priority="22" rank="2"/>
  </conditionalFormatting>
  <conditionalFormatting sqref="AP8:AP74">
    <cfRule type="top10" dxfId="116" priority="21" rank="2"/>
  </conditionalFormatting>
  <conditionalFormatting sqref="AQ8:AQ74">
    <cfRule type="top10" dxfId="115" priority="20" rank="2"/>
  </conditionalFormatting>
  <conditionalFormatting sqref="AR8:AR74">
    <cfRule type="top10" dxfId="114" priority="19" rank="2"/>
  </conditionalFormatting>
  <conditionalFormatting sqref="AS8:AS74">
    <cfRule type="top10" dxfId="113" priority="18" rank="2"/>
  </conditionalFormatting>
  <conditionalFormatting sqref="AT8:AT74">
    <cfRule type="top10" dxfId="112" priority="17" rank="2"/>
  </conditionalFormatting>
  <conditionalFormatting sqref="AU8:AU74">
    <cfRule type="top10" dxfId="111" priority="16" rank="2"/>
  </conditionalFormatting>
  <conditionalFormatting sqref="AV8:AV74">
    <cfRule type="top10" dxfId="110" priority="15" rank="2"/>
  </conditionalFormatting>
  <conditionalFormatting sqref="AW8:AW74">
    <cfRule type="top10" dxfId="109" priority="14" rank="2"/>
  </conditionalFormatting>
  <conditionalFormatting sqref="AX8:AX74">
    <cfRule type="top10" dxfId="108" priority="13" rank="2"/>
  </conditionalFormatting>
  <conditionalFormatting sqref="AY8:AY74">
    <cfRule type="top10" dxfId="107" priority="12" rank="2"/>
  </conditionalFormatting>
  <conditionalFormatting sqref="AZ8:AZ74">
    <cfRule type="top10" dxfId="106" priority="11" rank="2"/>
  </conditionalFormatting>
  <conditionalFormatting sqref="BA8:BA74">
    <cfRule type="top10" dxfId="105" priority="10" rank="2"/>
  </conditionalFormatting>
  <conditionalFormatting sqref="BB8:BB74">
    <cfRule type="top10" dxfId="104" priority="9" rank="2"/>
  </conditionalFormatting>
  <conditionalFormatting sqref="BC8:BC74">
    <cfRule type="top10" dxfId="103" priority="8" rank="2"/>
  </conditionalFormatting>
  <conditionalFormatting sqref="BD8:BD74">
    <cfRule type="top10" dxfId="102" priority="7" rank="2"/>
  </conditionalFormatting>
  <conditionalFormatting sqref="BE8:BE74">
    <cfRule type="top10" dxfId="101" priority="6" rank="2"/>
  </conditionalFormatting>
  <conditionalFormatting sqref="BF8:BF74">
    <cfRule type="top10" dxfId="100" priority="5" rank="2"/>
  </conditionalFormatting>
  <conditionalFormatting sqref="BG8:BG74">
    <cfRule type="top10" dxfId="99" priority="4" rank="2"/>
  </conditionalFormatting>
  <conditionalFormatting sqref="BH8:BH74">
    <cfRule type="top10" dxfId="98" priority="3" rank="2"/>
  </conditionalFormatting>
  <conditionalFormatting sqref="BI8:BI74">
    <cfRule type="top10" dxfId="97" priority="2" rank="2"/>
  </conditionalFormatting>
  <conditionalFormatting sqref="U8:U67">
    <cfRule type="top10" dxfId="96" priority="1" rank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1"/>
  <sheetViews>
    <sheetView tabSelected="1" topLeftCell="A11" workbookViewId="0">
      <selection activeCell="J8" sqref="J8"/>
    </sheetView>
  </sheetViews>
  <sheetFormatPr defaultRowHeight="15" x14ac:dyDescent="0.25"/>
  <sheetData>
    <row r="1" spans="1:61" s="25" customFormat="1" x14ac:dyDescent="0.25">
      <c r="B1" s="3"/>
      <c r="C1" s="3"/>
      <c r="D1" s="3"/>
      <c r="E1" s="3"/>
      <c r="F1" s="3"/>
      <c r="G1" s="3"/>
      <c r="H1" s="3"/>
      <c r="J1" s="12"/>
      <c r="K1" s="12"/>
      <c r="L1" s="12"/>
      <c r="M1" s="17"/>
      <c r="N1" s="17"/>
      <c r="O1" s="17"/>
      <c r="P1" s="12"/>
      <c r="Q1" s="12"/>
      <c r="R1" s="12"/>
      <c r="T1" s="10" t="s">
        <v>69</v>
      </c>
      <c r="U1" s="27"/>
      <c r="V1" s="27"/>
      <c r="W1" s="27"/>
      <c r="X1" s="26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pans="1:61" s="25" customFormat="1" x14ac:dyDescent="0.25">
      <c r="B2" s="3"/>
      <c r="C2" s="3"/>
      <c r="D2" s="3"/>
      <c r="E2" s="3"/>
      <c r="F2" s="3"/>
      <c r="G2" s="3"/>
      <c r="H2" s="3"/>
      <c r="J2" s="16" t="s">
        <v>82</v>
      </c>
      <c r="K2" s="12"/>
      <c r="L2" s="12"/>
      <c r="M2" s="17"/>
      <c r="N2" s="17"/>
      <c r="O2" s="17"/>
      <c r="P2" s="12"/>
      <c r="Q2" s="12"/>
      <c r="R2" s="12"/>
      <c r="U2" s="27"/>
      <c r="V2" s="27"/>
      <c r="W2" s="27"/>
      <c r="X2" s="26"/>
      <c r="Y2" s="28" t="s">
        <v>53</v>
      </c>
      <c r="Z2" s="28"/>
      <c r="AA2" s="28"/>
      <c r="AB2" s="28"/>
      <c r="AC2" s="28"/>
      <c r="AD2" s="28"/>
      <c r="AE2" s="28"/>
      <c r="AF2" s="28"/>
      <c r="AG2" s="28"/>
      <c r="AH2" s="28"/>
      <c r="AI2" s="25" t="s">
        <v>54</v>
      </c>
    </row>
    <row r="3" spans="1:61" s="25" customFormat="1" x14ac:dyDescent="0.25">
      <c r="B3" s="3"/>
      <c r="C3" s="3"/>
      <c r="D3" s="3"/>
      <c r="E3" s="3"/>
      <c r="F3" s="3"/>
      <c r="G3" s="3"/>
      <c r="H3" s="3"/>
      <c r="J3" s="12"/>
      <c r="K3" s="12"/>
      <c r="L3" s="12"/>
      <c r="M3" s="17"/>
      <c r="N3" s="17"/>
      <c r="O3" s="17"/>
      <c r="P3" s="12"/>
      <c r="Q3" s="12"/>
      <c r="R3" s="12"/>
      <c r="T3" s="3" t="s">
        <v>52</v>
      </c>
      <c r="U3" s="25">
        <f>MATCH(MAX(U8:U126),U8:U126,0)</f>
        <v>27</v>
      </c>
      <c r="V3" s="25">
        <f>MATCH(MIN(V8:V126),V8:V126,0)</f>
        <v>27</v>
      </c>
      <c r="W3" s="25">
        <f t="shared" ref="W3:BI3" si="0">MATCH(MAX(W8:W126),W8:W126,0)</f>
        <v>27</v>
      </c>
      <c r="X3" s="26">
        <f t="shared" si="0"/>
        <v>10</v>
      </c>
      <c r="Y3" s="28">
        <f t="shared" si="0"/>
        <v>14</v>
      </c>
      <c r="Z3" s="28">
        <f t="shared" si="0"/>
        <v>10</v>
      </c>
      <c r="AA3" s="28">
        <f t="shared" si="0"/>
        <v>20</v>
      </c>
      <c r="AB3" s="28">
        <f t="shared" si="0"/>
        <v>10</v>
      </c>
      <c r="AC3" s="28">
        <f t="shared" si="0"/>
        <v>17</v>
      </c>
      <c r="AD3" s="28">
        <f t="shared" si="0"/>
        <v>3</v>
      </c>
      <c r="AE3" s="28">
        <f t="shared" si="0"/>
        <v>11</v>
      </c>
      <c r="AF3" s="28">
        <f t="shared" si="0"/>
        <v>29</v>
      </c>
      <c r="AG3" s="28">
        <f t="shared" si="0"/>
        <v>1</v>
      </c>
      <c r="AH3" s="28">
        <f t="shared" si="0"/>
        <v>10</v>
      </c>
      <c r="AI3" s="25">
        <f t="shared" si="0"/>
        <v>14</v>
      </c>
      <c r="AJ3" s="25">
        <f t="shared" si="0"/>
        <v>30</v>
      </c>
      <c r="AK3" s="25">
        <f t="shared" si="0"/>
        <v>1</v>
      </c>
      <c r="AL3" s="25">
        <f t="shared" si="0"/>
        <v>8</v>
      </c>
      <c r="AM3" s="25">
        <f t="shared" si="0"/>
        <v>10</v>
      </c>
      <c r="AN3" s="25">
        <f t="shared" si="0"/>
        <v>10</v>
      </c>
      <c r="AO3" s="25">
        <f t="shared" si="0"/>
        <v>16</v>
      </c>
      <c r="AP3" s="25">
        <f t="shared" si="0"/>
        <v>18</v>
      </c>
      <c r="AQ3" s="25">
        <f t="shared" si="0"/>
        <v>10</v>
      </c>
      <c r="AR3" s="25">
        <f t="shared" si="0"/>
        <v>6</v>
      </c>
      <c r="AS3" s="25">
        <f t="shared" si="0"/>
        <v>26</v>
      </c>
      <c r="AT3" s="25">
        <f t="shared" si="0"/>
        <v>18</v>
      </c>
      <c r="AU3" s="25">
        <f t="shared" si="0"/>
        <v>10</v>
      </c>
      <c r="AV3" s="25">
        <f t="shared" si="0"/>
        <v>10</v>
      </c>
      <c r="AW3" s="25">
        <f t="shared" si="0"/>
        <v>27</v>
      </c>
      <c r="AX3" s="25">
        <f t="shared" si="0"/>
        <v>7</v>
      </c>
      <c r="AY3" s="25">
        <f t="shared" si="0"/>
        <v>15</v>
      </c>
      <c r="AZ3" s="25">
        <f t="shared" si="0"/>
        <v>29</v>
      </c>
      <c r="BA3" s="25">
        <f t="shared" si="0"/>
        <v>22</v>
      </c>
      <c r="BB3" s="25">
        <f t="shared" si="0"/>
        <v>11</v>
      </c>
      <c r="BC3" s="25">
        <f t="shared" si="0"/>
        <v>28</v>
      </c>
      <c r="BD3" s="25">
        <f t="shared" si="0"/>
        <v>4</v>
      </c>
      <c r="BE3" s="25">
        <f t="shared" si="0"/>
        <v>16</v>
      </c>
      <c r="BF3" s="25">
        <f t="shared" si="0"/>
        <v>10</v>
      </c>
      <c r="BG3" s="25">
        <f t="shared" si="0"/>
        <v>10</v>
      </c>
      <c r="BH3" s="25">
        <f t="shared" si="0"/>
        <v>17</v>
      </c>
      <c r="BI3" s="25">
        <f t="shared" si="0"/>
        <v>20</v>
      </c>
    </row>
    <row r="4" spans="1:61" s="25" customFormat="1" x14ac:dyDescent="0.25">
      <c r="B4" s="3"/>
      <c r="C4" s="3"/>
      <c r="D4" s="3"/>
      <c r="E4" s="3"/>
      <c r="F4" s="3"/>
      <c r="G4" s="3"/>
      <c r="H4" s="3"/>
      <c r="J4" s="12"/>
      <c r="K4" s="12"/>
      <c r="L4" s="12"/>
      <c r="M4" s="17"/>
      <c r="N4" s="17"/>
      <c r="O4" s="17"/>
      <c r="P4" s="12"/>
      <c r="Q4" s="12"/>
      <c r="R4" s="12"/>
      <c r="T4" s="3"/>
      <c r="X4" s="26"/>
      <c r="Y4" s="28"/>
      <c r="Z4" s="28"/>
      <c r="AA4" s="28"/>
      <c r="AB4" s="28"/>
      <c r="AC4" s="28"/>
      <c r="AD4" s="28"/>
      <c r="AE4" s="28"/>
      <c r="AF4" s="28"/>
      <c r="AG4" s="28"/>
      <c r="AH4" s="28"/>
    </row>
    <row r="5" spans="1:61" s="25" customFormat="1" x14ac:dyDescent="0.25">
      <c r="B5" s="3"/>
      <c r="C5" s="3"/>
      <c r="D5" s="3"/>
      <c r="E5" s="3"/>
      <c r="F5" s="3"/>
      <c r="G5" s="3"/>
      <c r="H5" s="3"/>
      <c r="J5" s="12"/>
      <c r="K5" s="13" t="s">
        <v>78</v>
      </c>
      <c r="L5" s="12"/>
      <c r="M5" s="17"/>
      <c r="N5" s="18" t="s">
        <v>53</v>
      </c>
      <c r="O5" s="17"/>
      <c r="P5" s="12"/>
      <c r="Q5" s="13" t="s">
        <v>77</v>
      </c>
      <c r="R5" s="12"/>
      <c r="T5" s="3"/>
      <c r="U5" s="27"/>
      <c r="V5" s="27"/>
      <c r="W5" s="27"/>
      <c r="X5" s="28" t="s">
        <v>55</v>
      </c>
      <c r="Y5" s="28" t="s">
        <v>57</v>
      </c>
      <c r="Z5" s="28" t="s">
        <v>57</v>
      </c>
      <c r="AA5" s="28" t="s">
        <v>57</v>
      </c>
      <c r="AB5" s="28" t="s">
        <v>57</v>
      </c>
      <c r="AC5" s="28" t="s">
        <v>57</v>
      </c>
      <c r="AD5" s="28" t="s">
        <v>56</v>
      </c>
      <c r="AE5" s="28" t="s">
        <v>56</v>
      </c>
      <c r="AF5" s="28" t="s">
        <v>56</v>
      </c>
      <c r="AG5" s="28" t="s">
        <v>56</v>
      </c>
      <c r="AH5" s="28" t="s">
        <v>56</v>
      </c>
      <c r="AI5" s="5" t="s">
        <v>57</v>
      </c>
      <c r="AJ5" s="5" t="s">
        <v>57</v>
      </c>
      <c r="AK5" s="5" t="s">
        <v>57</v>
      </c>
      <c r="AL5" s="5" t="s">
        <v>57</v>
      </c>
      <c r="AM5" s="5" t="s">
        <v>57</v>
      </c>
      <c r="AN5" s="5" t="s">
        <v>57</v>
      </c>
      <c r="AO5" s="5" t="s">
        <v>57</v>
      </c>
      <c r="AP5" s="5" t="s">
        <v>57</v>
      </c>
      <c r="AQ5" s="5" t="s">
        <v>57</v>
      </c>
      <c r="AR5" s="5" t="s">
        <v>57</v>
      </c>
      <c r="AS5" s="5" t="s">
        <v>57</v>
      </c>
      <c r="AT5" s="5" t="s">
        <v>57</v>
      </c>
      <c r="AU5" s="5" t="s">
        <v>57</v>
      </c>
      <c r="AV5" s="5" t="s">
        <v>56</v>
      </c>
      <c r="AW5" s="5" t="s">
        <v>56</v>
      </c>
      <c r="AX5" s="5" t="s">
        <v>56</v>
      </c>
      <c r="AY5" s="5" t="s">
        <v>56</v>
      </c>
      <c r="AZ5" s="5" t="s">
        <v>56</v>
      </c>
      <c r="BA5" s="5" t="s">
        <v>56</v>
      </c>
      <c r="BB5" s="5" t="s">
        <v>56</v>
      </c>
      <c r="BC5" s="5" t="s">
        <v>56</v>
      </c>
      <c r="BD5" s="5" t="s">
        <v>56</v>
      </c>
      <c r="BE5" s="5" t="s">
        <v>56</v>
      </c>
      <c r="BF5" s="5" t="s">
        <v>56</v>
      </c>
      <c r="BG5" s="5" t="s">
        <v>56</v>
      </c>
      <c r="BH5" s="5" t="s">
        <v>56</v>
      </c>
      <c r="BI5" s="5" t="s">
        <v>56</v>
      </c>
    </row>
    <row r="6" spans="1:61" s="25" customFormat="1" x14ac:dyDescent="0.25">
      <c r="B6" s="3"/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13" t="s">
        <v>79</v>
      </c>
      <c r="K6" s="13" t="s">
        <v>81</v>
      </c>
      <c r="L6" s="13" t="s">
        <v>80</v>
      </c>
      <c r="M6" s="18" t="s">
        <v>79</v>
      </c>
      <c r="N6" s="18" t="s">
        <v>81</v>
      </c>
      <c r="O6" s="18" t="s">
        <v>80</v>
      </c>
      <c r="P6" s="13" t="s">
        <v>79</v>
      </c>
      <c r="Q6" s="13" t="s">
        <v>81</v>
      </c>
      <c r="R6" s="13" t="s">
        <v>80</v>
      </c>
      <c r="T6" s="25" t="s">
        <v>0</v>
      </c>
      <c r="U6" s="27" t="s">
        <v>1</v>
      </c>
      <c r="V6" s="27" t="s">
        <v>2</v>
      </c>
      <c r="W6" s="27" t="s">
        <v>3</v>
      </c>
      <c r="X6" s="26" t="s">
        <v>4</v>
      </c>
      <c r="Y6" s="28" t="s">
        <v>5</v>
      </c>
      <c r="Z6" s="28" t="s">
        <v>6</v>
      </c>
      <c r="AA6" s="28" t="s">
        <v>7</v>
      </c>
      <c r="AB6" s="28" t="s">
        <v>8</v>
      </c>
      <c r="AC6" s="28" t="s">
        <v>9</v>
      </c>
      <c r="AD6" s="28" t="s">
        <v>10</v>
      </c>
      <c r="AE6" s="28" t="s">
        <v>11</v>
      </c>
      <c r="AF6" s="28" t="s">
        <v>12</v>
      </c>
      <c r="AG6" s="28" t="s">
        <v>13</v>
      </c>
      <c r="AH6" s="28" t="s">
        <v>14</v>
      </c>
      <c r="AI6" s="25" t="s">
        <v>15</v>
      </c>
      <c r="AJ6" s="25" t="s">
        <v>16</v>
      </c>
      <c r="AK6" s="25" t="s">
        <v>17</v>
      </c>
      <c r="AL6" s="25" t="s">
        <v>18</v>
      </c>
      <c r="AM6" s="25" t="s">
        <v>19</v>
      </c>
      <c r="AN6" s="25" t="s">
        <v>20</v>
      </c>
      <c r="AO6" s="25" t="s">
        <v>21</v>
      </c>
      <c r="AP6" s="25" t="s">
        <v>22</v>
      </c>
      <c r="AQ6" s="25" t="s">
        <v>23</v>
      </c>
      <c r="AR6" s="25" t="s">
        <v>24</v>
      </c>
      <c r="AS6" s="25" t="s">
        <v>25</v>
      </c>
      <c r="AT6" s="25" t="s">
        <v>26</v>
      </c>
      <c r="AU6" s="25" t="s">
        <v>27</v>
      </c>
      <c r="AV6" s="25" t="s">
        <v>28</v>
      </c>
      <c r="AW6" s="25" t="s">
        <v>29</v>
      </c>
      <c r="AX6" s="25" t="s">
        <v>30</v>
      </c>
      <c r="AY6" s="25" t="s">
        <v>31</v>
      </c>
      <c r="AZ6" s="25" t="s">
        <v>32</v>
      </c>
      <c r="BA6" s="25" t="s">
        <v>33</v>
      </c>
      <c r="BB6" s="25" t="s">
        <v>34</v>
      </c>
      <c r="BC6" s="25" t="s">
        <v>35</v>
      </c>
      <c r="BD6" s="25" t="s">
        <v>36</v>
      </c>
      <c r="BE6" s="25" t="s">
        <v>37</v>
      </c>
      <c r="BF6" s="25" t="s">
        <v>38</v>
      </c>
      <c r="BG6" s="25" t="s">
        <v>39</v>
      </c>
      <c r="BH6" s="25" t="s">
        <v>40</v>
      </c>
      <c r="BI6" s="25" t="s">
        <v>41</v>
      </c>
    </row>
    <row r="7" spans="1:61" s="25" customFormat="1" x14ac:dyDescent="0.25">
      <c r="A7" s="25" t="s">
        <v>51</v>
      </c>
      <c r="B7" s="3"/>
      <c r="C7" s="3"/>
      <c r="D7" s="3"/>
      <c r="E7" s="3"/>
      <c r="F7" s="3"/>
      <c r="G7" s="3"/>
      <c r="H7" s="3"/>
      <c r="J7" s="12"/>
      <c r="K7" s="12"/>
      <c r="L7" s="12"/>
      <c r="M7" s="17"/>
      <c r="N7" s="17"/>
      <c r="O7" s="17"/>
      <c r="P7" s="12"/>
      <c r="Q7" s="12"/>
      <c r="R7" s="12"/>
      <c r="U7" s="27"/>
      <c r="V7" s="27"/>
      <c r="W7" s="27"/>
      <c r="X7" s="26"/>
      <c r="Y7" s="28"/>
      <c r="Z7" s="28"/>
      <c r="AA7" s="28"/>
      <c r="AB7" s="28"/>
      <c r="AC7" s="28"/>
      <c r="AD7" s="28"/>
      <c r="AE7" s="28"/>
      <c r="AF7" s="28"/>
      <c r="AG7" s="28"/>
      <c r="AH7" s="28"/>
    </row>
    <row r="8" spans="1:61" s="25" customFormat="1" x14ac:dyDescent="0.25">
      <c r="A8" s="25">
        <v>1</v>
      </c>
      <c r="B8" s="3"/>
      <c r="C8" s="19">
        <v>1.6</v>
      </c>
      <c r="D8" s="19">
        <v>-0.1</v>
      </c>
      <c r="E8" s="14">
        <v>-0.2</v>
      </c>
      <c r="F8" s="14">
        <v>1</v>
      </c>
      <c r="G8" s="14">
        <v>-0.2</v>
      </c>
      <c r="H8" s="25">
        <v>0.2</v>
      </c>
      <c r="J8" s="14">
        <f t="shared" ref="J8:J41" si="1">X8</f>
        <v>47.46</v>
      </c>
      <c r="K8" s="14">
        <f t="shared" ref="K8:K41" si="2">(SUM(Y8:AC8)+SUM(AI8:AU8))/(COUNT(Y8:AC8)+COUNT(AI8:AU8))</f>
        <v>46.420555555555559</v>
      </c>
      <c r="L8" s="14">
        <f t="shared" ref="L8:L41" si="3">(SUM(AD8:AH8)+SUM(AV8:BI8))/(COUNT(AD8:AH8)+COUNT(AV8:BI8))</f>
        <v>48.451052631578946</v>
      </c>
      <c r="M8" s="19">
        <f t="shared" ref="M8:M41" si="4">AVERAGE(Y8:AH8)</f>
        <v>50.884999999999998</v>
      </c>
      <c r="N8" s="19">
        <f t="shared" ref="N8:N41" si="5">(SUM(Y8:AC8))/(COUNT(Y8:AC8))</f>
        <v>43.724000000000004</v>
      </c>
      <c r="O8" s="19">
        <f t="shared" ref="O8:O41" si="6">(SUM(AD8:AH8))/(COUNT(AD8:AH8))</f>
        <v>58.045999999999992</v>
      </c>
      <c r="P8" s="14">
        <f t="shared" ref="P8:P41" si="7">AVERAGE(AI8:BI8)</f>
        <v>46.195925925925934</v>
      </c>
      <c r="Q8" s="14">
        <f t="shared" ref="Q8:Q41" si="8">(SUM(AI8:AU8))/(COUNT(AI8:AU8))</f>
        <v>47.457692307692312</v>
      </c>
      <c r="R8" s="14">
        <f t="shared" ref="R8:R41" si="9">(SUM(AV8:BI8))/(COUNT(AV8:BI8))</f>
        <v>45.02428571428571</v>
      </c>
      <c r="T8" s="25">
        <v>100</v>
      </c>
      <c r="U8" s="14">
        <v>52244.66</v>
      </c>
      <c r="V8" s="27">
        <v>2607.84</v>
      </c>
      <c r="W8" s="27">
        <v>90.36</v>
      </c>
      <c r="X8" s="23">
        <v>47.46</v>
      </c>
      <c r="Y8" s="24">
        <v>88.68</v>
      </c>
      <c r="Z8" s="24">
        <v>61.51</v>
      </c>
      <c r="AA8" s="24">
        <v>59.96</v>
      </c>
      <c r="AB8" s="24">
        <v>12.19</v>
      </c>
      <c r="AC8" s="24">
        <v>-3.72</v>
      </c>
      <c r="AD8" s="24">
        <v>61.34</v>
      </c>
      <c r="AE8" s="24">
        <v>51.96</v>
      </c>
      <c r="AF8" s="24">
        <v>62.08</v>
      </c>
      <c r="AG8" s="24">
        <v>92.15</v>
      </c>
      <c r="AH8" s="24">
        <v>22.7</v>
      </c>
      <c r="AI8" s="22">
        <v>98.53</v>
      </c>
      <c r="AJ8" s="22">
        <v>94.62</v>
      </c>
      <c r="AK8" s="22">
        <v>54.6</v>
      </c>
      <c r="AL8" s="22">
        <v>99.2</v>
      </c>
      <c r="AM8" s="22">
        <v>6</v>
      </c>
      <c r="AN8" s="22">
        <v>11.33</v>
      </c>
      <c r="AO8" s="22">
        <v>62.72</v>
      </c>
      <c r="AP8" s="22">
        <v>7</v>
      </c>
      <c r="AQ8" s="22">
        <v>57.28</v>
      </c>
      <c r="AR8" s="22">
        <v>14.51</v>
      </c>
      <c r="AS8" s="22">
        <v>19.2</v>
      </c>
      <c r="AT8" s="22">
        <v>15.96</v>
      </c>
      <c r="AU8" s="22">
        <v>76</v>
      </c>
      <c r="AV8" s="22">
        <v>24.55</v>
      </c>
      <c r="AW8" s="22">
        <v>73.599999999999994</v>
      </c>
      <c r="AX8" s="22">
        <v>37.43</v>
      </c>
      <c r="AY8" s="22">
        <v>25.81</v>
      </c>
      <c r="AZ8" s="22">
        <v>59.2</v>
      </c>
      <c r="BA8" s="22">
        <v>32.67</v>
      </c>
      <c r="BB8" s="22">
        <v>55.65</v>
      </c>
      <c r="BC8" s="22">
        <v>82.72</v>
      </c>
      <c r="BD8" s="22">
        <v>25.94</v>
      </c>
      <c r="BE8" s="22">
        <v>8.4</v>
      </c>
      <c r="BF8" s="22">
        <v>73.959999999999994</v>
      </c>
      <c r="BG8" s="22">
        <v>69.39</v>
      </c>
      <c r="BH8" s="22">
        <v>27.91</v>
      </c>
      <c r="BI8" s="22">
        <v>33.11</v>
      </c>
    </row>
    <row r="9" spans="1:61" s="25" customFormat="1" x14ac:dyDescent="0.25">
      <c r="A9" s="25">
        <f t="shared" ref="A8:A41" si="10">A8+1</f>
        <v>2</v>
      </c>
      <c r="B9" s="3"/>
      <c r="C9" s="19">
        <v>0.5</v>
      </c>
      <c r="D9" s="19">
        <v>-0.1</v>
      </c>
      <c r="E9" s="14">
        <v>0.4</v>
      </c>
      <c r="F9" s="14">
        <v>0.8</v>
      </c>
      <c r="G9" s="14">
        <v>0.1</v>
      </c>
      <c r="H9" s="25">
        <v>0.3</v>
      </c>
      <c r="J9" s="14">
        <f t="shared" si="1"/>
        <v>47.78</v>
      </c>
      <c r="K9" s="14">
        <f t="shared" si="2"/>
        <v>47.026111111111113</v>
      </c>
      <c r="L9" s="14">
        <f t="shared" si="3"/>
        <v>48.486842105263158</v>
      </c>
      <c r="M9" s="19">
        <f t="shared" si="4"/>
        <v>52.182000000000002</v>
      </c>
      <c r="N9" s="19">
        <f t="shared" si="5"/>
        <v>48.718000000000004</v>
      </c>
      <c r="O9" s="19">
        <f t="shared" si="6"/>
        <v>55.645999999999994</v>
      </c>
      <c r="P9" s="14">
        <f t="shared" si="7"/>
        <v>46.144444444444446</v>
      </c>
      <c r="Q9" s="14">
        <f t="shared" si="8"/>
        <v>46.375384615384618</v>
      </c>
      <c r="R9" s="14">
        <f t="shared" si="9"/>
        <v>45.93</v>
      </c>
      <c r="T9" s="25">
        <v>100</v>
      </c>
      <c r="U9" s="14">
        <v>52339.92</v>
      </c>
      <c r="V9" s="27">
        <v>2512.58</v>
      </c>
      <c r="W9" s="27">
        <v>90.7</v>
      </c>
      <c r="X9" s="23">
        <v>47.78</v>
      </c>
      <c r="Y9" s="24">
        <v>84.34</v>
      </c>
      <c r="Z9" s="24">
        <v>65.84</v>
      </c>
      <c r="AA9" s="24">
        <v>74.680000000000007</v>
      </c>
      <c r="AB9" s="24">
        <v>11.01</v>
      </c>
      <c r="AC9" s="24">
        <v>7.72</v>
      </c>
      <c r="AD9" s="24">
        <v>47.82</v>
      </c>
      <c r="AE9" s="24">
        <v>59.43</v>
      </c>
      <c r="AF9" s="24">
        <v>56.23</v>
      </c>
      <c r="AG9" s="24">
        <v>90.63</v>
      </c>
      <c r="AH9" s="24">
        <v>24.12</v>
      </c>
      <c r="AI9" s="22">
        <v>99.12</v>
      </c>
      <c r="AJ9" s="22">
        <v>97.15</v>
      </c>
      <c r="AK9" s="22">
        <v>4.5999999999999996</v>
      </c>
      <c r="AL9" s="22">
        <v>99.2</v>
      </c>
      <c r="AM9" s="22">
        <v>26.4</v>
      </c>
      <c r="AN9" s="22">
        <v>13.87</v>
      </c>
      <c r="AO9" s="22">
        <v>64.86</v>
      </c>
      <c r="AP9" s="22">
        <v>2.8</v>
      </c>
      <c r="AQ9" s="22">
        <v>52.6</v>
      </c>
      <c r="AR9" s="22">
        <v>21.31</v>
      </c>
      <c r="AS9" s="22">
        <v>29.76</v>
      </c>
      <c r="AT9" s="22">
        <v>15.31</v>
      </c>
      <c r="AU9" s="22">
        <v>75.900000000000006</v>
      </c>
      <c r="AV9" s="22">
        <v>16.59</v>
      </c>
      <c r="AW9" s="22">
        <v>81.2</v>
      </c>
      <c r="AX9" s="22">
        <v>37.67</v>
      </c>
      <c r="AY9" s="22">
        <v>22.61</v>
      </c>
      <c r="AZ9" s="22">
        <v>38.03</v>
      </c>
      <c r="BA9" s="22">
        <v>42.5</v>
      </c>
      <c r="BB9" s="22">
        <v>62.24</v>
      </c>
      <c r="BC9" s="22">
        <v>82.52</v>
      </c>
      <c r="BD9" s="22">
        <v>22.41</v>
      </c>
      <c r="BE9" s="22">
        <v>24.36</v>
      </c>
      <c r="BF9" s="22">
        <v>76.75</v>
      </c>
      <c r="BG9" s="22">
        <v>71.52</v>
      </c>
      <c r="BH9" s="22">
        <v>30.45</v>
      </c>
      <c r="BI9" s="22">
        <v>34.17</v>
      </c>
    </row>
    <row r="10" spans="1:61" s="25" customFormat="1" x14ac:dyDescent="0.25">
      <c r="A10" s="25">
        <f t="shared" si="10"/>
        <v>3</v>
      </c>
      <c r="B10" s="3"/>
      <c r="C10" s="19">
        <v>1.5</v>
      </c>
      <c r="D10" s="19">
        <v>-0.1</v>
      </c>
      <c r="E10" s="14">
        <v>0</v>
      </c>
      <c r="F10" s="14">
        <v>1.4</v>
      </c>
      <c r="G10" s="14">
        <v>-0.2</v>
      </c>
      <c r="H10" s="25">
        <v>-0.5</v>
      </c>
      <c r="J10" s="14">
        <f t="shared" si="1"/>
        <v>48.03</v>
      </c>
      <c r="K10" s="14">
        <f t="shared" si="2"/>
        <v>46.589444444444453</v>
      </c>
      <c r="L10" s="14">
        <f t="shared" si="3"/>
        <v>49.394210526315788</v>
      </c>
      <c r="M10" s="19">
        <f t="shared" si="4"/>
        <v>51.075000000000003</v>
      </c>
      <c r="N10" s="19">
        <f t="shared" si="5"/>
        <v>43.763999999999996</v>
      </c>
      <c r="O10" s="19">
        <f t="shared" si="6"/>
        <v>58.386000000000003</v>
      </c>
      <c r="P10" s="14">
        <f t="shared" si="7"/>
        <v>46.901851851851852</v>
      </c>
      <c r="Q10" s="14">
        <f t="shared" si="8"/>
        <v>47.676153846153852</v>
      </c>
      <c r="R10" s="14">
        <f t="shared" si="9"/>
        <v>46.182857142857145</v>
      </c>
      <c r="T10" s="25">
        <v>100</v>
      </c>
      <c r="U10" s="14">
        <v>52333.07</v>
      </c>
      <c r="V10" s="27">
        <v>2519.4299999999998</v>
      </c>
      <c r="W10" s="27">
        <v>90.6</v>
      </c>
      <c r="X10" s="23">
        <v>48.03</v>
      </c>
      <c r="Y10" s="24">
        <v>92.12</v>
      </c>
      <c r="Z10" s="24">
        <v>56.12</v>
      </c>
      <c r="AA10" s="24">
        <v>54.06</v>
      </c>
      <c r="AB10" s="24">
        <v>16.079999999999998</v>
      </c>
      <c r="AC10" s="24">
        <v>0.44</v>
      </c>
      <c r="AD10" s="24">
        <v>67.459999999999994</v>
      </c>
      <c r="AE10" s="24">
        <v>50.17</v>
      </c>
      <c r="AF10" s="24">
        <v>61.6</v>
      </c>
      <c r="AG10" s="24">
        <v>87.95</v>
      </c>
      <c r="AH10" s="24">
        <v>24.75</v>
      </c>
      <c r="AI10" s="22">
        <v>98.49</v>
      </c>
      <c r="AJ10" s="22">
        <v>93.3</v>
      </c>
      <c r="AK10" s="22">
        <v>40.799999999999997</v>
      </c>
      <c r="AL10" s="22">
        <v>98.8</v>
      </c>
      <c r="AM10" s="22">
        <v>12</v>
      </c>
      <c r="AN10" s="22">
        <v>6.67</v>
      </c>
      <c r="AO10" s="22">
        <v>55.12</v>
      </c>
      <c r="AP10" s="22">
        <v>25.2</v>
      </c>
      <c r="AQ10" s="22">
        <v>66.22</v>
      </c>
      <c r="AR10" s="22">
        <v>8</v>
      </c>
      <c r="AS10" s="22">
        <v>9.6</v>
      </c>
      <c r="AT10" s="22">
        <v>24.09</v>
      </c>
      <c r="AU10" s="22">
        <v>81.5</v>
      </c>
      <c r="AV10" s="22">
        <v>16.28</v>
      </c>
      <c r="AW10" s="22">
        <v>87.8</v>
      </c>
      <c r="AX10" s="22">
        <v>41.18</v>
      </c>
      <c r="AY10" s="22">
        <v>25.23</v>
      </c>
      <c r="AZ10" s="22">
        <v>60.43</v>
      </c>
      <c r="BA10" s="22">
        <v>33.82</v>
      </c>
      <c r="BB10" s="22">
        <v>52.12</v>
      </c>
      <c r="BC10" s="22">
        <v>82.58</v>
      </c>
      <c r="BD10" s="22">
        <v>27.6</v>
      </c>
      <c r="BE10" s="22">
        <v>16.7</v>
      </c>
      <c r="BF10" s="22">
        <v>74.239999999999995</v>
      </c>
      <c r="BG10" s="22">
        <v>69.349999999999994</v>
      </c>
      <c r="BH10" s="22">
        <v>29.94</v>
      </c>
      <c r="BI10" s="22">
        <v>29.29</v>
      </c>
    </row>
    <row r="11" spans="1:61" s="25" customFormat="1" x14ac:dyDescent="0.25">
      <c r="A11" s="25">
        <f t="shared" si="10"/>
        <v>4</v>
      </c>
      <c r="B11" s="3"/>
      <c r="C11" s="19">
        <v>1.5</v>
      </c>
      <c r="D11" s="19">
        <v>-0.1</v>
      </c>
      <c r="E11" s="14">
        <v>0</v>
      </c>
      <c r="F11" s="14">
        <v>1.3</v>
      </c>
      <c r="G11" s="14">
        <v>-0.2</v>
      </c>
      <c r="H11" s="25">
        <v>-0.5</v>
      </c>
      <c r="J11" s="14">
        <f t="shared" si="1"/>
        <v>46.05</v>
      </c>
      <c r="K11" s="14">
        <f t="shared" si="2"/>
        <v>42.839444444444446</v>
      </c>
      <c r="L11" s="14">
        <f t="shared" si="3"/>
        <v>49.081052631578949</v>
      </c>
      <c r="M11" s="19">
        <f t="shared" si="4"/>
        <v>50.947000000000003</v>
      </c>
      <c r="N11" s="19">
        <f t="shared" si="5"/>
        <v>44.244000000000014</v>
      </c>
      <c r="O11" s="19">
        <f t="shared" si="6"/>
        <v>57.65</v>
      </c>
      <c r="P11" s="14">
        <f t="shared" si="7"/>
        <v>44.228888888888882</v>
      </c>
      <c r="Q11" s="14">
        <f t="shared" si="8"/>
        <v>42.299230769230768</v>
      </c>
      <c r="R11" s="14">
        <f t="shared" si="9"/>
        <v>46.020714285714284</v>
      </c>
      <c r="T11" s="25">
        <v>100</v>
      </c>
      <c r="U11" s="14">
        <v>52347.5</v>
      </c>
      <c r="V11" s="27">
        <v>2505</v>
      </c>
      <c r="W11" s="27">
        <v>90.52</v>
      </c>
      <c r="X11" s="23">
        <v>46.05</v>
      </c>
      <c r="Y11" s="24">
        <v>87.76</v>
      </c>
      <c r="Z11" s="24">
        <v>61.47</v>
      </c>
      <c r="AA11" s="24">
        <v>61.36</v>
      </c>
      <c r="AB11" s="24">
        <v>10.8</v>
      </c>
      <c r="AC11" s="24">
        <v>-0.17</v>
      </c>
      <c r="AD11" s="24">
        <v>62.7</v>
      </c>
      <c r="AE11" s="24">
        <v>51.01</v>
      </c>
      <c r="AF11" s="24">
        <v>59.96</v>
      </c>
      <c r="AG11" s="24">
        <v>89.63</v>
      </c>
      <c r="AH11" s="24">
        <v>24.95</v>
      </c>
      <c r="AI11" s="22">
        <v>98.73</v>
      </c>
      <c r="AJ11" s="22">
        <v>95.37</v>
      </c>
      <c r="AK11" s="22">
        <v>-23.4</v>
      </c>
      <c r="AL11" s="22">
        <v>98.8</v>
      </c>
      <c r="AM11" s="22">
        <v>10.8</v>
      </c>
      <c r="AN11" s="22">
        <v>16.13</v>
      </c>
      <c r="AO11" s="22">
        <v>59.5</v>
      </c>
      <c r="AP11" s="22">
        <v>0.2</v>
      </c>
      <c r="AQ11" s="22">
        <v>62.2</v>
      </c>
      <c r="AR11" s="22">
        <v>3.01</v>
      </c>
      <c r="AS11" s="22">
        <v>17.04</v>
      </c>
      <c r="AT11" s="22">
        <v>28.45</v>
      </c>
      <c r="AU11" s="22">
        <v>83.06</v>
      </c>
      <c r="AV11" s="22">
        <v>23.13</v>
      </c>
      <c r="AW11" s="22">
        <v>81.400000000000006</v>
      </c>
      <c r="AX11" s="22">
        <v>41.62</v>
      </c>
      <c r="AY11" s="22">
        <v>16.16</v>
      </c>
      <c r="AZ11" s="22">
        <v>53.65</v>
      </c>
      <c r="BA11" s="22">
        <v>40.98</v>
      </c>
      <c r="BB11" s="22">
        <v>55.97</v>
      </c>
      <c r="BC11" s="22">
        <v>82.73</v>
      </c>
      <c r="BD11" s="22">
        <v>29.46</v>
      </c>
      <c r="BE11" s="22">
        <v>12.74</v>
      </c>
      <c r="BF11" s="22">
        <v>74.98</v>
      </c>
      <c r="BG11" s="22">
        <v>69.239999999999995</v>
      </c>
      <c r="BH11" s="22">
        <v>31.12</v>
      </c>
      <c r="BI11" s="22">
        <v>31.11</v>
      </c>
    </row>
    <row r="12" spans="1:61" s="25" customFormat="1" x14ac:dyDescent="0.25">
      <c r="A12" s="25">
        <f t="shared" si="10"/>
        <v>5</v>
      </c>
      <c r="B12" s="3"/>
      <c r="C12" s="19">
        <v>0.8</v>
      </c>
      <c r="D12" s="19">
        <v>0.5</v>
      </c>
      <c r="E12" s="14">
        <v>0.3</v>
      </c>
      <c r="F12" s="14">
        <v>1</v>
      </c>
      <c r="G12" s="14">
        <v>-0.2</v>
      </c>
      <c r="H12" s="25">
        <v>0.1</v>
      </c>
      <c r="J12" s="14">
        <f t="shared" si="1"/>
        <v>47.8</v>
      </c>
      <c r="K12" s="14">
        <f t="shared" si="2"/>
        <v>48.151666666666664</v>
      </c>
      <c r="L12" s="14">
        <f t="shared" si="3"/>
        <v>47.468947368421048</v>
      </c>
      <c r="M12" s="19">
        <f t="shared" si="4"/>
        <v>52</v>
      </c>
      <c r="N12" s="19">
        <f t="shared" si="5"/>
        <v>48.885999999999996</v>
      </c>
      <c r="O12" s="19">
        <f t="shared" si="6"/>
        <v>55.113999999999997</v>
      </c>
      <c r="P12" s="14">
        <f t="shared" si="7"/>
        <v>46.245925925925924</v>
      </c>
      <c r="Q12" s="14">
        <f t="shared" si="8"/>
        <v>47.869230769230768</v>
      </c>
      <c r="R12" s="14">
        <f t="shared" si="9"/>
        <v>44.738571428571426</v>
      </c>
      <c r="T12" s="25">
        <v>100</v>
      </c>
      <c r="U12" s="14">
        <v>52224.33</v>
      </c>
      <c r="V12" s="27">
        <v>2628.17</v>
      </c>
      <c r="W12" s="27">
        <v>90.36</v>
      </c>
      <c r="X12" s="23">
        <v>47.8</v>
      </c>
      <c r="Y12" s="24">
        <v>89.32</v>
      </c>
      <c r="Z12" s="24">
        <v>67.88</v>
      </c>
      <c r="AA12" s="24">
        <v>67.22</v>
      </c>
      <c r="AB12" s="24">
        <v>13.57</v>
      </c>
      <c r="AC12" s="24">
        <v>6.44</v>
      </c>
      <c r="AD12" s="24">
        <v>53.8</v>
      </c>
      <c r="AE12" s="24">
        <v>53.73</v>
      </c>
      <c r="AF12" s="24">
        <v>58.68</v>
      </c>
      <c r="AG12" s="24">
        <v>89.73</v>
      </c>
      <c r="AH12" s="24">
        <v>19.63</v>
      </c>
      <c r="AI12" s="22">
        <v>98.53</v>
      </c>
      <c r="AJ12" s="22">
        <v>96.33</v>
      </c>
      <c r="AK12" s="22">
        <v>43</v>
      </c>
      <c r="AL12" s="22">
        <v>99.2</v>
      </c>
      <c r="AM12" s="22">
        <v>10.8</v>
      </c>
      <c r="AN12" s="22">
        <v>2.93</v>
      </c>
      <c r="AO12" s="22">
        <v>61.48</v>
      </c>
      <c r="AP12" s="22">
        <v>15</v>
      </c>
      <c r="AQ12" s="22">
        <v>58.9</v>
      </c>
      <c r="AR12" s="22">
        <v>8.75</v>
      </c>
      <c r="AS12" s="22">
        <v>30.24</v>
      </c>
      <c r="AT12" s="22">
        <v>18.22</v>
      </c>
      <c r="AU12" s="22">
        <v>78.92</v>
      </c>
      <c r="AV12" s="22">
        <v>16.12</v>
      </c>
      <c r="AW12" s="22">
        <v>68.599999999999994</v>
      </c>
      <c r="AX12" s="22">
        <v>42.02</v>
      </c>
      <c r="AY12" s="22">
        <v>22.72</v>
      </c>
      <c r="AZ12" s="22">
        <v>51.25</v>
      </c>
      <c r="BA12" s="22">
        <v>43.21</v>
      </c>
      <c r="BB12" s="22">
        <v>59.07</v>
      </c>
      <c r="BC12" s="22">
        <v>82.7</v>
      </c>
      <c r="BD12" s="22">
        <v>24.51</v>
      </c>
      <c r="BE12" s="22">
        <v>15.74</v>
      </c>
      <c r="BF12" s="22">
        <v>74.12</v>
      </c>
      <c r="BG12" s="22">
        <v>70.86</v>
      </c>
      <c r="BH12" s="22">
        <v>25.61</v>
      </c>
      <c r="BI12" s="22">
        <v>29.81</v>
      </c>
    </row>
    <row r="13" spans="1:61" s="25" customFormat="1" x14ac:dyDescent="0.25">
      <c r="A13" s="25">
        <f t="shared" si="10"/>
        <v>6</v>
      </c>
      <c r="B13" s="3"/>
      <c r="C13" s="19">
        <v>1.1000000000000001</v>
      </c>
      <c r="D13" s="19">
        <v>-0.4</v>
      </c>
      <c r="E13" s="14">
        <v>-0.2</v>
      </c>
      <c r="F13" s="14">
        <v>0.9</v>
      </c>
      <c r="G13" s="14">
        <v>0.2</v>
      </c>
      <c r="H13" s="25">
        <v>-0.4</v>
      </c>
      <c r="J13" s="14">
        <f t="shared" si="1"/>
        <v>49.38</v>
      </c>
      <c r="K13" s="14">
        <f t="shared" si="2"/>
        <v>50.941111111111105</v>
      </c>
      <c r="L13" s="14">
        <f t="shared" si="3"/>
        <v>47.902631578947371</v>
      </c>
      <c r="M13" s="19">
        <f t="shared" si="4"/>
        <v>53.407999999999994</v>
      </c>
      <c r="N13" s="19">
        <f t="shared" si="5"/>
        <v>49.005999999999993</v>
      </c>
      <c r="O13" s="19">
        <f t="shared" si="6"/>
        <v>57.81</v>
      </c>
      <c r="P13" s="14">
        <f t="shared" si="7"/>
        <v>47.889259259259248</v>
      </c>
      <c r="Q13" s="14">
        <f t="shared" si="8"/>
        <v>51.685384615384613</v>
      </c>
      <c r="R13" s="14">
        <f t="shared" si="9"/>
        <v>44.364285714285714</v>
      </c>
      <c r="T13" s="25">
        <v>100</v>
      </c>
      <c r="U13" s="14">
        <v>52423.69</v>
      </c>
      <c r="V13" s="27">
        <v>2428.81</v>
      </c>
      <c r="W13" s="27">
        <v>90.87</v>
      </c>
      <c r="X13" s="23">
        <v>49.38</v>
      </c>
      <c r="Y13" s="24">
        <v>90.1</v>
      </c>
      <c r="Z13" s="24">
        <v>68.25</v>
      </c>
      <c r="AA13" s="24">
        <v>64.66</v>
      </c>
      <c r="AB13" s="24">
        <v>18.13</v>
      </c>
      <c r="AC13" s="24">
        <v>3.89</v>
      </c>
      <c r="AD13" s="24">
        <v>43.75</v>
      </c>
      <c r="AE13" s="24">
        <v>57.75</v>
      </c>
      <c r="AF13" s="24">
        <v>60.9</v>
      </c>
      <c r="AG13" s="24">
        <v>87.97</v>
      </c>
      <c r="AH13" s="24">
        <v>38.68</v>
      </c>
      <c r="AI13" s="22">
        <v>98.42</v>
      </c>
      <c r="AJ13" s="22">
        <v>96.32</v>
      </c>
      <c r="AK13" s="22">
        <v>11.2</v>
      </c>
      <c r="AL13" s="22">
        <v>99.2</v>
      </c>
      <c r="AM13" s="22">
        <v>19.399999999999999</v>
      </c>
      <c r="AN13" s="22">
        <v>-3.2</v>
      </c>
      <c r="AO13" s="22">
        <v>59.86</v>
      </c>
      <c r="AP13" s="22">
        <v>24.8</v>
      </c>
      <c r="AQ13" s="22">
        <v>70.06</v>
      </c>
      <c r="AR13" s="22">
        <v>24.19</v>
      </c>
      <c r="AS13" s="22">
        <v>43.52</v>
      </c>
      <c r="AT13" s="22">
        <v>39.479999999999997</v>
      </c>
      <c r="AU13" s="22">
        <v>88.66</v>
      </c>
      <c r="AV13" s="22">
        <v>21.35</v>
      </c>
      <c r="AW13" s="22">
        <v>61.8</v>
      </c>
      <c r="AX13" s="22">
        <v>40.07</v>
      </c>
      <c r="AY13" s="22">
        <v>14.83</v>
      </c>
      <c r="AZ13" s="22">
        <v>34.29</v>
      </c>
      <c r="BA13" s="22">
        <v>38.86</v>
      </c>
      <c r="BB13" s="22">
        <v>60.52</v>
      </c>
      <c r="BC13" s="22">
        <v>82.68</v>
      </c>
      <c r="BD13" s="22">
        <v>14.13</v>
      </c>
      <c r="BE13" s="22">
        <v>20.98</v>
      </c>
      <c r="BF13" s="22">
        <v>75.62</v>
      </c>
      <c r="BG13" s="22">
        <v>71.52</v>
      </c>
      <c r="BH13" s="22">
        <v>44.08</v>
      </c>
      <c r="BI13" s="22">
        <v>40.369999999999997</v>
      </c>
    </row>
    <row r="14" spans="1:61" s="25" customFormat="1" x14ac:dyDescent="0.25">
      <c r="A14" s="25">
        <f t="shared" si="10"/>
        <v>7</v>
      </c>
      <c r="B14" s="3"/>
      <c r="C14" s="19">
        <v>1.1000000000000001</v>
      </c>
      <c r="D14" s="19">
        <v>-0.3</v>
      </c>
      <c r="E14" s="14">
        <v>-0.5</v>
      </c>
      <c r="F14" s="14">
        <v>1.2</v>
      </c>
      <c r="G14" s="14">
        <v>-0.2</v>
      </c>
      <c r="H14" s="25">
        <v>-0.5</v>
      </c>
      <c r="J14" s="14">
        <f t="shared" si="1"/>
        <v>49.48</v>
      </c>
      <c r="K14" s="14">
        <f t="shared" si="2"/>
        <v>47.523333333333333</v>
      </c>
      <c r="L14" s="14">
        <f t="shared" si="3"/>
        <v>51.335789473684201</v>
      </c>
      <c r="M14" s="19">
        <f t="shared" si="4"/>
        <v>53.657999999999994</v>
      </c>
      <c r="N14" s="19">
        <f t="shared" si="5"/>
        <v>45.426000000000002</v>
      </c>
      <c r="O14" s="19">
        <f t="shared" si="6"/>
        <v>61.89</v>
      </c>
      <c r="P14" s="14">
        <f t="shared" si="7"/>
        <v>47.934074074074069</v>
      </c>
      <c r="Q14" s="14">
        <f t="shared" si="8"/>
        <v>48.33</v>
      </c>
      <c r="R14" s="14">
        <f t="shared" si="9"/>
        <v>47.566428571428567</v>
      </c>
      <c r="T14" s="25">
        <v>100</v>
      </c>
      <c r="U14" s="14">
        <v>52608.94</v>
      </c>
      <c r="V14" s="27">
        <v>2243.56</v>
      </c>
      <c r="W14" s="27">
        <v>91.24</v>
      </c>
      <c r="X14" s="23">
        <v>49.48</v>
      </c>
      <c r="Y14" s="24">
        <v>88.54</v>
      </c>
      <c r="Z14" s="24">
        <v>64.569999999999993</v>
      </c>
      <c r="AA14" s="24">
        <v>62.82</v>
      </c>
      <c r="AB14" s="24">
        <v>8.5299999999999994</v>
      </c>
      <c r="AC14" s="24">
        <v>2.67</v>
      </c>
      <c r="AD14" s="24">
        <v>61.19</v>
      </c>
      <c r="AE14" s="24">
        <v>52.83</v>
      </c>
      <c r="AF14" s="24">
        <v>58.33</v>
      </c>
      <c r="AG14" s="24">
        <v>86.05</v>
      </c>
      <c r="AH14" s="24">
        <v>51.05</v>
      </c>
      <c r="AI14" s="22">
        <v>98.76</v>
      </c>
      <c r="AJ14" s="22">
        <v>96.62</v>
      </c>
      <c r="AK14" s="22">
        <v>29.2</v>
      </c>
      <c r="AL14" s="22">
        <v>99.2</v>
      </c>
      <c r="AM14" s="22">
        <v>3.8</v>
      </c>
      <c r="AN14" s="22">
        <v>-3.6</v>
      </c>
      <c r="AO14" s="22">
        <v>62.34</v>
      </c>
      <c r="AP14" s="22">
        <v>13.6</v>
      </c>
      <c r="AQ14" s="22">
        <v>61.9</v>
      </c>
      <c r="AR14" s="22">
        <v>11.12</v>
      </c>
      <c r="AS14" s="22">
        <v>32.4</v>
      </c>
      <c r="AT14" s="22">
        <v>35.520000000000003</v>
      </c>
      <c r="AU14" s="22">
        <v>87.43</v>
      </c>
      <c r="AV14" s="22">
        <v>13.03</v>
      </c>
      <c r="AW14" s="22">
        <v>79.400000000000006</v>
      </c>
      <c r="AX14" s="22">
        <v>47.05</v>
      </c>
      <c r="AY14" s="22">
        <v>12.75</v>
      </c>
      <c r="AZ14" s="22">
        <v>50.83</v>
      </c>
      <c r="BA14" s="22">
        <v>39.53</v>
      </c>
      <c r="BB14" s="22">
        <v>58.67</v>
      </c>
      <c r="BC14" s="22">
        <v>82.87</v>
      </c>
      <c r="BD14" s="22">
        <v>17.84</v>
      </c>
      <c r="BE14" s="22">
        <v>11.91</v>
      </c>
      <c r="BF14" s="22">
        <v>77.45</v>
      </c>
      <c r="BG14" s="22">
        <v>71.209999999999994</v>
      </c>
      <c r="BH14" s="22">
        <v>54.12</v>
      </c>
      <c r="BI14" s="22">
        <v>49.27</v>
      </c>
    </row>
    <row r="15" spans="1:61" s="25" customFormat="1" x14ac:dyDescent="0.25">
      <c r="A15" s="25">
        <f t="shared" si="10"/>
        <v>8</v>
      </c>
      <c r="B15" s="3"/>
      <c r="C15" s="19">
        <v>0.9</v>
      </c>
      <c r="D15" s="19">
        <v>-0.3</v>
      </c>
      <c r="E15" s="14">
        <v>-0.2</v>
      </c>
      <c r="F15" s="14">
        <v>0.6</v>
      </c>
      <c r="G15" s="14">
        <v>0.2</v>
      </c>
      <c r="H15" s="25">
        <v>0.1</v>
      </c>
      <c r="J15" s="14">
        <f t="shared" si="1"/>
        <v>49.82</v>
      </c>
      <c r="K15" s="14">
        <f t="shared" si="2"/>
        <v>51.071666666666665</v>
      </c>
      <c r="L15" s="14">
        <f t="shared" si="3"/>
        <v>48.637894736842107</v>
      </c>
      <c r="M15" s="19">
        <f t="shared" si="4"/>
        <v>50.352999999999994</v>
      </c>
      <c r="N15" s="19">
        <f t="shared" si="5"/>
        <v>50.855999999999995</v>
      </c>
      <c r="O15" s="19">
        <f t="shared" si="6"/>
        <v>49.849999999999994</v>
      </c>
      <c r="P15" s="14">
        <f t="shared" si="7"/>
        <v>49.625185185185181</v>
      </c>
      <c r="Q15" s="14">
        <f t="shared" si="8"/>
        <v>51.154615384615383</v>
      </c>
      <c r="R15" s="14">
        <f t="shared" si="9"/>
        <v>48.204999999999998</v>
      </c>
      <c r="T15" s="25">
        <v>100</v>
      </c>
      <c r="U15" s="14">
        <v>52456.62</v>
      </c>
      <c r="V15" s="27">
        <v>2395.88</v>
      </c>
      <c r="W15" s="27">
        <v>90.93</v>
      </c>
      <c r="X15" s="23">
        <v>49.82</v>
      </c>
      <c r="Y15" s="24">
        <v>88.32</v>
      </c>
      <c r="Z15" s="24">
        <v>68.349999999999994</v>
      </c>
      <c r="AA15" s="24">
        <v>75.92</v>
      </c>
      <c r="AB15" s="24">
        <v>20.079999999999998</v>
      </c>
      <c r="AC15" s="24">
        <v>1.61</v>
      </c>
      <c r="AD15" s="24">
        <v>26.38</v>
      </c>
      <c r="AE15" s="24">
        <v>52.4</v>
      </c>
      <c r="AF15" s="24">
        <v>57.05</v>
      </c>
      <c r="AG15" s="24">
        <v>83.88</v>
      </c>
      <c r="AH15" s="24">
        <v>29.54</v>
      </c>
      <c r="AI15" s="22">
        <v>99.31</v>
      </c>
      <c r="AJ15" s="22">
        <v>96.25</v>
      </c>
      <c r="AK15" s="22">
        <v>27.6</v>
      </c>
      <c r="AL15" s="22">
        <v>99.6</v>
      </c>
      <c r="AM15" s="22">
        <v>26.2</v>
      </c>
      <c r="AN15" s="22">
        <v>6.8</v>
      </c>
      <c r="AO15" s="22">
        <v>69.02</v>
      </c>
      <c r="AP15" s="22">
        <v>13.2</v>
      </c>
      <c r="AQ15" s="22">
        <v>64.42</v>
      </c>
      <c r="AR15" s="22">
        <v>18.93</v>
      </c>
      <c r="AS15" s="22">
        <v>33.04</v>
      </c>
      <c r="AT15" s="22">
        <v>26.83</v>
      </c>
      <c r="AU15" s="22">
        <v>83.81</v>
      </c>
      <c r="AV15" s="22">
        <v>24.55</v>
      </c>
      <c r="AW15" s="22">
        <v>78.8</v>
      </c>
      <c r="AX15" s="22">
        <v>38.06</v>
      </c>
      <c r="AY15" s="22">
        <v>28.59</v>
      </c>
      <c r="AZ15" s="22">
        <v>46.56</v>
      </c>
      <c r="BA15" s="22">
        <v>39.5</v>
      </c>
      <c r="BB15" s="22">
        <v>62.49</v>
      </c>
      <c r="BC15" s="22">
        <v>82.8</v>
      </c>
      <c r="BD15" s="22">
        <v>20.67</v>
      </c>
      <c r="BE15" s="22">
        <v>20.53</v>
      </c>
      <c r="BF15" s="22">
        <v>78.010000000000005</v>
      </c>
      <c r="BG15" s="22">
        <v>71.88</v>
      </c>
      <c r="BH15" s="22">
        <v>40.770000000000003</v>
      </c>
      <c r="BI15" s="22">
        <v>41.66</v>
      </c>
    </row>
    <row r="16" spans="1:61" s="25" customFormat="1" x14ac:dyDescent="0.25">
      <c r="A16" s="25">
        <f t="shared" si="10"/>
        <v>9</v>
      </c>
      <c r="B16" s="3"/>
      <c r="C16" s="19">
        <v>0.8</v>
      </c>
      <c r="D16" s="19">
        <v>0.5</v>
      </c>
      <c r="E16" s="14">
        <v>0.3</v>
      </c>
      <c r="F16" s="14">
        <v>0.9</v>
      </c>
      <c r="G16" s="14">
        <v>-0.2</v>
      </c>
      <c r="H16" s="25">
        <v>0.1</v>
      </c>
      <c r="J16" s="14">
        <f t="shared" si="1"/>
        <v>45.71</v>
      </c>
      <c r="K16" s="14">
        <f t="shared" si="2"/>
        <v>44.827222222222218</v>
      </c>
      <c r="L16" s="14">
        <f t="shared" si="3"/>
        <v>46.550526315789469</v>
      </c>
      <c r="M16" s="19">
        <f t="shared" si="4"/>
        <v>51.661999999999999</v>
      </c>
      <c r="N16" s="19">
        <f t="shared" si="5"/>
        <v>48.396000000000001</v>
      </c>
      <c r="O16" s="19">
        <f t="shared" si="6"/>
        <v>54.927999999999997</v>
      </c>
      <c r="P16" s="14">
        <f t="shared" si="7"/>
        <v>43.508518518518521</v>
      </c>
      <c r="Q16" s="14">
        <f t="shared" si="8"/>
        <v>43.45461538461538</v>
      </c>
      <c r="R16" s="14">
        <f t="shared" si="9"/>
        <v>43.558571428571426</v>
      </c>
      <c r="T16" s="25">
        <v>100</v>
      </c>
      <c r="U16" s="14">
        <v>52217.09</v>
      </c>
      <c r="V16" s="27">
        <v>2635.41</v>
      </c>
      <c r="W16" s="27">
        <v>90.3</v>
      </c>
      <c r="X16" s="23">
        <v>45.71</v>
      </c>
      <c r="Y16" s="24">
        <v>88.48</v>
      </c>
      <c r="Z16" s="24">
        <v>68.11</v>
      </c>
      <c r="AA16" s="24">
        <v>69.400000000000006</v>
      </c>
      <c r="AB16" s="24">
        <v>12.93</v>
      </c>
      <c r="AC16" s="24">
        <v>3.06</v>
      </c>
      <c r="AD16" s="24">
        <v>47.24</v>
      </c>
      <c r="AE16" s="24">
        <v>57.08</v>
      </c>
      <c r="AF16" s="24">
        <v>60.08</v>
      </c>
      <c r="AG16" s="24">
        <v>88.09</v>
      </c>
      <c r="AH16" s="24">
        <v>22.15</v>
      </c>
      <c r="AI16" s="22">
        <v>99.35</v>
      </c>
      <c r="AJ16" s="22">
        <v>96.32</v>
      </c>
      <c r="AK16" s="22">
        <v>-10.6</v>
      </c>
      <c r="AL16" s="22">
        <v>99.2</v>
      </c>
      <c r="AM16" s="22">
        <v>4.8</v>
      </c>
      <c r="AN16" s="22">
        <v>14.4</v>
      </c>
      <c r="AO16" s="22">
        <v>64.02</v>
      </c>
      <c r="AP16" s="22">
        <v>11.2</v>
      </c>
      <c r="AQ16" s="22">
        <v>40.24</v>
      </c>
      <c r="AR16" s="22">
        <v>12.61</v>
      </c>
      <c r="AS16" s="22">
        <v>32.08</v>
      </c>
      <c r="AT16" s="22">
        <v>20.7</v>
      </c>
      <c r="AU16" s="22">
        <v>80.59</v>
      </c>
      <c r="AV16" s="22">
        <v>18.88</v>
      </c>
      <c r="AW16" s="22">
        <v>61.4</v>
      </c>
      <c r="AX16" s="22">
        <v>40.46</v>
      </c>
      <c r="AY16" s="22">
        <v>9.17</v>
      </c>
      <c r="AZ16" s="22">
        <v>52.37</v>
      </c>
      <c r="BA16" s="22">
        <v>45.67</v>
      </c>
      <c r="BB16" s="22">
        <v>58.48</v>
      </c>
      <c r="BC16" s="22">
        <v>82.6</v>
      </c>
      <c r="BD16" s="22">
        <v>23.92</v>
      </c>
      <c r="BE16" s="22">
        <v>13.19</v>
      </c>
      <c r="BF16" s="22">
        <v>75.31</v>
      </c>
      <c r="BG16" s="22">
        <v>70.47</v>
      </c>
      <c r="BH16" s="22">
        <v>27.5</v>
      </c>
      <c r="BI16" s="22">
        <v>30.4</v>
      </c>
    </row>
    <row r="17" spans="1:61" s="25" customFormat="1" x14ac:dyDescent="0.25">
      <c r="A17" s="25">
        <f t="shared" si="10"/>
        <v>10</v>
      </c>
      <c r="B17" s="3"/>
      <c r="C17" s="19">
        <v>1.1000000000000001</v>
      </c>
      <c r="D17" s="19">
        <v>-0.4</v>
      </c>
      <c r="E17" s="14">
        <v>-0.4</v>
      </c>
      <c r="F17" s="14">
        <v>0.3</v>
      </c>
      <c r="G17" s="14">
        <v>0</v>
      </c>
      <c r="H17" s="25">
        <v>0</v>
      </c>
      <c r="J17" s="14">
        <f t="shared" si="1"/>
        <v>52.51</v>
      </c>
      <c r="K17" s="14">
        <f t="shared" si="2"/>
        <v>58.851111111111109</v>
      </c>
      <c r="L17" s="14">
        <f t="shared" si="3"/>
        <v>46.507894736842097</v>
      </c>
      <c r="M17" s="19">
        <f t="shared" si="4"/>
        <v>53</v>
      </c>
      <c r="N17" s="19">
        <f t="shared" si="5"/>
        <v>57.826000000000001</v>
      </c>
      <c r="O17" s="19">
        <f t="shared" si="6"/>
        <v>48.173999999999992</v>
      </c>
      <c r="P17" s="14">
        <f t="shared" si="7"/>
        <v>52.332222222222221</v>
      </c>
      <c r="Q17" s="14">
        <f t="shared" si="8"/>
        <v>59.245384615384609</v>
      </c>
      <c r="R17" s="14">
        <f t="shared" si="9"/>
        <v>45.912857142857135</v>
      </c>
      <c r="T17" s="25">
        <v>100</v>
      </c>
      <c r="U17" s="14">
        <v>52573.27</v>
      </c>
      <c r="V17" s="27">
        <v>2279.23</v>
      </c>
      <c r="W17" s="27">
        <v>91.29</v>
      </c>
      <c r="X17" s="23">
        <v>52.51</v>
      </c>
      <c r="Y17" s="24">
        <v>92.32</v>
      </c>
      <c r="Z17" s="24">
        <v>81.430000000000007</v>
      </c>
      <c r="AA17" s="24">
        <v>76.84</v>
      </c>
      <c r="AB17" s="24">
        <v>28.43</v>
      </c>
      <c r="AC17" s="24">
        <v>10.11</v>
      </c>
      <c r="AD17" s="24">
        <v>6.66</v>
      </c>
      <c r="AE17" s="24">
        <v>42.75</v>
      </c>
      <c r="AF17" s="24">
        <v>45.45</v>
      </c>
      <c r="AG17" s="24">
        <v>86.6</v>
      </c>
      <c r="AH17" s="24">
        <v>59.41</v>
      </c>
      <c r="AI17" s="22">
        <v>99.68</v>
      </c>
      <c r="AJ17" s="22">
        <v>97.67</v>
      </c>
      <c r="AK17" s="22">
        <v>26.2</v>
      </c>
      <c r="AL17" s="22">
        <v>99.6</v>
      </c>
      <c r="AM17" s="22">
        <v>28.2</v>
      </c>
      <c r="AN17" s="22">
        <v>27.87</v>
      </c>
      <c r="AO17" s="22">
        <v>57.96</v>
      </c>
      <c r="AP17" s="22">
        <v>21.6</v>
      </c>
      <c r="AQ17" s="22">
        <v>84.16</v>
      </c>
      <c r="AR17" s="22">
        <v>19.2</v>
      </c>
      <c r="AS17" s="22">
        <v>50.64</v>
      </c>
      <c r="AT17" s="22">
        <v>65.069999999999993</v>
      </c>
      <c r="AU17" s="22">
        <v>92.34</v>
      </c>
      <c r="AV17" s="22">
        <v>33.53</v>
      </c>
      <c r="AW17" s="22">
        <v>49.8</v>
      </c>
      <c r="AX17" s="22">
        <v>38.94</v>
      </c>
      <c r="AY17" s="22">
        <v>18.03</v>
      </c>
      <c r="AZ17" s="22">
        <v>44.19</v>
      </c>
      <c r="BA17" s="22">
        <v>40.270000000000003</v>
      </c>
      <c r="BB17" s="22">
        <v>43.98</v>
      </c>
      <c r="BC17" s="22">
        <v>82.54</v>
      </c>
      <c r="BD17" s="22">
        <v>20.72</v>
      </c>
      <c r="BE17" s="22">
        <v>10.64</v>
      </c>
      <c r="BF17" s="22">
        <v>80.48</v>
      </c>
      <c r="BG17" s="22">
        <v>76.44</v>
      </c>
      <c r="BH17" s="22">
        <v>55.67</v>
      </c>
      <c r="BI17" s="22">
        <v>47.55</v>
      </c>
    </row>
    <row r="18" spans="1:61" s="25" customFormat="1" x14ac:dyDescent="0.25">
      <c r="A18" s="25">
        <f t="shared" si="10"/>
        <v>11</v>
      </c>
      <c r="B18" s="3"/>
      <c r="C18" s="19">
        <v>0.4</v>
      </c>
      <c r="D18" s="19">
        <v>-0.2</v>
      </c>
      <c r="E18" s="14">
        <v>-0.2</v>
      </c>
      <c r="F18" s="14">
        <v>1.1000000000000001</v>
      </c>
      <c r="G18" s="14">
        <v>0.3</v>
      </c>
      <c r="H18" s="25">
        <v>-0.4</v>
      </c>
      <c r="J18" s="14">
        <f t="shared" si="1"/>
        <v>46.12</v>
      </c>
      <c r="K18" s="14">
        <f t="shared" si="2"/>
        <v>43.172777777777775</v>
      </c>
      <c r="L18" s="14">
        <f t="shared" si="3"/>
        <v>48.916315789473686</v>
      </c>
      <c r="M18" s="19">
        <f t="shared" si="4"/>
        <v>48.097999999999999</v>
      </c>
      <c r="N18" s="19">
        <f t="shared" si="5"/>
        <v>39.541999999999994</v>
      </c>
      <c r="O18" s="19">
        <f t="shared" si="6"/>
        <v>56.653999999999996</v>
      </c>
      <c r="P18" s="14">
        <f t="shared" si="7"/>
        <v>45.39037037037037</v>
      </c>
      <c r="Q18" s="14">
        <f t="shared" si="8"/>
        <v>44.569230769230771</v>
      </c>
      <c r="R18" s="14">
        <f t="shared" si="9"/>
        <v>46.152857142857144</v>
      </c>
      <c r="T18" s="25">
        <v>100</v>
      </c>
      <c r="U18" s="14">
        <v>52414.96</v>
      </c>
      <c r="V18" s="27">
        <v>2437.54</v>
      </c>
      <c r="W18" s="27">
        <v>90.85</v>
      </c>
      <c r="X18" s="23">
        <v>46.12</v>
      </c>
      <c r="Y18" s="24">
        <v>76.38</v>
      </c>
      <c r="Z18" s="24">
        <v>57.51</v>
      </c>
      <c r="AA18" s="24">
        <v>60.14</v>
      </c>
      <c r="AB18" s="24">
        <v>6.24</v>
      </c>
      <c r="AC18" s="24">
        <v>-2.56</v>
      </c>
      <c r="AD18" s="24">
        <v>38.24</v>
      </c>
      <c r="AE18" s="24">
        <v>63.54</v>
      </c>
      <c r="AF18" s="24">
        <v>53.51</v>
      </c>
      <c r="AG18" s="24">
        <v>88.96</v>
      </c>
      <c r="AH18" s="24">
        <v>39.020000000000003</v>
      </c>
      <c r="AI18" s="22">
        <v>99.11</v>
      </c>
      <c r="AJ18" s="22">
        <v>95.57</v>
      </c>
      <c r="AK18" s="22">
        <v>-5.8</v>
      </c>
      <c r="AL18" s="22">
        <v>99.2</v>
      </c>
      <c r="AM18" s="22">
        <v>13.4</v>
      </c>
      <c r="AN18" s="22">
        <v>9.1999999999999993</v>
      </c>
      <c r="AO18" s="22">
        <v>57.88</v>
      </c>
      <c r="AP18" s="22">
        <v>15</v>
      </c>
      <c r="AQ18" s="22">
        <v>49.06</v>
      </c>
      <c r="AR18" s="22">
        <v>23.95</v>
      </c>
      <c r="AS18" s="22">
        <v>13.76</v>
      </c>
      <c r="AT18" s="22">
        <v>25.16</v>
      </c>
      <c r="AU18" s="22">
        <v>83.91</v>
      </c>
      <c r="AV18" s="22">
        <v>15.86</v>
      </c>
      <c r="AW18" s="22">
        <v>80.599999999999994</v>
      </c>
      <c r="AX18" s="22">
        <v>29.83</v>
      </c>
      <c r="AY18" s="22">
        <v>21.87</v>
      </c>
      <c r="AZ18" s="22">
        <v>26.11</v>
      </c>
      <c r="BA18" s="22">
        <v>31.2</v>
      </c>
      <c r="BB18" s="22">
        <v>67.209999999999994</v>
      </c>
      <c r="BC18" s="22">
        <v>82.3</v>
      </c>
      <c r="BD18" s="22">
        <v>20.63</v>
      </c>
      <c r="BE18" s="22">
        <v>30.68</v>
      </c>
      <c r="BF18" s="22">
        <v>73.69</v>
      </c>
      <c r="BG18" s="22">
        <v>67.69</v>
      </c>
      <c r="BH18" s="22">
        <v>50.35</v>
      </c>
      <c r="BI18" s="22">
        <v>48.12</v>
      </c>
    </row>
    <row r="19" spans="1:61" s="25" customFormat="1" x14ac:dyDescent="0.25">
      <c r="A19" s="25">
        <f t="shared" si="10"/>
        <v>12</v>
      </c>
      <c r="B19" s="3"/>
      <c r="C19" s="19">
        <v>1.2</v>
      </c>
      <c r="D19" s="19">
        <v>0.1</v>
      </c>
      <c r="E19" s="14">
        <v>-0.5</v>
      </c>
      <c r="F19" s="14">
        <v>0.9</v>
      </c>
      <c r="G19" s="14">
        <v>0.4</v>
      </c>
      <c r="H19" s="25">
        <v>0.2</v>
      </c>
      <c r="J19" s="14">
        <f t="shared" si="1"/>
        <v>46.19</v>
      </c>
      <c r="K19" s="14">
        <f t="shared" si="2"/>
        <v>44.50888888888889</v>
      </c>
      <c r="L19" s="14">
        <f t="shared" si="3"/>
        <v>47.775789473684213</v>
      </c>
      <c r="M19" s="19">
        <f t="shared" si="4"/>
        <v>49.956000000000003</v>
      </c>
      <c r="N19" s="19">
        <f t="shared" si="5"/>
        <v>44.028000000000006</v>
      </c>
      <c r="O19" s="19">
        <f t="shared" si="6"/>
        <v>55.884</v>
      </c>
      <c r="P19" s="14">
        <f t="shared" si="7"/>
        <v>44.790370370370375</v>
      </c>
      <c r="Q19" s="14">
        <f t="shared" si="8"/>
        <v>44.693846153846152</v>
      </c>
      <c r="R19" s="14">
        <f t="shared" si="9"/>
        <v>44.88</v>
      </c>
      <c r="T19" s="25">
        <v>100</v>
      </c>
      <c r="U19" s="14">
        <v>52226.87</v>
      </c>
      <c r="V19" s="27">
        <v>2625.63</v>
      </c>
      <c r="W19" s="27">
        <v>90.43</v>
      </c>
      <c r="X19" s="23">
        <v>46.19</v>
      </c>
      <c r="Y19" s="24">
        <v>90.14</v>
      </c>
      <c r="Z19" s="24">
        <v>60.44</v>
      </c>
      <c r="AA19" s="24">
        <v>66.12</v>
      </c>
      <c r="AB19" s="24">
        <v>7.33</v>
      </c>
      <c r="AC19" s="24">
        <v>-3.89</v>
      </c>
      <c r="AD19" s="24">
        <v>53.39</v>
      </c>
      <c r="AE19" s="24">
        <v>55.8</v>
      </c>
      <c r="AF19" s="24">
        <v>60.69</v>
      </c>
      <c r="AG19" s="24">
        <v>91.31</v>
      </c>
      <c r="AH19" s="24">
        <v>18.23</v>
      </c>
      <c r="AI19" s="22">
        <v>98.66</v>
      </c>
      <c r="AJ19" s="22">
        <v>95.8</v>
      </c>
      <c r="AK19" s="22">
        <v>-4.5999999999999996</v>
      </c>
      <c r="AL19" s="22">
        <v>99.2</v>
      </c>
      <c r="AM19" s="22">
        <v>6</v>
      </c>
      <c r="AN19" s="22">
        <v>11.07</v>
      </c>
      <c r="AO19" s="22">
        <v>64.64</v>
      </c>
      <c r="AP19" s="22">
        <v>25.2</v>
      </c>
      <c r="AQ19" s="22">
        <v>60.16</v>
      </c>
      <c r="AR19" s="22">
        <v>18.96</v>
      </c>
      <c r="AS19" s="22">
        <v>16.88</v>
      </c>
      <c r="AT19" s="22">
        <v>14.44</v>
      </c>
      <c r="AU19" s="22">
        <v>74.61</v>
      </c>
      <c r="AV19" s="22">
        <v>14.45</v>
      </c>
      <c r="AW19" s="22">
        <v>75.2</v>
      </c>
      <c r="AX19" s="22">
        <v>37.71</v>
      </c>
      <c r="AY19" s="22">
        <v>16.64</v>
      </c>
      <c r="AZ19" s="22">
        <v>57.2</v>
      </c>
      <c r="BA19" s="22">
        <v>38.340000000000003</v>
      </c>
      <c r="BB19" s="22">
        <v>55.24</v>
      </c>
      <c r="BC19" s="22">
        <v>82.81</v>
      </c>
      <c r="BD19" s="22">
        <v>28.31</v>
      </c>
      <c r="BE19" s="22">
        <v>21.74</v>
      </c>
      <c r="BF19" s="22">
        <v>75.47</v>
      </c>
      <c r="BG19" s="22">
        <v>69.209999999999994</v>
      </c>
      <c r="BH19" s="22">
        <v>25.61</v>
      </c>
      <c r="BI19" s="22">
        <v>30.39</v>
      </c>
    </row>
    <row r="20" spans="1:61" s="25" customFormat="1" x14ac:dyDescent="0.25">
      <c r="A20" s="25">
        <f t="shared" si="10"/>
        <v>13</v>
      </c>
      <c r="B20" s="3"/>
      <c r="C20" s="19">
        <v>0.7</v>
      </c>
      <c r="D20" s="19">
        <v>0.5</v>
      </c>
      <c r="E20" s="14">
        <v>0.3</v>
      </c>
      <c r="F20" s="14">
        <v>0.9</v>
      </c>
      <c r="G20" s="14">
        <v>-0.2</v>
      </c>
      <c r="H20" s="25">
        <v>0.1</v>
      </c>
      <c r="J20" s="14">
        <f t="shared" si="1"/>
        <v>47.73</v>
      </c>
      <c r="K20" s="14">
        <f t="shared" si="2"/>
        <v>47.444444444444443</v>
      </c>
      <c r="L20" s="14">
        <f t="shared" si="3"/>
        <v>48.010000000000005</v>
      </c>
      <c r="M20" s="19">
        <f t="shared" si="4"/>
        <v>50.673000000000002</v>
      </c>
      <c r="N20" s="19">
        <f t="shared" si="5"/>
        <v>45.398000000000003</v>
      </c>
      <c r="O20" s="19">
        <f t="shared" si="6"/>
        <v>55.948</v>
      </c>
      <c r="P20" s="14">
        <f t="shared" si="7"/>
        <v>46.646666666666661</v>
      </c>
      <c r="Q20" s="14">
        <f t="shared" si="8"/>
        <v>48.231538461538463</v>
      </c>
      <c r="R20" s="14">
        <f t="shared" si="9"/>
        <v>45.175000000000004</v>
      </c>
      <c r="T20" s="25">
        <v>100</v>
      </c>
      <c r="U20" s="14">
        <v>52208.02</v>
      </c>
      <c r="V20" s="27">
        <v>2644.48</v>
      </c>
      <c r="W20" s="27">
        <v>90.35</v>
      </c>
      <c r="X20" s="23">
        <v>47.73</v>
      </c>
      <c r="Y20" s="24">
        <v>84.72</v>
      </c>
      <c r="Z20" s="24">
        <v>65.290000000000006</v>
      </c>
      <c r="AA20" s="24">
        <v>64.34</v>
      </c>
      <c r="AB20" s="24">
        <v>7.31</v>
      </c>
      <c r="AC20" s="24">
        <v>5.33</v>
      </c>
      <c r="AD20" s="24">
        <v>50.24</v>
      </c>
      <c r="AE20" s="24">
        <v>53.3</v>
      </c>
      <c r="AF20" s="24">
        <v>60.7</v>
      </c>
      <c r="AG20" s="24">
        <v>90.42</v>
      </c>
      <c r="AH20" s="24">
        <v>25.08</v>
      </c>
      <c r="AI20" s="22">
        <v>99.08</v>
      </c>
      <c r="AJ20" s="22">
        <v>97.85</v>
      </c>
      <c r="AK20" s="22">
        <v>6.8</v>
      </c>
      <c r="AL20" s="22">
        <v>99.2</v>
      </c>
      <c r="AM20" s="22">
        <v>16</v>
      </c>
      <c r="AN20" s="22">
        <v>5.33</v>
      </c>
      <c r="AO20" s="22">
        <v>62.98</v>
      </c>
      <c r="AP20" s="22">
        <v>12.2</v>
      </c>
      <c r="AQ20" s="22">
        <v>74.38</v>
      </c>
      <c r="AR20" s="22">
        <v>10.77</v>
      </c>
      <c r="AS20" s="22">
        <v>40.159999999999997</v>
      </c>
      <c r="AT20" s="22">
        <v>21.48</v>
      </c>
      <c r="AU20" s="22">
        <v>80.78</v>
      </c>
      <c r="AV20" s="22">
        <v>21.71</v>
      </c>
      <c r="AW20" s="22">
        <v>57.8</v>
      </c>
      <c r="AX20" s="22">
        <v>42.17</v>
      </c>
      <c r="AY20" s="22">
        <v>34.24</v>
      </c>
      <c r="AZ20" s="22">
        <v>44.4</v>
      </c>
      <c r="BA20" s="22">
        <v>38.700000000000003</v>
      </c>
      <c r="BB20" s="22">
        <v>56.31</v>
      </c>
      <c r="BC20" s="22">
        <v>82.92</v>
      </c>
      <c r="BD20" s="22">
        <v>21.67</v>
      </c>
      <c r="BE20" s="22">
        <v>28.45</v>
      </c>
      <c r="BF20" s="22">
        <v>74.09</v>
      </c>
      <c r="BG20" s="22">
        <v>71.73</v>
      </c>
      <c r="BH20" s="22">
        <v>28.24</v>
      </c>
      <c r="BI20" s="22">
        <v>30.02</v>
      </c>
    </row>
    <row r="21" spans="1:61" s="25" customFormat="1" x14ac:dyDescent="0.25">
      <c r="A21" s="25">
        <f t="shared" si="10"/>
        <v>14</v>
      </c>
      <c r="B21" s="3"/>
      <c r="C21" s="19">
        <v>0.9</v>
      </c>
      <c r="D21" s="19">
        <v>0</v>
      </c>
      <c r="E21" s="14">
        <v>0.3</v>
      </c>
      <c r="F21" s="14">
        <v>0.7</v>
      </c>
      <c r="G21" s="14">
        <v>0.4</v>
      </c>
      <c r="H21" s="25">
        <v>0.2</v>
      </c>
      <c r="J21" s="14">
        <f t="shared" si="1"/>
        <v>45.95</v>
      </c>
      <c r="K21" s="14">
        <f t="shared" si="2"/>
        <v>47.123888888888892</v>
      </c>
      <c r="L21" s="14">
        <f t="shared" si="3"/>
        <v>44.843684210526312</v>
      </c>
      <c r="M21" s="19">
        <f t="shared" si="4"/>
        <v>51.029999999999994</v>
      </c>
      <c r="N21" s="19">
        <f t="shared" si="5"/>
        <v>50.045999999999999</v>
      </c>
      <c r="O21" s="19">
        <f t="shared" si="6"/>
        <v>52.013999999999996</v>
      </c>
      <c r="P21" s="14">
        <f t="shared" si="7"/>
        <v>44.072592592592585</v>
      </c>
      <c r="Q21" s="14">
        <f t="shared" si="8"/>
        <v>46</v>
      </c>
      <c r="R21" s="14">
        <f t="shared" si="9"/>
        <v>42.282857142857146</v>
      </c>
      <c r="T21" s="25">
        <v>100</v>
      </c>
      <c r="U21" s="14">
        <v>52127.8</v>
      </c>
      <c r="V21" s="27">
        <v>2724.7</v>
      </c>
      <c r="W21" s="27">
        <v>90.2</v>
      </c>
      <c r="X21" s="23">
        <v>45.95</v>
      </c>
      <c r="Y21" s="24">
        <v>94.1</v>
      </c>
      <c r="Z21" s="24">
        <v>63.84</v>
      </c>
      <c r="AA21" s="24">
        <v>70.72</v>
      </c>
      <c r="AB21" s="24">
        <v>14.29</v>
      </c>
      <c r="AC21" s="24">
        <v>7.28</v>
      </c>
      <c r="AD21" s="24">
        <v>37.85</v>
      </c>
      <c r="AE21" s="24">
        <v>55.85</v>
      </c>
      <c r="AF21" s="24">
        <v>59.02</v>
      </c>
      <c r="AG21" s="24">
        <v>90.84</v>
      </c>
      <c r="AH21" s="24">
        <v>16.510000000000002</v>
      </c>
      <c r="AI21" s="22">
        <v>99.8</v>
      </c>
      <c r="AJ21" s="22">
        <v>96.95</v>
      </c>
      <c r="AK21" s="22">
        <v>-25.6</v>
      </c>
      <c r="AL21" s="22">
        <v>99.6</v>
      </c>
      <c r="AM21" s="22">
        <v>9</v>
      </c>
      <c r="AN21" s="22">
        <v>17.2</v>
      </c>
      <c r="AO21" s="22">
        <v>65.599999999999994</v>
      </c>
      <c r="AP21" s="22">
        <v>16.8</v>
      </c>
      <c r="AQ21" s="22">
        <v>74.98</v>
      </c>
      <c r="AR21" s="22">
        <v>11.23</v>
      </c>
      <c r="AS21" s="22">
        <v>36.159999999999997</v>
      </c>
      <c r="AT21" s="22">
        <v>17.87</v>
      </c>
      <c r="AU21" s="22">
        <v>78.41</v>
      </c>
      <c r="AV21" s="22">
        <v>26.31</v>
      </c>
      <c r="AW21" s="22">
        <v>52</v>
      </c>
      <c r="AX21" s="22">
        <v>42.45</v>
      </c>
      <c r="AY21" s="22">
        <v>5.01</v>
      </c>
      <c r="AZ21" s="22">
        <v>41.76</v>
      </c>
      <c r="BA21" s="22">
        <v>43.66</v>
      </c>
      <c r="BB21" s="22">
        <v>63.25</v>
      </c>
      <c r="BC21" s="22">
        <v>82.78</v>
      </c>
      <c r="BD21" s="22">
        <v>20.65</v>
      </c>
      <c r="BE21" s="22">
        <v>15.68</v>
      </c>
      <c r="BF21" s="22">
        <v>74.09</v>
      </c>
      <c r="BG21" s="22">
        <v>71.62</v>
      </c>
      <c r="BH21" s="22">
        <v>24.45</v>
      </c>
      <c r="BI21" s="22">
        <v>28.25</v>
      </c>
    </row>
    <row r="22" spans="1:61" s="25" customFormat="1" x14ac:dyDescent="0.25">
      <c r="A22" s="25">
        <f t="shared" si="10"/>
        <v>15</v>
      </c>
      <c r="B22" s="3"/>
      <c r="C22" s="17">
        <v>1</v>
      </c>
      <c r="D22" s="17">
        <v>-0.2</v>
      </c>
      <c r="E22" s="12">
        <v>0.2</v>
      </c>
      <c r="F22" s="12">
        <v>1.2</v>
      </c>
      <c r="G22" s="12">
        <v>-0.3</v>
      </c>
      <c r="H22" s="25">
        <v>-0.1</v>
      </c>
      <c r="J22" s="14">
        <f t="shared" si="1"/>
        <v>46.52</v>
      </c>
      <c r="K22" s="14">
        <f t="shared" si="2"/>
        <v>41.812777777777768</v>
      </c>
      <c r="L22" s="14">
        <f t="shared" si="3"/>
        <v>50.975263157894744</v>
      </c>
      <c r="M22" s="19">
        <f t="shared" si="4"/>
        <v>51.738999999999997</v>
      </c>
      <c r="N22" s="19">
        <f t="shared" si="5"/>
        <v>43.506000000000007</v>
      </c>
      <c r="O22" s="19">
        <f t="shared" si="6"/>
        <v>59.972000000000001</v>
      </c>
      <c r="P22" s="14">
        <f t="shared" si="7"/>
        <v>44.584074074074067</v>
      </c>
      <c r="Q22" s="14">
        <f t="shared" si="8"/>
        <v>41.161538461538456</v>
      </c>
      <c r="R22" s="14">
        <f t="shared" si="9"/>
        <v>47.762142857142862</v>
      </c>
      <c r="T22" s="25">
        <v>100</v>
      </c>
      <c r="U22" s="12">
        <v>52386.19</v>
      </c>
      <c r="V22" s="27">
        <v>2466.31</v>
      </c>
      <c r="W22" s="27">
        <v>90.64</v>
      </c>
      <c r="X22" s="26">
        <v>46.52</v>
      </c>
      <c r="Y22" s="28">
        <v>88.62</v>
      </c>
      <c r="Z22" s="28">
        <v>60</v>
      </c>
      <c r="AA22" s="28">
        <v>57.24</v>
      </c>
      <c r="AB22" s="28">
        <v>11.84</v>
      </c>
      <c r="AC22" s="28">
        <v>-0.17</v>
      </c>
      <c r="AD22" s="28">
        <v>64.23</v>
      </c>
      <c r="AE22" s="28">
        <v>58.23</v>
      </c>
      <c r="AF22" s="28">
        <v>59.69</v>
      </c>
      <c r="AG22" s="28">
        <v>88.53</v>
      </c>
      <c r="AH22" s="28">
        <v>29.18</v>
      </c>
      <c r="AI22" s="5">
        <v>98.3</v>
      </c>
      <c r="AJ22" s="5">
        <v>95.35</v>
      </c>
      <c r="AK22" s="5">
        <v>-13.4</v>
      </c>
      <c r="AL22" s="5">
        <v>99.2</v>
      </c>
      <c r="AM22" s="5">
        <v>15.4</v>
      </c>
      <c r="AN22" s="5">
        <v>13.07</v>
      </c>
      <c r="AO22" s="5">
        <v>58.98</v>
      </c>
      <c r="AP22" s="5">
        <v>-4.4000000000000004</v>
      </c>
      <c r="AQ22" s="5">
        <v>63.28</v>
      </c>
      <c r="AR22" s="5">
        <v>-2.8</v>
      </c>
      <c r="AS22" s="5">
        <v>13.6</v>
      </c>
      <c r="AT22" s="5">
        <v>19.21</v>
      </c>
      <c r="AU22" s="5">
        <v>79.31</v>
      </c>
      <c r="AV22" s="5">
        <v>15.38</v>
      </c>
      <c r="AW22" s="5">
        <v>86.4</v>
      </c>
      <c r="AX22" s="5">
        <v>42.1</v>
      </c>
      <c r="AY22" s="5">
        <v>38.08</v>
      </c>
      <c r="AZ22" s="5">
        <v>47.36</v>
      </c>
      <c r="BA22" s="5">
        <v>41.3</v>
      </c>
      <c r="BB22" s="5">
        <v>59.25</v>
      </c>
      <c r="BC22" s="5">
        <v>82.43</v>
      </c>
      <c r="BD22" s="5">
        <v>23.42</v>
      </c>
      <c r="BE22" s="5">
        <v>19.38</v>
      </c>
      <c r="BF22" s="5">
        <v>76.069999999999993</v>
      </c>
      <c r="BG22" s="5">
        <v>70.98</v>
      </c>
      <c r="BH22" s="5">
        <v>33.549999999999997</v>
      </c>
      <c r="BI22" s="5">
        <v>32.97</v>
      </c>
    </row>
    <row r="23" spans="1:61" s="25" customFormat="1" x14ac:dyDescent="0.25">
      <c r="A23" s="25">
        <f t="shared" si="10"/>
        <v>16</v>
      </c>
      <c r="B23" s="3"/>
      <c r="C23" s="17">
        <v>1.2</v>
      </c>
      <c r="D23" s="17">
        <v>0</v>
      </c>
      <c r="E23" s="12">
        <v>-0.4</v>
      </c>
      <c r="F23" s="12">
        <v>0.8</v>
      </c>
      <c r="G23" s="12">
        <v>-0.1</v>
      </c>
      <c r="H23" s="25">
        <v>-0.1</v>
      </c>
      <c r="J23" s="14">
        <f t="shared" si="1"/>
        <v>49.88</v>
      </c>
      <c r="K23" s="14">
        <f t="shared" si="2"/>
        <v>50.94166666666667</v>
      </c>
      <c r="L23" s="14">
        <f t="shared" si="3"/>
        <v>48.874736842105271</v>
      </c>
      <c r="M23" s="19">
        <f t="shared" si="4"/>
        <v>51.732000000000006</v>
      </c>
      <c r="N23" s="19">
        <f t="shared" si="5"/>
        <v>47.981999999999999</v>
      </c>
      <c r="O23" s="19">
        <f t="shared" si="6"/>
        <v>55.482000000000006</v>
      </c>
      <c r="P23" s="14">
        <f t="shared" si="7"/>
        <v>49.194444444444443</v>
      </c>
      <c r="Q23" s="14">
        <f t="shared" si="8"/>
        <v>52.080000000000005</v>
      </c>
      <c r="R23" s="14">
        <f t="shared" si="9"/>
        <v>46.515000000000001</v>
      </c>
      <c r="T23" s="25">
        <v>100</v>
      </c>
      <c r="U23" s="12">
        <v>52376.93</v>
      </c>
      <c r="V23" s="27">
        <v>2475.5700000000002</v>
      </c>
      <c r="W23" s="27">
        <v>90.96</v>
      </c>
      <c r="X23" s="26">
        <v>49.88</v>
      </c>
      <c r="Y23" s="28">
        <v>92.56</v>
      </c>
      <c r="Z23" s="28">
        <v>68.41</v>
      </c>
      <c r="AA23" s="28">
        <v>71.3</v>
      </c>
      <c r="AB23" s="28">
        <v>10.029999999999999</v>
      </c>
      <c r="AC23" s="28">
        <v>-2.39</v>
      </c>
      <c r="AD23" s="28">
        <v>42.81</v>
      </c>
      <c r="AE23" s="28">
        <v>53.43</v>
      </c>
      <c r="AF23" s="28">
        <v>58.78</v>
      </c>
      <c r="AG23" s="28">
        <v>86.18</v>
      </c>
      <c r="AH23" s="28">
        <v>36.21</v>
      </c>
      <c r="AI23" s="5">
        <v>98.56</v>
      </c>
      <c r="AJ23" s="5">
        <v>97.75</v>
      </c>
      <c r="AK23" s="5">
        <v>2.6</v>
      </c>
      <c r="AL23" s="5">
        <v>99.2</v>
      </c>
      <c r="AM23" s="5">
        <v>14.8</v>
      </c>
      <c r="AN23" s="5">
        <v>20.8</v>
      </c>
      <c r="AO23" s="5">
        <v>73.400000000000006</v>
      </c>
      <c r="AP23" s="5">
        <v>20.8</v>
      </c>
      <c r="AQ23" s="5">
        <v>80.98</v>
      </c>
      <c r="AR23" s="5">
        <v>7.09</v>
      </c>
      <c r="AS23" s="5">
        <v>41.36</v>
      </c>
      <c r="AT23" s="5">
        <v>31.59</v>
      </c>
      <c r="AU23" s="5">
        <v>88.11</v>
      </c>
      <c r="AV23" s="5">
        <v>28.6</v>
      </c>
      <c r="AW23" s="5">
        <v>60.8</v>
      </c>
      <c r="AX23" s="5">
        <v>42.78</v>
      </c>
      <c r="AY23" s="5">
        <v>8.85</v>
      </c>
      <c r="AZ23" s="5">
        <v>52.27</v>
      </c>
      <c r="BA23" s="5">
        <v>43.8</v>
      </c>
      <c r="BB23" s="5">
        <v>57.18</v>
      </c>
      <c r="BC23" s="5">
        <v>82.41</v>
      </c>
      <c r="BD23" s="5">
        <v>19.64</v>
      </c>
      <c r="BE23" s="5">
        <v>30.81</v>
      </c>
      <c r="BF23" s="5">
        <v>77.45</v>
      </c>
      <c r="BG23" s="5">
        <v>70.06</v>
      </c>
      <c r="BH23" s="5">
        <v>39.81</v>
      </c>
      <c r="BI23" s="5">
        <v>36.75</v>
      </c>
    </row>
    <row r="24" spans="1:61" s="25" customFormat="1" x14ac:dyDescent="0.25">
      <c r="A24" s="25">
        <f t="shared" si="10"/>
        <v>17</v>
      </c>
      <c r="B24" s="3"/>
      <c r="C24" s="17">
        <v>0.7</v>
      </c>
      <c r="D24" s="17">
        <v>-0.4</v>
      </c>
      <c r="E24" s="12">
        <v>-0.3</v>
      </c>
      <c r="F24" s="12">
        <v>1</v>
      </c>
      <c r="G24" s="12">
        <v>-0.2</v>
      </c>
      <c r="H24" s="25">
        <v>-0.4</v>
      </c>
      <c r="J24" s="14">
        <f t="shared" si="1"/>
        <v>50.65</v>
      </c>
      <c r="K24" s="14">
        <f t="shared" si="2"/>
        <v>49.025000000000006</v>
      </c>
      <c r="L24" s="14">
        <f t="shared" si="3"/>
        <v>52.181578947368415</v>
      </c>
      <c r="M24" s="19">
        <f t="shared" si="4"/>
        <v>55.372</v>
      </c>
      <c r="N24" s="19">
        <f t="shared" si="5"/>
        <v>49.835999999999999</v>
      </c>
      <c r="O24" s="19">
        <f t="shared" si="6"/>
        <v>60.908000000000001</v>
      </c>
      <c r="P24" s="14">
        <f t="shared" si="7"/>
        <v>48.895555555555561</v>
      </c>
      <c r="Q24" s="14">
        <f t="shared" si="8"/>
        <v>48.713076923076919</v>
      </c>
      <c r="R24" s="14">
        <f t="shared" si="9"/>
        <v>49.064999999999991</v>
      </c>
      <c r="T24" s="25">
        <v>100</v>
      </c>
      <c r="U24" s="12">
        <v>52651.15</v>
      </c>
      <c r="V24" s="27">
        <v>2201.35</v>
      </c>
      <c r="W24" s="27">
        <v>91.58</v>
      </c>
      <c r="X24" s="26">
        <v>50.65</v>
      </c>
      <c r="Y24" s="28">
        <v>90.84</v>
      </c>
      <c r="Z24" s="28">
        <v>69.28</v>
      </c>
      <c r="AA24" s="28">
        <v>63.16</v>
      </c>
      <c r="AB24" s="28">
        <v>14.96</v>
      </c>
      <c r="AC24" s="28">
        <v>10.94</v>
      </c>
      <c r="AD24" s="28">
        <v>48.49</v>
      </c>
      <c r="AE24" s="28">
        <v>58.06</v>
      </c>
      <c r="AF24" s="28">
        <v>54</v>
      </c>
      <c r="AG24" s="28">
        <v>85.22</v>
      </c>
      <c r="AH24" s="28">
        <v>58.77</v>
      </c>
      <c r="AI24" s="5">
        <v>99.44</v>
      </c>
      <c r="AJ24" s="5">
        <v>95.5</v>
      </c>
      <c r="AK24" s="5">
        <v>12.6</v>
      </c>
      <c r="AL24" s="5">
        <v>99.2</v>
      </c>
      <c r="AM24" s="5">
        <v>14.8</v>
      </c>
      <c r="AN24" s="5">
        <v>6.13</v>
      </c>
      <c r="AO24" s="5">
        <v>68.44</v>
      </c>
      <c r="AP24" s="5">
        <v>0.2</v>
      </c>
      <c r="AQ24" s="5">
        <v>65.98</v>
      </c>
      <c r="AR24" s="5">
        <v>5.55</v>
      </c>
      <c r="AS24" s="5">
        <v>31.44</v>
      </c>
      <c r="AT24" s="5">
        <v>43.44</v>
      </c>
      <c r="AU24" s="5">
        <v>90.55</v>
      </c>
      <c r="AV24" s="5">
        <v>18.149999999999999</v>
      </c>
      <c r="AW24" s="5">
        <v>88.8</v>
      </c>
      <c r="AX24" s="5">
        <v>41.16</v>
      </c>
      <c r="AY24" s="5">
        <v>20</v>
      </c>
      <c r="AZ24" s="5">
        <v>31.36</v>
      </c>
      <c r="BA24" s="5">
        <v>35.36</v>
      </c>
      <c r="BB24" s="5">
        <v>61.53</v>
      </c>
      <c r="BC24" s="5">
        <v>82.71</v>
      </c>
      <c r="BD24" s="5">
        <v>22.46</v>
      </c>
      <c r="BE24" s="5">
        <v>30.74</v>
      </c>
      <c r="BF24" s="5">
        <v>75.23</v>
      </c>
      <c r="BG24" s="5">
        <v>66.31</v>
      </c>
      <c r="BH24" s="5">
        <v>61.41</v>
      </c>
      <c r="BI24" s="5">
        <v>51.69</v>
      </c>
    </row>
    <row r="25" spans="1:61" s="25" customFormat="1" x14ac:dyDescent="0.25">
      <c r="A25" s="25">
        <f t="shared" si="10"/>
        <v>18</v>
      </c>
      <c r="B25" s="3"/>
      <c r="C25" s="17">
        <v>0.8</v>
      </c>
      <c r="D25" s="17">
        <v>-0.4</v>
      </c>
      <c r="E25" s="12">
        <v>-0.1</v>
      </c>
      <c r="F25" s="12">
        <v>0.6</v>
      </c>
      <c r="G25" s="12">
        <v>0.2</v>
      </c>
      <c r="H25" s="25">
        <v>-0.5</v>
      </c>
      <c r="J25" s="14">
        <f t="shared" si="1"/>
        <v>51.3</v>
      </c>
      <c r="K25" s="14">
        <f t="shared" si="2"/>
        <v>55.620555555555548</v>
      </c>
      <c r="L25" s="14">
        <f t="shared" si="3"/>
        <v>47.204736842105262</v>
      </c>
      <c r="M25" s="19">
        <f t="shared" si="4"/>
        <v>50.96</v>
      </c>
      <c r="N25" s="19">
        <f t="shared" si="5"/>
        <v>50.393999999999991</v>
      </c>
      <c r="O25" s="19">
        <f t="shared" si="6"/>
        <v>51.525999999999996</v>
      </c>
      <c r="P25" s="14">
        <f t="shared" si="7"/>
        <v>51.424444444444447</v>
      </c>
      <c r="Q25" s="14">
        <f t="shared" si="8"/>
        <v>57.630769230769225</v>
      </c>
      <c r="R25" s="14">
        <f t="shared" si="9"/>
        <v>45.661428571428573</v>
      </c>
      <c r="T25" s="25">
        <v>100</v>
      </c>
      <c r="U25" s="12">
        <v>52549.7</v>
      </c>
      <c r="V25" s="27">
        <v>2302.8000000000002</v>
      </c>
      <c r="W25" s="27">
        <v>91.28</v>
      </c>
      <c r="X25" s="26">
        <v>51.3</v>
      </c>
      <c r="Y25" s="28">
        <v>80.819999999999993</v>
      </c>
      <c r="Z25" s="28">
        <v>74.75</v>
      </c>
      <c r="AA25" s="28">
        <v>74.64</v>
      </c>
      <c r="AB25" s="28">
        <v>20.37</v>
      </c>
      <c r="AC25" s="28">
        <v>1.39</v>
      </c>
      <c r="AD25" s="28">
        <v>13.67</v>
      </c>
      <c r="AE25" s="28">
        <v>49.06</v>
      </c>
      <c r="AF25" s="28">
        <v>52.92</v>
      </c>
      <c r="AG25" s="28">
        <v>85.26</v>
      </c>
      <c r="AH25" s="28">
        <v>56.72</v>
      </c>
      <c r="AI25" s="5">
        <v>98.95</v>
      </c>
      <c r="AJ25" s="5">
        <v>97.02</v>
      </c>
      <c r="AK25" s="5">
        <v>5.6</v>
      </c>
      <c r="AL25" s="5">
        <v>99.6</v>
      </c>
      <c r="AM25" s="5">
        <v>28</v>
      </c>
      <c r="AN25" s="5">
        <v>24.93</v>
      </c>
      <c r="AO25" s="5">
        <v>65.88</v>
      </c>
      <c r="AP25" s="5">
        <v>25.4</v>
      </c>
      <c r="AQ25" s="5">
        <v>70.180000000000007</v>
      </c>
      <c r="AR25" s="5">
        <v>12.88</v>
      </c>
      <c r="AS25" s="5">
        <v>57.36</v>
      </c>
      <c r="AT25" s="5">
        <v>71.540000000000006</v>
      </c>
      <c r="AU25" s="5">
        <v>91.86</v>
      </c>
      <c r="AV25" s="5">
        <v>32.46</v>
      </c>
      <c r="AW25" s="5">
        <v>55.6</v>
      </c>
      <c r="AX25" s="5">
        <v>37.33</v>
      </c>
      <c r="AY25" s="5">
        <v>4.59</v>
      </c>
      <c r="AZ25" s="5">
        <v>36.049999999999997</v>
      </c>
      <c r="BA25" s="5">
        <v>35.270000000000003</v>
      </c>
      <c r="BB25" s="5">
        <v>51.47</v>
      </c>
      <c r="BC25" s="5">
        <v>82.61</v>
      </c>
      <c r="BD25" s="5">
        <v>28.03</v>
      </c>
      <c r="BE25" s="5">
        <v>23.66</v>
      </c>
      <c r="BF25" s="5">
        <v>78.22</v>
      </c>
      <c r="BG25" s="5">
        <v>71.17</v>
      </c>
      <c r="BH25" s="5">
        <v>55.22</v>
      </c>
      <c r="BI25" s="5">
        <v>47.58</v>
      </c>
    </row>
    <row r="26" spans="1:61" s="25" customFormat="1" x14ac:dyDescent="0.25">
      <c r="A26" s="25">
        <f t="shared" si="10"/>
        <v>19</v>
      </c>
      <c r="B26" s="3"/>
      <c r="C26" s="17">
        <v>0.6</v>
      </c>
      <c r="D26" s="17">
        <v>-0.2</v>
      </c>
      <c r="E26" s="12">
        <v>0.5</v>
      </c>
      <c r="F26" s="12">
        <v>0.8</v>
      </c>
      <c r="G26" s="12">
        <v>0.1</v>
      </c>
      <c r="H26" s="25">
        <v>0.2</v>
      </c>
      <c r="J26" s="14">
        <f t="shared" si="1"/>
        <v>47.68</v>
      </c>
      <c r="K26" s="14">
        <f t="shared" si="2"/>
        <v>47.69222222222222</v>
      </c>
      <c r="L26" s="14">
        <f t="shared" si="3"/>
        <v>47.667368421052622</v>
      </c>
      <c r="M26" s="19">
        <f t="shared" si="4"/>
        <v>48.493999999999993</v>
      </c>
      <c r="N26" s="19">
        <f t="shared" si="5"/>
        <v>45.372</v>
      </c>
      <c r="O26" s="19">
        <f t="shared" si="6"/>
        <v>51.616</v>
      </c>
      <c r="P26" s="14">
        <f t="shared" si="7"/>
        <v>47.377777777777773</v>
      </c>
      <c r="Q26" s="14">
        <f t="shared" si="8"/>
        <v>48.584615384615375</v>
      </c>
      <c r="R26" s="14">
        <f t="shared" si="9"/>
        <v>46.257142857142853</v>
      </c>
      <c r="T26" s="25">
        <v>100</v>
      </c>
      <c r="U26" s="12">
        <v>52323.360000000001</v>
      </c>
      <c r="V26" s="27">
        <v>2529.14</v>
      </c>
      <c r="W26" s="27">
        <v>90.68</v>
      </c>
      <c r="X26" s="26">
        <v>47.68</v>
      </c>
      <c r="Y26" s="28">
        <v>84.92</v>
      </c>
      <c r="Z26" s="28">
        <v>63.44</v>
      </c>
      <c r="AA26" s="28">
        <v>67.739999999999995</v>
      </c>
      <c r="AB26" s="28">
        <v>11.76</v>
      </c>
      <c r="AC26" s="28">
        <v>-1</v>
      </c>
      <c r="AD26" s="28">
        <v>36.5</v>
      </c>
      <c r="AE26" s="28">
        <v>57.52</v>
      </c>
      <c r="AF26" s="28">
        <v>55.41</v>
      </c>
      <c r="AG26" s="28">
        <v>86.06</v>
      </c>
      <c r="AH26" s="28">
        <v>22.59</v>
      </c>
      <c r="AI26" s="5">
        <v>99.01</v>
      </c>
      <c r="AJ26" s="5">
        <v>96.13</v>
      </c>
      <c r="AK26" s="5">
        <v>23.2</v>
      </c>
      <c r="AL26" s="5">
        <v>99.2</v>
      </c>
      <c r="AM26" s="5">
        <v>24</v>
      </c>
      <c r="AN26" s="5">
        <v>13.87</v>
      </c>
      <c r="AO26" s="5">
        <v>59.52</v>
      </c>
      <c r="AP26" s="5">
        <v>22.4</v>
      </c>
      <c r="AQ26" s="5">
        <v>63.28</v>
      </c>
      <c r="AR26" s="5">
        <v>-0.56000000000000005</v>
      </c>
      <c r="AS26" s="5">
        <v>34.56</v>
      </c>
      <c r="AT26" s="5">
        <v>18.55</v>
      </c>
      <c r="AU26" s="5">
        <v>78.44</v>
      </c>
      <c r="AV26" s="5">
        <v>26.9</v>
      </c>
      <c r="AW26" s="5">
        <v>88</v>
      </c>
      <c r="AX26" s="5">
        <v>37.380000000000003</v>
      </c>
      <c r="AY26" s="5">
        <v>22.29</v>
      </c>
      <c r="AZ26" s="5">
        <v>43.44</v>
      </c>
      <c r="BA26" s="5">
        <v>33.42</v>
      </c>
      <c r="BB26" s="5">
        <v>60.71</v>
      </c>
      <c r="BC26" s="5">
        <v>82.75</v>
      </c>
      <c r="BD26" s="5">
        <v>17.690000000000001</v>
      </c>
      <c r="BE26" s="5">
        <v>25.77</v>
      </c>
      <c r="BF26" s="5">
        <v>77.25</v>
      </c>
      <c r="BG26" s="5">
        <v>70.959999999999994</v>
      </c>
      <c r="BH26" s="5">
        <v>29.18</v>
      </c>
      <c r="BI26" s="5">
        <v>31.86</v>
      </c>
    </row>
    <row r="27" spans="1:61" s="25" customFormat="1" x14ac:dyDescent="0.25">
      <c r="A27" s="25">
        <f t="shared" si="10"/>
        <v>20</v>
      </c>
      <c r="B27" s="3"/>
      <c r="C27" s="17">
        <v>0.9</v>
      </c>
      <c r="D27" s="17">
        <v>-0.4</v>
      </c>
      <c r="E27" s="12">
        <v>-0.4</v>
      </c>
      <c r="F27" s="12">
        <v>0.5</v>
      </c>
      <c r="G27" s="12">
        <v>-0.1</v>
      </c>
      <c r="H27" s="25">
        <v>0.2</v>
      </c>
      <c r="J27" s="14">
        <f t="shared" si="1"/>
        <v>49.16</v>
      </c>
      <c r="K27" s="14">
        <f t="shared" si="2"/>
        <v>50.86333333333333</v>
      </c>
      <c r="L27" s="14">
        <f t="shared" si="3"/>
        <v>47.548421052631582</v>
      </c>
      <c r="M27" s="19">
        <f t="shared" si="4"/>
        <v>53.476999999999997</v>
      </c>
      <c r="N27" s="19">
        <f t="shared" si="5"/>
        <v>55.165999999999997</v>
      </c>
      <c r="O27" s="19">
        <f t="shared" si="6"/>
        <v>51.788000000000011</v>
      </c>
      <c r="P27" s="14">
        <f t="shared" si="7"/>
        <v>47.562592592592587</v>
      </c>
      <c r="Q27" s="14">
        <f t="shared" si="8"/>
        <v>49.208461538461535</v>
      </c>
      <c r="R27" s="14">
        <f t="shared" si="9"/>
        <v>46.034285714285716</v>
      </c>
      <c r="T27" s="25">
        <v>100</v>
      </c>
      <c r="U27" s="12">
        <v>52550.42</v>
      </c>
      <c r="V27" s="27">
        <v>2302.08</v>
      </c>
      <c r="W27" s="27">
        <v>91.35</v>
      </c>
      <c r="X27" s="26">
        <v>49.16</v>
      </c>
      <c r="Y27" s="28">
        <v>86.44</v>
      </c>
      <c r="Z27" s="28">
        <v>77.56</v>
      </c>
      <c r="AA27" s="28">
        <v>79.52</v>
      </c>
      <c r="AB27" s="28">
        <v>22.75</v>
      </c>
      <c r="AC27" s="28">
        <v>9.56</v>
      </c>
      <c r="AD27" s="28">
        <v>14.6</v>
      </c>
      <c r="AE27" s="28">
        <v>47.47</v>
      </c>
      <c r="AF27" s="28">
        <v>53.2</v>
      </c>
      <c r="AG27" s="28">
        <v>87.45</v>
      </c>
      <c r="AH27" s="28">
        <v>56.22</v>
      </c>
      <c r="AI27" s="5">
        <v>99.55</v>
      </c>
      <c r="AJ27" s="5">
        <v>96.72</v>
      </c>
      <c r="AK27" s="5">
        <v>4.5999999999999996</v>
      </c>
      <c r="AL27" s="5">
        <v>99.6</v>
      </c>
      <c r="AM27" s="5">
        <v>17.2</v>
      </c>
      <c r="AN27" s="5">
        <v>12.53</v>
      </c>
      <c r="AO27" s="5">
        <v>70.34</v>
      </c>
      <c r="AP27" s="5">
        <v>18.399999999999999</v>
      </c>
      <c r="AQ27" s="5">
        <v>60.04</v>
      </c>
      <c r="AR27" s="5">
        <v>11.87</v>
      </c>
      <c r="AS27" s="5">
        <v>29.12</v>
      </c>
      <c r="AT27" s="5">
        <v>32.770000000000003</v>
      </c>
      <c r="AU27" s="5">
        <v>86.97</v>
      </c>
      <c r="AV27" s="5">
        <v>28.62</v>
      </c>
      <c r="AW27" s="5">
        <v>63</v>
      </c>
      <c r="AX27" s="5">
        <v>43.52</v>
      </c>
      <c r="AY27" s="5">
        <v>7.73</v>
      </c>
      <c r="AZ27" s="5">
        <v>30.67</v>
      </c>
      <c r="BA27" s="5">
        <v>32.11</v>
      </c>
      <c r="BB27" s="5">
        <v>49.35</v>
      </c>
      <c r="BC27" s="5">
        <v>82.64</v>
      </c>
      <c r="BD27" s="5">
        <v>25.22</v>
      </c>
      <c r="BE27" s="5">
        <v>18.04</v>
      </c>
      <c r="BF27" s="5">
        <v>78.48</v>
      </c>
      <c r="BG27" s="5">
        <v>72.84</v>
      </c>
      <c r="BH27" s="5">
        <v>57.9</v>
      </c>
      <c r="BI27" s="5">
        <v>54.36</v>
      </c>
    </row>
    <row r="28" spans="1:61" s="25" customFormat="1" x14ac:dyDescent="0.25">
      <c r="A28" s="25">
        <f t="shared" si="10"/>
        <v>21</v>
      </c>
      <c r="B28" s="3"/>
      <c r="C28" s="17">
        <v>0.9</v>
      </c>
      <c r="D28" s="17">
        <v>-0.5</v>
      </c>
      <c r="E28" s="12">
        <v>-0.2</v>
      </c>
      <c r="F28" s="12">
        <v>1</v>
      </c>
      <c r="G28" s="12">
        <v>0</v>
      </c>
      <c r="H28" s="25">
        <v>-0.4</v>
      </c>
      <c r="J28" s="14">
        <f t="shared" si="1"/>
        <v>51.06</v>
      </c>
      <c r="K28" s="14">
        <f t="shared" si="2"/>
        <v>49.847222222222221</v>
      </c>
      <c r="L28" s="14">
        <f t="shared" si="3"/>
        <v>52.215789473684218</v>
      </c>
      <c r="M28" s="19">
        <f t="shared" si="4"/>
        <v>55.108000000000004</v>
      </c>
      <c r="N28" s="19">
        <f t="shared" si="5"/>
        <v>48.022000000000006</v>
      </c>
      <c r="O28" s="19">
        <f t="shared" si="6"/>
        <v>62.193999999999996</v>
      </c>
      <c r="P28" s="14">
        <f t="shared" si="7"/>
        <v>49.565555555555548</v>
      </c>
      <c r="Q28" s="14">
        <f t="shared" si="8"/>
        <v>50.549230769230768</v>
      </c>
      <c r="R28" s="14">
        <f t="shared" si="9"/>
        <v>48.652142857142863</v>
      </c>
      <c r="T28" s="25">
        <v>100</v>
      </c>
      <c r="U28" s="12">
        <v>52534.28</v>
      </c>
      <c r="V28" s="27">
        <v>2318.2199999999998</v>
      </c>
      <c r="W28" s="27">
        <v>91.46</v>
      </c>
      <c r="X28" s="26">
        <v>51.06</v>
      </c>
      <c r="Y28" s="28">
        <v>88.8</v>
      </c>
      <c r="Z28" s="28">
        <v>65.319999999999993</v>
      </c>
      <c r="AA28" s="28">
        <v>70.5</v>
      </c>
      <c r="AB28" s="28">
        <v>10.43</v>
      </c>
      <c r="AC28" s="28">
        <v>5.0599999999999996</v>
      </c>
      <c r="AD28" s="28">
        <v>51.99</v>
      </c>
      <c r="AE28" s="28">
        <v>58.99</v>
      </c>
      <c r="AF28" s="28">
        <v>56.68</v>
      </c>
      <c r="AG28" s="28">
        <v>90.3</v>
      </c>
      <c r="AH28" s="28">
        <v>53.01</v>
      </c>
      <c r="AI28" s="5">
        <v>98.84</v>
      </c>
      <c r="AJ28" s="5">
        <v>98.52</v>
      </c>
      <c r="AK28" s="5">
        <v>20.399999999999999</v>
      </c>
      <c r="AL28" s="5">
        <v>99.2</v>
      </c>
      <c r="AM28" s="5">
        <v>-2.2000000000000002</v>
      </c>
      <c r="AN28" s="5">
        <v>22.53</v>
      </c>
      <c r="AO28" s="5">
        <v>61.12</v>
      </c>
      <c r="AP28" s="5">
        <v>13.4</v>
      </c>
      <c r="AQ28" s="5">
        <v>72.16</v>
      </c>
      <c r="AR28" s="5">
        <v>8.4</v>
      </c>
      <c r="AS28" s="5">
        <v>38.64</v>
      </c>
      <c r="AT28" s="5">
        <v>37.18</v>
      </c>
      <c r="AU28" s="5">
        <v>88.95</v>
      </c>
      <c r="AV28" s="5">
        <v>18.809999999999999</v>
      </c>
      <c r="AW28" s="5">
        <v>60.6</v>
      </c>
      <c r="AX28" s="5">
        <v>43.27</v>
      </c>
      <c r="AY28" s="5">
        <v>32.909999999999997</v>
      </c>
      <c r="AZ28" s="5">
        <v>52.4</v>
      </c>
      <c r="BA28" s="5">
        <v>35.93</v>
      </c>
      <c r="BB28" s="5">
        <v>60.77</v>
      </c>
      <c r="BC28" s="5">
        <v>82.95</v>
      </c>
      <c r="BD28" s="5">
        <v>17.489999999999998</v>
      </c>
      <c r="BE28" s="5">
        <v>21.74</v>
      </c>
      <c r="BF28" s="5">
        <v>75.680000000000007</v>
      </c>
      <c r="BG28" s="5">
        <v>69.81</v>
      </c>
      <c r="BH28" s="5">
        <v>55.82</v>
      </c>
      <c r="BI28" s="5">
        <v>52.95</v>
      </c>
    </row>
    <row r="29" spans="1:61" s="25" customFormat="1" x14ac:dyDescent="0.25">
      <c r="A29" s="25">
        <f t="shared" si="10"/>
        <v>22</v>
      </c>
      <c r="B29" s="3"/>
      <c r="C29" s="17">
        <v>1.2</v>
      </c>
      <c r="D29" s="17">
        <v>-0.2</v>
      </c>
      <c r="E29" s="12">
        <v>0.5</v>
      </c>
      <c r="F29" s="12">
        <v>1</v>
      </c>
      <c r="G29" s="12">
        <v>0</v>
      </c>
      <c r="H29" s="25">
        <v>-0.4</v>
      </c>
      <c r="J29" s="14">
        <f t="shared" si="1"/>
        <v>47.45</v>
      </c>
      <c r="K29" s="14">
        <f t="shared" si="2"/>
        <v>46.546111111111117</v>
      </c>
      <c r="L29" s="14">
        <f t="shared" si="3"/>
        <v>48.316842105263149</v>
      </c>
      <c r="M29" s="19">
        <f t="shared" si="4"/>
        <v>52.878999999999998</v>
      </c>
      <c r="N29" s="19">
        <f t="shared" si="5"/>
        <v>49.655999999999992</v>
      </c>
      <c r="O29" s="19">
        <f t="shared" si="6"/>
        <v>56.101999999999997</v>
      </c>
      <c r="P29" s="14">
        <f t="shared" si="7"/>
        <v>45.446666666666673</v>
      </c>
      <c r="Q29" s="14">
        <f t="shared" si="8"/>
        <v>45.350000000000009</v>
      </c>
      <c r="R29" s="14">
        <f t="shared" si="9"/>
        <v>45.536428571428566</v>
      </c>
      <c r="T29" s="25">
        <v>100</v>
      </c>
      <c r="U29" s="12">
        <v>52381.41</v>
      </c>
      <c r="V29" s="27">
        <v>2471.09</v>
      </c>
      <c r="W29" s="27">
        <v>90.62</v>
      </c>
      <c r="X29" s="26">
        <v>47.45</v>
      </c>
      <c r="Y29" s="28">
        <v>89.78</v>
      </c>
      <c r="Z29" s="28">
        <v>66.319999999999993</v>
      </c>
      <c r="AA29" s="28">
        <v>65.099999999999994</v>
      </c>
      <c r="AB29" s="28">
        <v>19.41</v>
      </c>
      <c r="AC29" s="28">
        <v>7.67</v>
      </c>
      <c r="AD29" s="28">
        <v>49.72</v>
      </c>
      <c r="AE29" s="28">
        <v>54.66</v>
      </c>
      <c r="AF29" s="28">
        <v>59.19</v>
      </c>
      <c r="AG29" s="28">
        <v>90.52</v>
      </c>
      <c r="AH29" s="28">
        <v>26.42</v>
      </c>
      <c r="AI29" s="5">
        <v>98.81</v>
      </c>
      <c r="AJ29" s="5">
        <v>96.3</v>
      </c>
      <c r="AK29" s="5">
        <v>19.600000000000001</v>
      </c>
      <c r="AL29" s="5">
        <v>99.2</v>
      </c>
      <c r="AM29" s="5">
        <v>9.6</v>
      </c>
      <c r="AN29" s="5">
        <v>6.8</v>
      </c>
      <c r="AO29" s="5">
        <v>67.7</v>
      </c>
      <c r="AP29" s="5">
        <v>-2</v>
      </c>
      <c r="AQ29" s="5">
        <v>69.16</v>
      </c>
      <c r="AR29" s="5">
        <v>-6.35</v>
      </c>
      <c r="AS29" s="5">
        <v>13.68</v>
      </c>
      <c r="AT29" s="5">
        <v>32.880000000000003</v>
      </c>
      <c r="AU29" s="5">
        <v>84.17</v>
      </c>
      <c r="AV29" s="5">
        <v>22.95</v>
      </c>
      <c r="AW29" s="5">
        <v>84.2</v>
      </c>
      <c r="AX29" s="5">
        <v>41.39</v>
      </c>
      <c r="AY29" s="5">
        <v>5.01</v>
      </c>
      <c r="AZ29" s="5">
        <v>55.95</v>
      </c>
      <c r="BA29" s="5">
        <v>45.89</v>
      </c>
      <c r="BB29" s="5">
        <v>54.4</v>
      </c>
      <c r="BC29" s="5">
        <v>82.41</v>
      </c>
      <c r="BD29" s="5">
        <v>24.96</v>
      </c>
      <c r="BE29" s="5">
        <v>16.38</v>
      </c>
      <c r="BF29" s="5">
        <v>76.430000000000007</v>
      </c>
      <c r="BG29" s="5">
        <v>70.099999999999994</v>
      </c>
      <c r="BH29" s="5">
        <v>28.77</v>
      </c>
      <c r="BI29" s="5">
        <v>28.67</v>
      </c>
    </row>
    <row r="30" spans="1:61" s="25" customFormat="1" x14ac:dyDescent="0.25">
      <c r="A30" s="25">
        <f t="shared" si="10"/>
        <v>23</v>
      </c>
      <c r="B30" s="3"/>
      <c r="C30" s="17">
        <v>1.1000000000000001</v>
      </c>
      <c r="D30" s="17">
        <v>-0.3</v>
      </c>
      <c r="E30" s="12">
        <v>-0.4</v>
      </c>
      <c r="F30" s="12">
        <v>1</v>
      </c>
      <c r="G30" s="12">
        <v>-0.4</v>
      </c>
      <c r="H30" s="25">
        <v>0</v>
      </c>
      <c r="J30" s="14">
        <f t="shared" si="1"/>
        <v>47.92</v>
      </c>
      <c r="K30" s="14">
        <f t="shared" si="2"/>
        <v>44.581666666666671</v>
      </c>
      <c r="L30" s="14">
        <f t="shared" si="3"/>
        <v>51.089473684210532</v>
      </c>
      <c r="M30" s="19">
        <f t="shared" si="4"/>
        <v>53.427999999999997</v>
      </c>
      <c r="N30" s="19">
        <f t="shared" si="5"/>
        <v>46.938000000000002</v>
      </c>
      <c r="O30" s="19">
        <f t="shared" si="6"/>
        <v>59.917999999999992</v>
      </c>
      <c r="P30" s="14">
        <f t="shared" si="7"/>
        <v>45.88481481481481</v>
      </c>
      <c r="Q30" s="14">
        <f t="shared" si="8"/>
        <v>43.675384615384615</v>
      </c>
      <c r="R30" s="14">
        <f t="shared" si="9"/>
        <v>47.936428571428571</v>
      </c>
      <c r="T30" s="25">
        <v>100</v>
      </c>
      <c r="U30" s="12">
        <v>52509.35</v>
      </c>
      <c r="V30" s="27">
        <v>2343.15</v>
      </c>
      <c r="W30" s="27">
        <v>91.09</v>
      </c>
      <c r="X30" s="26">
        <v>47.92</v>
      </c>
      <c r="Y30" s="28">
        <v>89.04</v>
      </c>
      <c r="Z30" s="28">
        <v>65</v>
      </c>
      <c r="AA30" s="28">
        <v>68.2</v>
      </c>
      <c r="AB30" s="28">
        <v>11.73</v>
      </c>
      <c r="AC30" s="28">
        <v>0.72</v>
      </c>
      <c r="AD30" s="28">
        <v>55.18</v>
      </c>
      <c r="AE30" s="28">
        <v>53.85</v>
      </c>
      <c r="AF30" s="28">
        <v>58.94</v>
      </c>
      <c r="AG30" s="28">
        <v>87</v>
      </c>
      <c r="AH30" s="28">
        <v>44.62</v>
      </c>
      <c r="AI30" s="5">
        <v>98.97</v>
      </c>
      <c r="AJ30" s="5">
        <v>96.5</v>
      </c>
      <c r="AK30" s="5">
        <v>-29</v>
      </c>
      <c r="AL30" s="5">
        <v>99.2</v>
      </c>
      <c r="AM30" s="5">
        <v>26.2</v>
      </c>
      <c r="AN30" s="5">
        <v>0</v>
      </c>
      <c r="AO30" s="5">
        <v>67.48</v>
      </c>
      <c r="AP30" s="5">
        <v>13</v>
      </c>
      <c r="AQ30" s="5">
        <v>63.16</v>
      </c>
      <c r="AR30" s="5">
        <v>8.1300000000000008</v>
      </c>
      <c r="AS30" s="5">
        <v>19.440000000000001</v>
      </c>
      <c r="AT30" s="5">
        <v>22.23</v>
      </c>
      <c r="AU30" s="5">
        <v>82.47</v>
      </c>
      <c r="AV30" s="5">
        <v>24.73</v>
      </c>
      <c r="AW30" s="5">
        <v>73</v>
      </c>
      <c r="AX30" s="5">
        <v>41.56</v>
      </c>
      <c r="AY30" s="5">
        <v>13.28</v>
      </c>
      <c r="AZ30" s="5">
        <v>52.77</v>
      </c>
      <c r="BA30" s="5">
        <v>37.65</v>
      </c>
      <c r="BB30" s="5">
        <v>57.69</v>
      </c>
      <c r="BC30" s="5">
        <v>82.54</v>
      </c>
      <c r="BD30" s="5">
        <v>21.87</v>
      </c>
      <c r="BE30" s="5">
        <v>19.829999999999998</v>
      </c>
      <c r="BF30" s="5">
        <v>77.53</v>
      </c>
      <c r="BG30" s="5">
        <v>72.17</v>
      </c>
      <c r="BH30" s="5">
        <v>50.03</v>
      </c>
      <c r="BI30" s="5">
        <v>46.46</v>
      </c>
    </row>
    <row r="31" spans="1:61" s="25" customFormat="1" x14ac:dyDescent="0.25">
      <c r="A31" s="25">
        <f t="shared" si="10"/>
        <v>24</v>
      </c>
      <c r="B31" s="3"/>
      <c r="C31" s="17">
        <v>1.1000000000000001</v>
      </c>
      <c r="D31" s="17">
        <v>-0.2</v>
      </c>
      <c r="E31" s="12">
        <v>-0.1</v>
      </c>
      <c r="F31" s="12">
        <v>1.2</v>
      </c>
      <c r="G31" s="12">
        <v>0.2</v>
      </c>
      <c r="H31" s="25">
        <v>-0.4</v>
      </c>
      <c r="J31" s="14">
        <f t="shared" si="1"/>
        <v>47</v>
      </c>
      <c r="K31" s="14">
        <f t="shared" si="2"/>
        <v>43.978888888888889</v>
      </c>
      <c r="L31" s="14">
        <f t="shared" si="3"/>
        <v>49.866842105263174</v>
      </c>
      <c r="M31" s="19">
        <f t="shared" si="4"/>
        <v>52.206000000000003</v>
      </c>
      <c r="N31" s="19">
        <f t="shared" si="5"/>
        <v>44.802</v>
      </c>
      <c r="O31" s="19">
        <f t="shared" si="6"/>
        <v>59.61</v>
      </c>
      <c r="P31" s="14">
        <f t="shared" si="7"/>
        <v>45.075185185185184</v>
      </c>
      <c r="Q31" s="14">
        <f t="shared" si="8"/>
        <v>43.662307692307692</v>
      </c>
      <c r="R31" s="14">
        <f t="shared" si="9"/>
        <v>46.387142857142869</v>
      </c>
      <c r="T31" s="25">
        <v>100</v>
      </c>
      <c r="U31" s="12">
        <v>52416.2</v>
      </c>
      <c r="V31" s="27">
        <v>2436.3000000000002</v>
      </c>
      <c r="W31" s="27">
        <v>90.84</v>
      </c>
      <c r="X31" s="26">
        <v>47</v>
      </c>
      <c r="Y31" s="28">
        <v>86.86</v>
      </c>
      <c r="Z31" s="28">
        <v>58.91</v>
      </c>
      <c r="AA31" s="28">
        <v>61.18</v>
      </c>
      <c r="AB31" s="28">
        <v>11.73</v>
      </c>
      <c r="AC31" s="28">
        <v>5.33</v>
      </c>
      <c r="AD31" s="28">
        <v>64.989999999999995</v>
      </c>
      <c r="AE31" s="28">
        <v>56.92</v>
      </c>
      <c r="AF31" s="28">
        <v>59.72</v>
      </c>
      <c r="AG31" s="28">
        <v>88.79</v>
      </c>
      <c r="AH31" s="28">
        <v>27.63</v>
      </c>
      <c r="AI31" s="5">
        <v>98.89</v>
      </c>
      <c r="AJ31" s="5">
        <v>95.43</v>
      </c>
      <c r="AK31" s="5">
        <v>-17</v>
      </c>
      <c r="AL31" s="5">
        <v>99.2</v>
      </c>
      <c r="AM31" s="5">
        <v>10.4</v>
      </c>
      <c r="AN31" s="5">
        <v>13.33</v>
      </c>
      <c r="AO31" s="5">
        <v>63.6</v>
      </c>
      <c r="AP31" s="5">
        <v>14</v>
      </c>
      <c r="AQ31" s="5">
        <v>62.2</v>
      </c>
      <c r="AR31" s="5">
        <v>1.52</v>
      </c>
      <c r="AS31" s="5">
        <v>22.56</v>
      </c>
      <c r="AT31" s="5">
        <v>22.28</v>
      </c>
      <c r="AU31" s="5">
        <v>81.2</v>
      </c>
      <c r="AV31" s="5">
        <v>26.93</v>
      </c>
      <c r="AW31" s="5">
        <v>86</v>
      </c>
      <c r="AX31" s="5">
        <v>38.090000000000003</v>
      </c>
      <c r="AY31" s="5">
        <v>15.52</v>
      </c>
      <c r="AZ31" s="5">
        <v>45.97</v>
      </c>
      <c r="BA31" s="5">
        <v>39.4</v>
      </c>
      <c r="BB31" s="5">
        <v>63.03</v>
      </c>
      <c r="BC31" s="5">
        <v>82.55</v>
      </c>
      <c r="BD31" s="5">
        <v>22.68</v>
      </c>
      <c r="BE31" s="5">
        <v>12.94</v>
      </c>
      <c r="BF31" s="5">
        <v>75.94</v>
      </c>
      <c r="BG31" s="5">
        <v>71.2</v>
      </c>
      <c r="BH31" s="5">
        <v>32.46</v>
      </c>
      <c r="BI31" s="5">
        <v>36.71</v>
      </c>
    </row>
    <row r="32" spans="1:61" s="25" customFormat="1" x14ac:dyDescent="0.25">
      <c r="A32" s="25">
        <f t="shared" si="10"/>
        <v>25</v>
      </c>
      <c r="B32" s="3"/>
      <c r="C32" s="17">
        <v>1.2</v>
      </c>
      <c r="D32" s="17">
        <v>0.4</v>
      </c>
      <c r="E32" s="12">
        <v>-0.2</v>
      </c>
      <c r="F32" s="12">
        <v>1</v>
      </c>
      <c r="G32" s="12">
        <v>0.4</v>
      </c>
      <c r="H32" s="25">
        <v>-0.3</v>
      </c>
      <c r="J32" s="14">
        <f t="shared" si="1"/>
        <v>47.76</v>
      </c>
      <c r="K32" s="14">
        <f t="shared" si="2"/>
        <v>47.886111111111113</v>
      </c>
      <c r="L32" s="14">
        <f t="shared" si="3"/>
        <v>47.645789473684225</v>
      </c>
      <c r="M32" s="19">
        <f t="shared" si="4"/>
        <v>50.000999999999991</v>
      </c>
      <c r="N32" s="19">
        <f t="shared" si="5"/>
        <v>45.089999999999996</v>
      </c>
      <c r="O32" s="19">
        <f t="shared" si="6"/>
        <v>54.911999999999999</v>
      </c>
      <c r="P32" s="14">
        <f t="shared" si="7"/>
        <v>46.933703703703706</v>
      </c>
      <c r="Q32" s="14">
        <f t="shared" si="8"/>
        <v>48.96153846153846</v>
      </c>
      <c r="R32" s="14">
        <f t="shared" si="9"/>
        <v>45.050714285714299</v>
      </c>
      <c r="T32" s="25">
        <v>100</v>
      </c>
      <c r="U32" s="12">
        <v>52268.84</v>
      </c>
      <c r="V32" s="27">
        <v>2583.66</v>
      </c>
      <c r="W32" s="27">
        <v>90.53</v>
      </c>
      <c r="X32" s="26">
        <v>47.76</v>
      </c>
      <c r="Y32" s="28">
        <v>90.22</v>
      </c>
      <c r="Z32" s="28">
        <v>58.73</v>
      </c>
      <c r="AA32" s="28">
        <v>70.599999999999994</v>
      </c>
      <c r="AB32" s="28">
        <v>15.57</v>
      </c>
      <c r="AC32" s="28">
        <v>-9.67</v>
      </c>
      <c r="AD32" s="28">
        <v>55.47</v>
      </c>
      <c r="AE32" s="28">
        <v>50.83</v>
      </c>
      <c r="AF32" s="28">
        <v>61.07</v>
      </c>
      <c r="AG32" s="28">
        <v>88.55</v>
      </c>
      <c r="AH32" s="28">
        <v>18.64</v>
      </c>
      <c r="AI32" s="5">
        <v>98.69</v>
      </c>
      <c r="AJ32" s="5">
        <v>96.88</v>
      </c>
      <c r="AK32" s="5">
        <v>31</v>
      </c>
      <c r="AL32" s="5">
        <v>99.2</v>
      </c>
      <c r="AM32" s="5">
        <v>10.8</v>
      </c>
      <c r="AN32" s="5">
        <v>11.33</v>
      </c>
      <c r="AO32" s="5">
        <v>65.94</v>
      </c>
      <c r="AP32" s="5">
        <v>20</v>
      </c>
      <c r="AQ32" s="5">
        <v>64.36</v>
      </c>
      <c r="AR32" s="5">
        <v>-1.55</v>
      </c>
      <c r="AS32" s="5">
        <v>33.200000000000003</v>
      </c>
      <c r="AT32" s="5">
        <v>24.16</v>
      </c>
      <c r="AU32" s="5">
        <v>82.49</v>
      </c>
      <c r="AV32" s="5">
        <v>29.23</v>
      </c>
      <c r="AW32" s="5">
        <v>79.2</v>
      </c>
      <c r="AX32" s="5">
        <v>45.26</v>
      </c>
      <c r="AY32" s="5">
        <v>7.31</v>
      </c>
      <c r="AZ32" s="5">
        <v>59.47</v>
      </c>
      <c r="BA32" s="5">
        <v>34.42</v>
      </c>
      <c r="BB32" s="5">
        <v>54.42</v>
      </c>
      <c r="BC32" s="5">
        <v>82.73</v>
      </c>
      <c r="BD32" s="5">
        <v>26.54</v>
      </c>
      <c r="BE32" s="5">
        <v>14.47</v>
      </c>
      <c r="BF32" s="5">
        <v>73.37</v>
      </c>
      <c r="BG32" s="5">
        <v>68.930000000000007</v>
      </c>
      <c r="BH32" s="5">
        <v>25.33</v>
      </c>
      <c r="BI32" s="5">
        <v>30.03</v>
      </c>
    </row>
    <row r="33" spans="1:61" s="25" customFormat="1" x14ac:dyDescent="0.25">
      <c r="A33" s="25">
        <f t="shared" si="10"/>
        <v>26</v>
      </c>
      <c r="B33" s="3"/>
      <c r="C33" s="17">
        <v>1.1000000000000001</v>
      </c>
      <c r="D33" s="17">
        <v>-0.2</v>
      </c>
      <c r="E33" s="12">
        <v>0.4</v>
      </c>
      <c r="F33" s="12">
        <v>0.5</v>
      </c>
      <c r="G33" s="12">
        <v>0.1</v>
      </c>
      <c r="H33" s="25">
        <v>-0.4</v>
      </c>
      <c r="J33" s="14">
        <f t="shared" si="1"/>
        <v>47.29</v>
      </c>
      <c r="K33" s="14">
        <f t="shared" si="2"/>
        <v>53.695555555555558</v>
      </c>
      <c r="L33" s="14">
        <f t="shared" si="3"/>
        <v>41.231578947368419</v>
      </c>
      <c r="M33" s="19">
        <f t="shared" si="4"/>
        <v>49.058999999999997</v>
      </c>
      <c r="N33" s="19">
        <f t="shared" si="5"/>
        <v>53.748000000000005</v>
      </c>
      <c r="O33" s="19">
        <f t="shared" si="6"/>
        <v>44.370000000000005</v>
      </c>
      <c r="P33" s="14">
        <f t="shared" si="7"/>
        <v>46.641851851851875</v>
      </c>
      <c r="Q33" s="14">
        <f t="shared" si="8"/>
        <v>53.675384615384615</v>
      </c>
      <c r="R33" s="14">
        <f t="shared" si="9"/>
        <v>40.11071428571428</v>
      </c>
      <c r="T33" s="25">
        <v>100</v>
      </c>
      <c r="U33" s="12">
        <v>52172.05</v>
      </c>
      <c r="V33" s="27">
        <v>2680.45</v>
      </c>
      <c r="W33" s="27">
        <v>90.06</v>
      </c>
      <c r="X33" s="26">
        <v>47.29</v>
      </c>
      <c r="Y33" s="28">
        <v>88.52</v>
      </c>
      <c r="Z33" s="28">
        <v>75.92</v>
      </c>
      <c r="AA33" s="28">
        <v>72.900000000000006</v>
      </c>
      <c r="AB33" s="28">
        <v>27.23</v>
      </c>
      <c r="AC33" s="28">
        <v>4.17</v>
      </c>
      <c r="AD33" s="28">
        <v>8.7100000000000009</v>
      </c>
      <c r="AE33" s="28">
        <v>47.04</v>
      </c>
      <c r="AF33" s="28">
        <v>53.37</v>
      </c>
      <c r="AG33" s="28">
        <v>89.4</v>
      </c>
      <c r="AH33" s="28">
        <v>23.33</v>
      </c>
      <c r="AI33" s="5">
        <v>99.38</v>
      </c>
      <c r="AJ33" s="5">
        <v>98.1</v>
      </c>
      <c r="AK33" s="5">
        <v>-11.8</v>
      </c>
      <c r="AL33" s="5">
        <v>99.6</v>
      </c>
      <c r="AM33" s="5">
        <v>16.399999999999999</v>
      </c>
      <c r="AN33" s="5">
        <v>6.93</v>
      </c>
      <c r="AO33" s="5">
        <v>68.58</v>
      </c>
      <c r="AP33" s="5">
        <v>24.2</v>
      </c>
      <c r="AQ33" s="5">
        <v>68.62</v>
      </c>
      <c r="AR33" s="5">
        <v>21.95</v>
      </c>
      <c r="AS33" s="5">
        <v>66.959999999999994</v>
      </c>
      <c r="AT33" s="5">
        <v>51.22</v>
      </c>
      <c r="AU33" s="5">
        <v>87.64</v>
      </c>
      <c r="AV33" s="5">
        <v>26.49</v>
      </c>
      <c r="AW33" s="5">
        <v>49.6</v>
      </c>
      <c r="AX33" s="5">
        <v>40.98</v>
      </c>
      <c r="AY33" s="5">
        <v>11.73</v>
      </c>
      <c r="AZ33" s="5">
        <v>38.32</v>
      </c>
      <c r="BA33" s="5">
        <v>38.25</v>
      </c>
      <c r="BB33" s="5">
        <v>49.07</v>
      </c>
      <c r="BC33" s="5">
        <v>82.54</v>
      </c>
      <c r="BD33" s="5">
        <v>20.16</v>
      </c>
      <c r="BE33" s="5">
        <v>9.94</v>
      </c>
      <c r="BF33" s="5">
        <v>78.64</v>
      </c>
      <c r="BG33" s="5">
        <v>71.17</v>
      </c>
      <c r="BH33" s="5">
        <v>26.03</v>
      </c>
      <c r="BI33" s="5">
        <v>18.63</v>
      </c>
    </row>
    <row r="34" spans="1:61" s="25" customFormat="1" x14ac:dyDescent="0.25">
      <c r="A34" s="25">
        <f t="shared" si="10"/>
        <v>27</v>
      </c>
      <c r="B34" s="3"/>
      <c r="C34" s="17">
        <v>1</v>
      </c>
      <c r="D34" s="17">
        <v>-0.1</v>
      </c>
      <c r="E34" s="12">
        <v>-0.4</v>
      </c>
      <c r="F34" s="12">
        <v>0.8</v>
      </c>
      <c r="G34" s="12">
        <v>-0.1</v>
      </c>
      <c r="H34" s="25">
        <v>-0.3</v>
      </c>
      <c r="J34" s="14">
        <f t="shared" si="1"/>
        <v>50.7</v>
      </c>
      <c r="K34" s="14">
        <f t="shared" si="2"/>
        <v>50.790555555555557</v>
      </c>
      <c r="L34" s="14">
        <f t="shared" si="3"/>
        <v>50.610526315789471</v>
      </c>
      <c r="M34" s="19">
        <f t="shared" si="4"/>
        <v>53.823</v>
      </c>
      <c r="N34" s="19">
        <f t="shared" si="5"/>
        <v>51.143999999999998</v>
      </c>
      <c r="O34" s="19">
        <f t="shared" si="6"/>
        <v>56.501999999999995</v>
      </c>
      <c r="P34" s="14">
        <f t="shared" si="7"/>
        <v>49.540740740740731</v>
      </c>
      <c r="Q34" s="14">
        <f t="shared" si="8"/>
        <v>50.654615384615383</v>
      </c>
      <c r="R34" s="14">
        <f t="shared" si="9"/>
        <v>48.506428571428565</v>
      </c>
      <c r="T34" s="25">
        <v>100</v>
      </c>
      <c r="U34" s="12">
        <v>52694.05</v>
      </c>
      <c r="V34" s="27">
        <v>2158.4499999999998</v>
      </c>
      <c r="W34" s="27">
        <v>91.62</v>
      </c>
      <c r="X34" s="26">
        <v>50.7</v>
      </c>
      <c r="Y34" s="28">
        <v>90.28</v>
      </c>
      <c r="Z34" s="28">
        <v>75.430000000000007</v>
      </c>
      <c r="AA34" s="28">
        <v>72.900000000000006</v>
      </c>
      <c r="AB34" s="28">
        <v>19.440000000000001</v>
      </c>
      <c r="AC34" s="28">
        <v>-2.33</v>
      </c>
      <c r="AD34" s="28">
        <v>37.700000000000003</v>
      </c>
      <c r="AE34" s="28">
        <v>51.94</v>
      </c>
      <c r="AF34" s="28">
        <v>56.88</v>
      </c>
      <c r="AG34" s="28">
        <v>87.32</v>
      </c>
      <c r="AH34" s="28">
        <v>48.67</v>
      </c>
      <c r="AI34" s="5">
        <v>99.4</v>
      </c>
      <c r="AJ34" s="5">
        <v>96.6</v>
      </c>
      <c r="AK34" s="5">
        <v>17.2</v>
      </c>
      <c r="AL34" s="5">
        <v>99.6</v>
      </c>
      <c r="AM34" s="5">
        <v>5.2</v>
      </c>
      <c r="AN34" s="5">
        <v>22</v>
      </c>
      <c r="AO34" s="5">
        <v>67.22</v>
      </c>
      <c r="AP34" s="5">
        <v>11</v>
      </c>
      <c r="AQ34" s="5">
        <v>58.54</v>
      </c>
      <c r="AR34" s="5">
        <v>13.17</v>
      </c>
      <c r="AS34" s="5">
        <v>28.88</v>
      </c>
      <c r="AT34" s="5">
        <v>49.76</v>
      </c>
      <c r="AU34" s="5">
        <v>89.94</v>
      </c>
      <c r="AV34" s="5">
        <v>24.55</v>
      </c>
      <c r="AW34" s="5">
        <v>97</v>
      </c>
      <c r="AX34" s="5">
        <v>41.77</v>
      </c>
      <c r="AY34" s="5">
        <v>7.89</v>
      </c>
      <c r="AZ34" s="5">
        <v>41.79</v>
      </c>
      <c r="BA34" s="5">
        <v>45.64</v>
      </c>
      <c r="BB34" s="5">
        <v>57.43</v>
      </c>
      <c r="BC34" s="5">
        <v>82.55</v>
      </c>
      <c r="BD34" s="5">
        <v>19.3</v>
      </c>
      <c r="BE34" s="5">
        <v>21.36</v>
      </c>
      <c r="BF34" s="5">
        <v>76.47</v>
      </c>
      <c r="BG34" s="5">
        <v>73.760000000000005</v>
      </c>
      <c r="BH34" s="5">
        <v>47.52</v>
      </c>
      <c r="BI34" s="5">
        <v>42.06</v>
      </c>
    </row>
    <row r="35" spans="1:61" s="25" customFormat="1" x14ac:dyDescent="0.25">
      <c r="A35" s="25">
        <f t="shared" si="10"/>
        <v>28</v>
      </c>
      <c r="B35" s="3"/>
      <c r="C35" s="17">
        <v>0.6</v>
      </c>
      <c r="D35" s="17">
        <v>0.5</v>
      </c>
      <c r="E35" s="12">
        <v>0.3</v>
      </c>
      <c r="F35" s="12">
        <v>1.1000000000000001</v>
      </c>
      <c r="G35" s="12">
        <v>-0.2</v>
      </c>
      <c r="H35" s="25">
        <v>0.2</v>
      </c>
      <c r="J35" s="14">
        <f t="shared" si="1"/>
        <v>45.28</v>
      </c>
      <c r="K35" s="14">
        <f t="shared" si="2"/>
        <v>40.910555555555547</v>
      </c>
      <c r="L35" s="14">
        <f t="shared" si="3"/>
        <v>49.41105263157894</v>
      </c>
      <c r="M35" s="19">
        <f t="shared" si="4"/>
        <v>50.58</v>
      </c>
      <c r="N35" s="19">
        <f t="shared" si="5"/>
        <v>43.113999999999997</v>
      </c>
      <c r="O35" s="19">
        <f t="shared" si="6"/>
        <v>58.046000000000006</v>
      </c>
      <c r="P35" s="14">
        <f t="shared" si="7"/>
        <v>43.311111111111103</v>
      </c>
      <c r="Q35" s="14">
        <f t="shared" si="8"/>
        <v>40.06307692307692</v>
      </c>
      <c r="R35" s="14">
        <f t="shared" si="9"/>
        <v>46.327142857142846</v>
      </c>
      <c r="T35" s="25">
        <v>100</v>
      </c>
      <c r="U35" s="12">
        <v>52198.89</v>
      </c>
      <c r="V35" s="27">
        <v>2653.61</v>
      </c>
      <c r="W35" s="27">
        <v>90.18</v>
      </c>
      <c r="X35" s="26">
        <v>45.28</v>
      </c>
      <c r="Y35" s="28">
        <v>84.44</v>
      </c>
      <c r="Z35" s="28">
        <v>59.97</v>
      </c>
      <c r="AA35" s="28">
        <v>62.38</v>
      </c>
      <c r="AB35" s="28">
        <v>4.67</v>
      </c>
      <c r="AC35" s="28">
        <v>4.1100000000000003</v>
      </c>
      <c r="AD35" s="28">
        <v>65.95</v>
      </c>
      <c r="AE35" s="28">
        <v>56.01</v>
      </c>
      <c r="AF35" s="28">
        <v>58.01</v>
      </c>
      <c r="AG35" s="28">
        <v>89.12</v>
      </c>
      <c r="AH35" s="28">
        <v>21.14</v>
      </c>
      <c r="AI35" s="5">
        <v>98.9</v>
      </c>
      <c r="AJ35" s="5">
        <v>95.72</v>
      </c>
      <c r="AK35" s="5">
        <v>-4.8</v>
      </c>
      <c r="AL35" s="5">
        <v>99.2</v>
      </c>
      <c r="AM35" s="5">
        <v>21.4</v>
      </c>
      <c r="AN35" s="5">
        <v>4.4000000000000004</v>
      </c>
      <c r="AO35" s="5">
        <v>60.62</v>
      </c>
      <c r="AP35" s="5">
        <v>2</v>
      </c>
      <c r="AQ35" s="5">
        <v>30.88</v>
      </c>
      <c r="AR35" s="5">
        <v>-6.56</v>
      </c>
      <c r="AS35" s="5">
        <v>29.44</v>
      </c>
      <c r="AT35" s="5">
        <v>14.26</v>
      </c>
      <c r="AU35" s="5">
        <v>75.36</v>
      </c>
      <c r="AV35" s="5">
        <v>24.89</v>
      </c>
      <c r="AW35" s="5">
        <v>68.2</v>
      </c>
      <c r="AX35" s="5">
        <v>38.76</v>
      </c>
      <c r="AY35" s="5">
        <v>22.29</v>
      </c>
      <c r="AZ35" s="5">
        <v>55.39</v>
      </c>
      <c r="BA35" s="5">
        <v>42.93</v>
      </c>
      <c r="BB35" s="5">
        <v>59.23</v>
      </c>
      <c r="BC35" s="5">
        <v>83.09</v>
      </c>
      <c r="BD35" s="5">
        <v>26.01</v>
      </c>
      <c r="BE35" s="5">
        <v>25.83</v>
      </c>
      <c r="BF35" s="5">
        <v>75.95</v>
      </c>
      <c r="BG35" s="5">
        <v>68.540000000000006</v>
      </c>
      <c r="BH35" s="5">
        <v>26.31</v>
      </c>
      <c r="BI35" s="5">
        <v>31.16</v>
      </c>
    </row>
    <row r="36" spans="1:61" s="25" customFormat="1" x14ac:dyDescent="0.25">
      <c r="A36" s="25">
        <f t="shared" si="10"/>
        <v>29</v>
      </c>
      <c r="B36" s="3"/>
      <c r="C36" s="17">
        <v>1.8</v>
      </c>
      <c r="D36" s="17">
        <v>-0.2</v>
      </c>
      <c r="E36" s="12">
        <v>0.2</v>
      </c>
      <c r="F36" s="12">
        <v>1.3</v>
      </c>
      <c r="G36" s="12">
        <v>-0.2</v>
      </c>
      <c r="H36" s="25">
        <v>-0.4</v>
      </c>
      <c r="J36" s="14">
        <f t="shared" si="1"/>
        <v>45.19</v>
      </c>
      <c r="K36" s="14">
        <f t="shared" si="2"/>
        <v>43.007777777777775</v>
      </c>
      <c r="L36" s="14">
        <f t="shared" si="3"/>
        <v>47.257894736842104</v>
      </c>
      <c r="M36" s="19">
        <f t="shared" si="4"/>
        <v>49.690999999999995</v>
      </c>
      <c r="N36" s="19">
        <f t="shared" si="5"/>
        <v>41.92</v>
      </c>
      <c r="O36" s="19">
        <f t="shared" si="6"/>
        <v>57.461999999999989</v>
      </c>
      <c r="P36" s="14">
        <f t="shared" si="7"/>
        <v>43.523333333333326</v>
      </c>
      <c r="Q36" s="14">
        <f t="shared" si="8"/>
        <v>43.426153846153845</v>
      </c>
      <c r="R36" s="14">
        <f t="shared" si="9"/>
        <v>43.613571428571433</v>
      </c>
      <c r="T36" s="25">
        <v>100</v>
      </c>
      <c r="U36" s="12">
        <v>52207.56</v>
      </c>
      <c r="V36" s="27">
        <v>2644.94</v>
      </c>
      <c r="W36" s="27">
        <v>90.05</v>
      </c>
      <c r="X36" s="26">
        <v>45.19</v>
      </c>
      <c r="Y36" s="28">
        <v>85.6</v>
      </c>
      <c r="Z36" s="28">
        <v>59.84</v>
      </c>
      <c r="AA36" s="28">
        <v>54.06</v>
      </c>
      <c r="AB36" s="28">
        <v>12.16</v>
      </c>
      <c r="AC36" s="28">
        <v>-2.06</v>
      </c>
      <c r="AD36" s="28">
        <v>61.22</v>
      </c>
      <c r="AE36" s="28">
        <v>51.93</v>
      </c>
      <c r="AF36" s="28">
        <v>62.44</v>
      </c>
      <c r="AG36" s="28">
        <v>90.07</v>
      </c>
      <c r="AH36" s="28">
        <v>21.65</v>
      </c>
      <c r="AI36" s="5">
        <v>97.88</v>
      </c>
      <c r="AJ36" s="5">
        <v>95.35</v>
      </c>
      <c r="AK36" s="5">
        <v>4</v>
      </c>
      <c r="AL36" s="5">
        <v>98.8</v>
      </c>
      <c r="AM36" s="5">
        <v>11.4</v>
      </c>
      <c r="AN36" s="5">
        <v>8.1300000000000008</v>
      </c>
      <c r="AO36" s="5">
        <v>58.72</v>
      </c>
      <c r="AP36" s="5">
        <v>-6.8</v>
      </c>
      <c r="AQ36" s="5">
        <v>60.82</v>
      </c>
      <c r="AR36" s="5">
        <v>12.37</v>
      </c>
      <c r="AS36" s="5">
        <v>23.36</v>
      </c>
      <c r="AT36" s="5">
        <v>23.24</v>
      </c>
      <c r="AU36" s="5">
        <v>77.27</v>
      </c>
      <c r="AV36" s="5">
        <v>15.41</v>
      </c>
      <c r="AW36" s="5">
        <v>74.2</v>
      </c>
      <c r="AX36" s="5">
        <v>38.82</v>
      </c>
      <c r="AY36" s="5">
        <v>16.05</v>
      </c>
      <c r="AZ36" s="5">
        <v>62.48</v>
      </c>
      <c r="BA36" s="5">
        <v>32.89</v>
      </c>
      <c r="BB36" s="5">
        <v>45.37</v>
      </c>
      <c r="BC36" s="5">
        <v>82.3</v>
      </c>
      <c r="BD36" s="5">
        <v>27.45</v>
      </c>
      <c r="BE36" s="5">
        <v>16.77</v>
      </c>
      <c r="BF36" s="5">
        <v>74.11</v>
      </c>
      <c r="BG36" s="5">
        <v>68.86</v>
      </c>
      <c r="BH36" s="5">
        <v>28.7</v>
      </c>
      <c r="BI36" s="5">
        <v>27.18</v>
      </c>
    </row>
    <row r="37" spans="1:61" s="25" customFormat="1" x14ac:dyDescent="0.25">
      <c r="A37" s="25">
        <f t="shared" si="10"/>
        <v>30</v>
      </c>
      <c r="B37" s="3"/>
      <c r="C37" s="17">
        <v>1.1000000000000001</v>
      </c>
      <c r="D37" s="17">
        <v>-0.1</v>
      </c>
      <c r="E37" s="12">
        <v>-0.5</v>
      </c>
      <c r="F37" s="12">
        <v>0.9</v>
      </c>
      <c r="G37" s="12">
        <v>-0.2</v>
      </c>
      <c r="H37" s="25">
        <v>-0.2</v>
      </c>
      <c r="J37" s="14">
        <f t="shared" si="1"/>
        <v>48.54</v>
      </c>
      <c r="K37" s="14">
        <f t="shared" si="2"/>
        <v>46.490555555555545</v>
      </c>
      <c r="L37" s="14">
        <f t="shared" si="3"/>
        <v>50.485263157894735</v>
      </c>
      <c r="M37" s="19">
        <f t="shared" si="4"/>
        <v>51.826000000000001</v>
      </c>
      <c r="N37" s="19">
        <f t="shared" si="5"/>
        <v>45.881999999999998</v>
      </c>
      <c r="O37" s="19">
        <f t="shared" si="6"/>
        <v>57.77</v>
      </c>
      <c r="P37" s="14">
        <f t="shared" si="7"/>
        <v>47.325555555555546</v>
      </c>
      <c r="Q37" s="14">
        <f t="shared" si="8"/>
        <v>46.724615384615376</v>
      </c>
      <c r="R37" s="14">
        <f t="shared" si="9"/>
        <v>47.883571428571429</v>
      </c>
      <c r="T37" s="25">
        <v>100</v>
      </c>
      <c r="U37" s="12">
        <v>52456.46</v>
      </c>
      <c r="V37" s="27">
        <v>2396.04</v>
      </c>
      <c r="W37" s="27">
        <v>90.8</v>
      </c>
      <c r="X37" s="26">
        <v>48.54</v>
      </c>
      <c r="Y37" s="28">
        <v>86.08</v>
      </c>
      <c r="Z37" s="28">
        <v>69.77</v>
      </c>
      <c r="AA37" s="28">
        <v>59.3</v>
      </c>
      <c r="AB37" s="28">
        <v>9.65</v>
      </c>
      <c r="AC37" s="28">
        <v>4.6100000000000003</v>
      </c>
      <c r="AD37" s="28">
        <v>43.85</v>
      </c>
      <c r="AE37" s="28">
        <v>53.21</v>
      </c>
      <c r="AF37" s="28">
        <v>60.86</v>
      </c>
      <c r="AG37" s="28">
        <v>88.92</v>
      </c>
      <c r="AH37" s="28">
        <v>42.01</v>
      </c>
      <c r="AI37" s="5">
        <v>98.92</v>
      </c>
      <c r="AJ37" s="5">
        <v>98.65</v>
      </c>
      <c r="AK37" s="5">
        <v>32</v>
      </c>
      <c r="AL37" s="5">
        <v>99.2</v>
      </c>
      <c r="AM37" s="5">
        <v>4.2</v>
      </c>
      <c r="AN37" s="5">
        <v>0</v>
      </c>
      <c r="AO37" s="5">
        <v>60.64</v>
      </c>
      <c r="AP37" s="5">
        <v>-9.6</v>
      </c>
      <c r="AQ37" s="5">
        <v>62.26</v>
      </c>
      <c r="AR37" s="5">
        <v>6.59</v>
      </c>
      <c r="AS37" s="5">
        <v>32.72</v>
      </c>
      <c r="AT37" s="5">
        <v>34.409999999999997</v>
      </c>
      <c r="AU37" s="5">
        <v>87.43</v>
      </c>
      <c r="AV37" s="5">
        <v>29.99</v>
      </c>
      <c r="AW37" s="5">
        <v>61.8</v>
      </c>
      <c r="AX37" s="5">
        <v>42.25</v>
      </c>
      <c r="AY37" s="5">
        <v>22.03</v>
      </c>
      <c r="AZ37" s="5">
        <v>49.73</v>
      </c>
      <c r="BA37" s="5">
        <v>38.31</v>
      </c>
      <c r="BB37" s="5">
        <v>62.37</v>
      </c>
      <c r="BC37" s="5">
        <v>82.5</v>
      </c>
      <c r="BD37" s="5">
        <v>22.61</v>
      </c>
      <c r="BE37" s="5">
        <v>18.87</v>
      </c>
      <c r="BF37" s="5">
        <v>76.73</v>
      </c>
      <c r="BG37" s="5">
        <v>70.66</v>
      </c>
      <c r="BH37" s="5">
        <v>49.59</v>
      </c>
      <c r="BI37" s="5">
        <v>42.93</v>
      </c>
    </row>
    <row r="38" spans="1:61" s="25" customFormat="1" x14ac:dyDescent="0.25">
      <c r="A38" s="25">
        <f t="shared" si="10"/>
        <v>31</v>
      </c>
      <c r="B38" s="3"/>
      <c r="C38" s="17">
        <v>1.4</v>
      </c>
      <c r="D38" s="17">
        <v>-0.2</v>
      </c>
      <c r="E38" s="12">
        <v>0.1</v>
      </c>
      <c r="F38" s="12">
        <v>1.3</v>
      </c>
      <c r="G38" s="12">
        <v>-0.2</v>
      </c>
      <c r="H38" s="25">
        <v>-0.5</v>
      </c>
      <c r="J38" s="14">
        <f t="shared" si="1"/>
        <v>46.38</v>
      </c>
      <c r="K38" s="14">
        <f t="shared" si="2"/>
        <v>43.928888888888892</v>
      </c>
      <c r="L38" s="14">
        <f t="shared" si="3"/>
        <v>48.702631578947368</v>
      </c>
      <c r="M38" s="19">
        <f t="shared" si="4"/>
        <v>52.153999999999996</v>
      </c>
      <c r="N38" s="19">
        <f t="shared" si="5"/>
        <v>45.07</v>
      </c>
      <c r="O38" s="19">
        <f t="shared" si="6"/>
        <v>59.238000000000014</v>
      </c>
      <c r="P38" s="14">
        <f t="shared" si="7"/>
        <v>44.241851851851848</v>
      </c>
      <c r="Q38" s="14">
        <f t="shared" si="8"/>
        <v>43.49</v>
      </c>
      <c r="R38" s="14">
        <f t="shared" si="9"/>
        <v>44.94</v>
      </c>
      <c r="T38" s="25">
        <v>100</v>
      </c>
      <c r="U38" s="12">
        <v>52359.56</v>
      </c>
      <c r="V38" s="27">
        <v>2492.94</v>
      </c>
      <c r="W38" s="27">
        <v>90.67</v>
      </c>
      <c r="X38" s="26">
        <v>46.38</v>
      </c>
      <c r="Y38" s="28">
        <v>86.38</v>
      </c>
      <c r="Z38" s="28">
        <v>63.49</v>
      </c>
      <c r="AA38" s="28">
        <v>59.7</v>
      </c>
      <c r="AB38" s="28">
        <v>13.95</v>
      </c>
      <c r="AC38" s="28">
        <v>1.83</v>
      </c>
      <c r="AD38" s="28">
        <v>60.18</v>
      </c>
      <c r="AE38" s="28">
        <v>55.51</v>
      </c>
      <c r="AF38" s="28">
        <v>61.9</v>
      </c>
      <c r="AG38" s="28">
        <v>91</v>
      </c>
      <c r="AH38" s="28">
        <v>27.6</v>
      </c>
      <c r="AI38" s="5">
        <v>98.52</v>
      </c>
      <c r="AJ38" s="5">
        <v>95.73</v>
      </c>
      <c r="AK38" s="5">
        <v>9</v>
      </c>
      <c r="AL38" s="5">
        <v>98.8</v>
      </c>
      <c r="AM38" s="5">
        <v>5.2</v>
      </c>
      <c r="AN38" s="5">
        <v>18.27</v>
      </c>
      <c r="AO38" s="5">
        <v>54.94</v>
      </c>
      <c r="AP38" s="5">
        <v>6.8</v>
      </c>
      <c r="AQ38" s="5">
        <v>57.1</v>
      </c>
      <c r="AR38" s="5">
        <v>-1.01</v>
      </c>
      <c r="AS38" s="5">
        <v>12.88</v>
      </c>
      <c r="AT38" s="5">
        <v>27.02</v>
      </c>
      <c r="AU38" s="5">
        <v>82.12</v>
      </c>
      <c r="AV38" s="5">
        <v>21.05</v>
      </c>
      <c r="AW38" s="5">
        <v>77.2</v>
      </c>
      <c r="AX38" s="5">
        <v>38.869999999999997</v>
      </c>
      <c r="AY38" s="5">
        <v>-0.27</v>
      </c>
      <c r="AZ38" s="5">
        <v>61.04</v>
      </c>
      <c r="BA38" s="5">
        <v>38.46</v>
      </c>
      <c r="BB38" s="5">
        <v>50.44</v>
      </c>
      <c r="BC38" s="5">
        <v>82.42</v>
      </c>
      <c r="BD38" s="5">
        <v>22.3</v>
      </c>
      <c r="BE38" s="5">
        <v>26.53</v>
      </c>
      <c r="BF38" s="5">
        <v>75.63</v>
      </c>
      <c r="BG38" s="5">
        <v>73.239999999999995</v>
      </c>
      <c r="BH38" s="5">
        <v>31.65</v>
      </c>
      <c r="BI38" s="5">
        <v>30.6</v>
      </c>
    </row>
    <row r="39" spans="1:61" s="25" customFormat="1" x14ac:dyDescent="0.25">
      <c r="A39" s="25">
        <f t="shared" si="10"/>
        <v>32</v>
      </c>
      <c r="B39" s="3"/>
      <c r="C39" s="17">
        <v>1</v>
      </c>
      <c r="D39" s="17">
        <v>-0.1</v>
      </c>
      <c r="E39" s="12">
        <v>0</v>
      </c>
      <c r="F39" s="12">
        <v>1.3</v>
      </c>
      <c r="G39" s="12">
        <v>-0.2</v>
      </c>
      <c r="H39" s="25">
        <v>-0.2</v>
      </c>
      <c r="J39" s="14">
        <f t="shared" si="1"/>
        <v>44.61</v>
      </c>
      <c r="K39" s="14">
        <f t="shared" si="2"/>
        <v>39.397777777777776</v>
      </c>
      <c r="L39" s="14">
        <f t="shared" si="3"/>
        <v>49.551578947368419</v>
      </c>
      <c r="M39" s="19">
        <f t="shared" si="4"/>
        <v>52.212000000000003</v>
      </c>
      <c r="N39" s="19">
        <f t="shared" si="5"/>
        <v>44.968000000000004</v>
      </c>
      <c r="O39" s="19">
        <f t="shared" si="6"/>
        <v>59.455999999999996</v>
      </c>
      <c r="P39" s="14">
        <f t="shared" si="7"/>
        <v>41.797037037037036</v>
      </c>
      <c r="Q39" s="14">
        <f t="shared" si="8"/>
        <v>37.255384615384614</v>
      </c>
      <c r="R39" s="14">
        <f t="shared" si="9"/>
        <v>46.014285714285712</v>
      </c>
      <c r="T39" s="25">
        <v>100</v>
      </c>
      <c r="U39" s="12">
        <v>52365.46</v>
      </c>
      <c r="V39" s="27">
        <v>2487.04</v>
      </c>
      <c r="W39" s="27">
        <v>90.48</v>
      </c>
      <c r="X39" s="26">
        <v>44.61</v>
      </c>
      <c r="Y39" s="28">
        <v>86.2</v>
      </c>
      <c r="Z39" s="28">
        <v>58.41</v>
      </c>
      <c r="AA39" s="28">
        <v>57.94</v>
      </c>
      <c r="AB39" s="28">
        <v>13.01</v>
      </c>
      <c r="AC39" s="28">
        <v>9.2799999999999994</v>
      </c>
      <c r="AD39" s="28">
        <v>66.94</v>
      </c>
      <c r="AE39" s="28">
        <v>56.61</v>
      </c>
      <c r="AF39" s="28">
        <v>60.52</v>
      </c>
      <c r="AG39" s="28">
        <v>85.88</v>
      </c>
      <c r="AH39" s="28">
        <v>27.33</v>
      </c>
      <c r="AI39" s="5">
        <v>98.51</v>
      </c>
      <c r="AJ39" s="5">
        <v>94.05</v>
      </c>
      <c r="AK39" s="5">
        <v>-32.6</v>
      </c>
      <c r="AL39" s="5">
        <v>98.8</v>
      </c>
      <c r="AM39" s="5">
        <v>1.8</v>
      </c>
      <c r="AN39" s="5">
        <v>5.73</v>
      </c>
      <c r="AO39" s="5">
        <v>58.06</v>
      </c>
      <c r="AP39" s="5">
        <v>-3.8</v>
      </c>
      <c r="AQ39" s="5">
        <v>37.72</v>
      </c>
      <c r="AR39" s="5">
        <v>4.24</v>
      </c>
      <c r="AS39" s="5">
        <v>25.28</v>
      </c>
      <c r="AT39" s="5">
        <v>18.09</v>
      </c>
      <c r="AU39" s="5">
        <v>78.44</v>
      </c>
      <c r="AV39" s="5">
        <v>17.559999999999999</v>
      </c>
      <c r="AW39" s="5">
        <v>89.6</v>
      </c>
      <c r="AX39" s="5">
        <v>37.979999999999997</v>
      </c>
      <c r="AY39" s="5">
        <v>26.99</v>
      </c>
      <c r="AZ39" s="5">
        <v>48</v>
      </c>
      <c r="BA39" s="5">
        <v>37.299999999999997</v>
      </c>
      <c r="BB39" s="5">
        <v>55.45</v>
      </c>
      <c r="BC39" s="5">
        <v>82.57</v>
      </c>
      <c r="BD39" s="5">
        <v>19.8</v>
      </c>
      <c r="BE39" s="5">
        <v>16.57</v>
      </c>
      <c r="BF39" s="5">
        <v>76.19</v>
      </c>
      <c r="BG39" s="5">
        <v>70.989999999999995</v>
      </c>
      <c r="BH39" s="5">
        <v>32.770000000000003</v>
      </c>
      <c r="BI39" s="5">
        <v>32.43</v>
      </c>
    </row>
    <row r="40" spans="1:61" s="25" customFormat="1" x14ac:dyDescent="0.25">
      <c r="A40" s="25">
        <f t="shared" si="10"/>
        <v>33</v>
      </c>
      <c r="B40" s="3"/>
      <c r="C40" s="17">
        <v>1.1000000000000001</v>
      </c>
      <c r="D40" s="17">
        <v>-0.3</v>
      </c>
      <c r="E40" s="12">
        <v>-0.4</v>
      </c>
      <c r="F40" s="12">
        <v>0.7</v>
      </c>
      <c r="G40" s="12">
        <v>-0.2</v>
      </c>
      <c r="H40" s="25">
        <v>0</v>
      </c>
      <c r="J40" s="14">
        <f t="shared" si="1"/>
        <v>48.7</v>
      </c>
      <c r="K40" s="14">
        <f t="shared" si="2"/>
        <v>48.297777777777775</v>
      </c>
      <c r="L40" s="14">
        <f t="shared" si="3"/>
        <v>49.078947368421055</v>
      </c>
      <c r="M40" s="19">
        <f t="shared" si="4"/>
        <v>53.583000000000006</v>
      </c>
      <c r="N40" s="19">
        <f t="shared" si="5"/>
        <v>53.446000000000005</v>
      </c>
      <c r="O40" s="19">
        <f t="shared" si="6"/>
        <v>53.720000000000006</v>
      </c>
      <c r="P40" s="14">
        <f t="shared" si="7"/>
        <v>46.889999999999993</v>
      </c>
      <c r="Q40" s="14">
        <f t="shared" si="8"/>
        <v>46.317692307692298</v>
      </c>
      <c r="R40" s="14">
        <f t="shared" si="9"/>
        <v>47.421428571428571</v>
      </c>
      <c r="T40" s="25">
        <v>100</v>
      </c>
      <c r="U40" s="12">
        <v>52455.86</v>
      </c>
      <c r="V40" s="27">
        <v>2396.64</v>
      </c>
      <c r="W40" s="27">
        <v>90.9</v>
      </c>
      <c r="X40" s="26">
        <v>48.7</v>
      </c>
      <c r="Y40" s="28">
        <v>88.02</v>
      </c>
      <c r="Z40" s="28">
        <v>73.36</v>
      </c>
      <c r="AA40" s="28">
        <v>72.92</v>
      </c>
      <c r="AB40" s="28">
        <v>26.43</v>
      </c>
      <c r="AC40" s="28">
        <v>6.5</v>
      </c>
      <c r="AD40" s="28">
        <v>27.41</v>
      </c>
      <c r="AE40" s="28">
        <v>45.61</v>
      </c>
      <c r="AF40" s="28">
        <v>57.04</v>
      </c>
      <c r="AG40" s="28">
        <v>88.87</v>
      </c>
      <c r="AH40" s="28">
        <v>49.67</v>
      </c>
      <c r="AI40" s="5">
        <v>99.54</v>
      </c>
      <c r="AJ40" s="5">
        <v>96.45</v>
      </c>
      <c r="AK40" s="5">
        <v>-9.8000000000000007</v>
      </c>
      <c r="AL40" s="5">
        <v>99.6</v>
      </c>
      <c r="AM40" s="5">
        <v>15</v>
      </c>
      <c r="AN40" s="5">
        <v>6</v>
      </c>
      <c r="AO40" s="5">
        <v>71.58</v>
      </c>
      <c r="AP40" s="5">
        <v>1.2</v>
      </c>
      <c r="AQ40" s="5">
        <v>57.16</v>
      </c>
      <c r="AR40" s="5">
        <v>18.239999999999998</v>
      </c>
      <c r="AS40" s="5">
        <v>26</v>
      </c>
      <c r="AT40" s="5">
        <v>34.15</v>
      </c>
      <c r="AU40" s="5">
        <v>87.01</v>
      </c>
      <c r="AV40" s="5">
        <v>28.18</v>
      </c>
      <c r="AW40" s="5">
        <v>49.4</v>
      </c>
      <c r="AX40" s="5">
        <v>38.4</v>
      </c>
      <c r="AY40" s="5">
        <v>27.52</v>
      </c>
      <c r="AZ40" s="5">
        <v>42.96</v>
      </c>
      <c r="BA40" s="5">
        <v>42.72</v>
      </c>
      <c r="BB40" s="5">
        <v>54.86</v>
      </c>
      <c r="BC40" s="5">
        <v>82.76</v>
      </c>
      <c r="BD40" s="5">
        <v>22.68</v>
      </c>
      <c r="BE40" s="5">
        <v>25.19</v>
      </c>
      <c r="BF40" s="5">
        <v>78.81</v>
      </c>
      <c r="BG40" s="5">
        <v>73.11</v>
      </c>
      <c r="BH40" s="5">
        <v>51.8</v>
      </c>
      <c r="BI40" s="5">
        <v>45.51</v>
      </c>
    </row>
    <row r="41" spans="1:61" s="25" customFormat="1" x14ac:dyDescent="0.25">
      <c r="A41" s="25">
        <f t="shared" si="10"/>
        <v>34</v>
      </c>
      <c r="B41" s="3"/>
      <c r="C41" s="17">
        <v>1.1000000000000001</v>
      </c>
      <c r="D41" s="17">
        <v>-0.3</v>
      </c>
      <c r="E41" s="12">
        <v>0.1</v>
      </c>
      <c r="F41" s="12">
        <v>1.1000000000000001</v>
      </c>
      <c r="G41" s="12">
        <v>-0.3</v>
      </c>
      <c r="H41" s="25">
        <v>0</v>
      </c>
      <c r="J41" s="14">
        <f t="shared" si="1"/>
        <v>47.42</v>
      </c>
      <c r="K41" s="14">
        <f t="shared" si="2"/>
        <v>43.720000000000006</v>
      </c>
      <c r="L41" s="14">
        <f t="shared" si="3"/>
        <v>50.92157894736841</v>
      </c>
      <c r="M41" s="19">
        <f t="shared" si="4"/>
        <v>52.334000000000003</v>
      </c>
      <c r="N41" s="19">
        <f t="shared" si="5"/>
        <v>44.893999999999998</v>
      </c>
      <c r="O41" s="19">
        <f t="shared" si="6"/>
        <v>59.773999999999987</v>
      </c>
      <c r="P41" s="14">
        <f t="shared" si="7"/>
        <v>45.597407407407403</v>
      </c>
      <c r="Q41" s="14">
        <f t="shared" si="8"/>
        <v>43.268461538461551</v>
      </c>
      <c r="R41" s="14">
        <f t="shared" si="9"/>
        <v>47.759999999999991</v>
      </c>
      <c r="T41" s="25">
        <v>100</v>
      </c>
      <c r="U41" s="12">
        <v>52417.61</v>
      </c>
      <c r="V41" s="27">
        <v>2434.89</v>
      </c>
      <c r="W41" s="27">
        <v>90.62</v>
      </c>
      <c r="X41" s="26">
        <v>47.42</v>
      </c>
      <c r="Y41" s="28">
        <v>87.96</v>
      </c>
      <c r="Z41" s="28">
        <v>63.83</v>
      </c>
      <c r="AA41" s="28">
        <v>62.08</v>
      </c>
      <c r="AB41" s="28">
        <v>6.21</v>
      </c>
      <c r="AC41" s="28">
        <v>4.3899999999999997</v>
      </c>
      <c r="AD41" s="28">
        <v>64.58</v>
      </c>
      <c r="AE41" s="28">
        <v>58.37</v>
      </c>
      <c r="AF41" s="28">
        <v>58.75</v>
      </c>
      <c r="AG41" s="28">
        <v>88.71</v>
      </c>
      <c r="AH41" s="28">
        <v>28.46</v>
      </c>
      <c r="AI41" s="5">
        <v>97.89</v>
      </c>
      <c r="AJ41" s="5">
        <v>93.22</v>
      </c>
      <c r="AK41" s="5">
        <v>16.399999999999999</v>
      </c>
      <c r="AL41" s="5">
        <v>99.2</v>
      </c>
      <c r="AM41" s="5">
        <v>14</v>
      </c>
      <c r="AN41" s="5">
        <v>-0.27</v>
      </c>
      <c r="AO41" s="5">
        <v>61.72</v>
      </c>
      <c r="AP41" s="5">
        <v>-11.2</v>
      </c>
      <c r="AQ41" s="5">
        <v>52.24</v>
      </c>
      <c r="AR41" s="5">
        <v>13.28</v>
      </c>
      <c r="AS41" s="5">
        <v>28.56</v>
      </c>
      <c r="AT41" s="5">
        <v>18.97</v>
      </c>
      <c r="AU41" s="5">
        <v>78.48</v>
      </c>
      <c r="AV41" s="5">
        <v>18.399999999999999</v>
      </c>
      <c r="AW41" s="5">
        <v>85.4</v>
      </c>
      <c r="AX41" s="5">
        <v>43.63</v>
      </c>
      <c r="AY41" s="5">
        <v>16.27</v>
      </c>
      <c r="AZ41" s="5">
        <v>54.91</v>
      </c>
      <c r="BA41" s="5">
        <v>40.880000000000003</v>
      </c>
      <c r="BB41" s="5">
        <v>60.66</v>
      </c>
      <c r="BC41" s="5">
        <v>82.92</v>
      </c>
      <c r="BD41" s="5">
        <v>26.27</v>
      </c>
      <c r="BE41" s="5">
        <v>21.68</v>
      </c>
      <c r="BF41" s="5">
        <v>75.540000000000006</v>
      </c>
      <c r="BG41" s="5">
        <v>72.31</v>
      </c>
      <c r="BH41" s="5">
        <v>35.04</v>
      </c>
      <c r="BI41" s="5">
        <v>34.729999999999997</v>
      </c>
    </row>
  </sheetData>
  <conditionalFormatting sqref="J8:J41">
    <cfRule type="top10" dxfId="95" priority="48" rank="2"/>
  </conditionalFormatting>
  <conditionalFormatting sqref="K8:K41">
    <cfRule type="top10" dxfId="93" priority="47" rank="2"/>
  </conditionalFormatting>
  <conditionalFormatting sqref="L8:L41">
    <cfRule type="top10" dxfId="91" priority="46" rank="2"/>
  </conditionalFormatting>
  <conditionalFormatting sqref="M8:M41">
    <cfRule type="top10" dxfId="89" priority="45" rank="2"/>
  </conditionalFormatting>
  <conditionalFormatting sqref="C8:C33 N8:N41">
    <cfRule type="top10" dxfId="87" priority="44" rank="2"/>
  </conditionalFormatting>
  <conditionalFormatting sqref="D8:D33 O8:O41">
    <cfRule type="top10" dxfId="85" priority="43" rank="2"/>
  </conditionalFormatting>
  <conditionalFormatting sqref="E8:E33 P8:P41">
    <cfRule type="top10" dxfId="83" priority="42" rank="2"/>
  </conditionalFormatting>
  <conditionalFormatting sqref="F8:F33 Q8:Q41">
    <cfRule type="top10" dxfId="81" priority="41" rank="2"/>
  </conditionalFormatting>
  <conditionalFormatting sqref="G8:G33 R8:R41">
    <cfRule type="top10" dxfId="79" priority="40" rank="2"/>
  </conditionalFormatting>
  <conditionalFormatting sqref="Y8:Y41">
    <cfRule type="top10" dxfId="77" priority="39" rank="2"/>
  </conditionalFormatting>
  <conditionalFormatting sqref="X8:X41">
    <cfRule type="top10" dxfId="75" priority="38" rank="2"/>
  </conditionalFormatting>
  <conditionalFormatting sqref="Z8:Z41">
    <cfRule type="top10" dxfId="73" priority="37" rank="2"/>
  </conditionalFormatting>
  <conditionalFormatting sqref="AA8:AA41">
    <cfRule type="top10" dxfId="71" priority="36" rank="2"/>
  </conditionalFormatting>
  <conditionalFormatting sqref="AB8:AB41">
    <cfRule type="top10" dxfId="69" priority="35" rank="2"/>
  </conditionalFormatting>
  <conditionalFormatting sqref="AC8:AC41">
    <cfRule type="top10" dxfId="67" priority="34" rank="2"/>
  </conditionalFormatting>
  <conditionalFormatting sqref="AD8:AD41">
    <cfRule type="top10" dxfId="65" priority="33" rank="2"/>
  </conditionalFormatting>
  <conditionalFormatting sqref="AE8:AE41">
    <cfRule type="top10" dxfId="63" priority="32" rank="2"/>
  </conditionalFormatting>
  <conditionalFormatting sqref="AF8:AF41">
    <cfRule type="top10" dxfId="61" priority="31" rank="2"/>
  </conditionalFormatting>
  <conditionalFormatting sqref="AG8:AG41">
    <cfRule type="top10" dxfId="59" priority="30" rank="2"/>
  </conditionalFormatting>
  <conditionalFormatting sqref="AH8:AH41">
    <cfRule type="top10" dxfId="57" priority="29" rank="2"/>
  </conditionalFormatting>
  <conditionalFormatting sqref="AI8:AI41">
    <cfRule type="top10" dxfId="55" priority="28" rank="2"/>
  </conditionalFormatting>
  <conditionalFormatting sqref="AJ8:AJ41">
    <cfRule type="top10" dxfId="53" priority="27" rank="2"/>
  </conditionalFormatting>
  <conditionalFormatting sqref="AK8:AK41">
    <cfRule type="top10" dxfId="51" priority="26" rank="2"/>
  </conditionalFormatting>
  <conditionalFormatting sqref="AL8:AL41">
    <cfRule type="top10" dxfId="49" priority="25" rank="2"/>
  </conditionalFormatting>
  <conditionalFormatting sqref="AM8:AM41">
    <cfRule type="top10" dxfId="47" priority="24" rank="2"/>
  </conditionalFormatting>
  <conditionalFormatting sqref="AN8:AN41">
    <cfRule type="top10" dxfId="45" priority="23" rank="2"/>
  </conditionalFormatting>
  <conditionalFormatting sqref="AO8:AO41">
    <cfRule type="top10" dxfId="43" priority="22" rank="2"/>
  </conditionalFormatting>
  <conditionalFormatting sqref="AP8:AP41">
    <cfRule type="top10" dxfId="41" priority="21" rank="2"/>
  </conditionalFormatting>
  <conditionalFormatting sqref="AQ8:AQ41">
    <cfRule type="top10" dxfId="39" priority="20" rank="2"/>
  </conditionalFormatting>
  <conditionalFormatting sqref="AR8:AR41">
    <cfRule type="top10" dxfId="37" priority="19" rank="2"/>
  </conditionalFormatting>
  <conditionalFormatting sqref="AS8:AS41">
    <cfRule type="top10" dxfId="35" priority="18" rank="2"/>
  </conditionalFormatting>
  <conditionalFormatting sqref="AT8:AT41">
    <cfRule type="top10" dxfId="33" priority="17" rank="2"/>
  </conditionalFormatting>
  <conditionalFormatting sqref="AU8:AU41">
    <cfRule type="top10" dxfId="31" priority="16" rank="2"/>
  </conditionalFormatting>
  <conditionalFormatting sqref="AV8:AV41">
    <cfRule type="top10" dxfId="29" priority="15" rank="2"/>
  </conditionalFormatting>
  <conditionalFormatting sqref="AW8:AW41">
    <cfRule type="top10" dxfId="27" priority="14" rank="2"/>
  </conditionalFormatting>
  <conditionalFormatting sqref="AX8:AX41">
    <cfRule type="top10" dxfId="25" priority="13" rank="2"/>
  </conditionalFormatting>
  <conditionalFormatting sqref="AY8:AY41">
    <cfRule type="top10" dxfId="23" priority="12" rank="2"/>
  </conditionalFormatting>
  <conditionalFormatting sqref="AZ8:AZ41">
    <cfRule type="top10" dxfId="21" priority="11" rank="2"/>
  </conditionalFormatting>
  <conditionalFormatting sqref="BA8:BA41">
    <cfRule type="top10" dxfId="19" priority="10" rank="2"/>
  </conditionalFormatting>
  <conditionalFormatting sqref="BB8:BB41">
    <cfRule type="top10" dxfId="17" priority="9" rank="2"/>
  </conditionalFormatting>
  <conditionalFormatting sqref="BC8:BC41">
    <cfRule type="top10" dxfId="15" priority="8" rank="2"/>
  </conditionalFormatting>
  <conditionalFormatting sqref="BD8:BD41">
    <cfRule type="top10" dxfId="13" priority="7" rank="2"/>
  </conditionalFormatting>
  <conditionalFormatting sqref="BE8:BE41">
    <cfRule type="top10" dxfId="11" priority="6" rank="2"/>
  </conditionalFormatting>
  <conditionalFormatting sqref="BF8:BF41">
    <cfRule type="top10" dxfId="9" priority="5" rank="2"/>
  </conditionalFormatting>
  <conditionalFormatting sqref="BG8:BG41">
    <cfRule type="top10" dxfId="7" priority="4" rank="2"/>
  </conditionalFormatting>
  <conditionalFormatting sqref="BH8:BH41">
    <cfRule type="top10" dxfId="5" priority="3" rank="2"/>
  </conditionalFormatting>
  <conditionalFormatting sqref="BI8:BI41">
    <cfRule type="top10" dxfId="3" priority="2" rank="2"/>
  </conditionalFormatting>
  <conditionalFormatting sqref="U8:U41">
    <cfRule type="top10" dxfId="1" priority="1" rank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2"/>
  <sheetViews>
    <sheetView workbookViewId="0">
      <selection activeCell="L24" sqref="L24"/>
    </sheetView>
  </sheetViews>
  <sheetFormatPr defaultRowHeight="15" x14ac:dyDescent="0.25"/>
  <cols>
    <col min="29" max="29" width="9.140625" style="21"/>
  </cols>
  <sheetData>
    <row r="1" spans="2:29" x14ac:dyDescent="0.25">
      <c r="B1" s="15" t="s">
        <v>91</v>
      </c>
      <c r="J1" t="s">
        <v>97</v>
      </c>
    </row>
    <row r="2" spans="2:29" x14ac:dyDescent="0.25">
      <c r="B2" s="15"/>
    </row>
    <row r="3" spans="2:29" x14ac:dyDescent="0.25">
      <c r="B3" s="15"/>
      <c r="I3" t="s">
        <v>84</v>
      </c>
      <c r="J3">
        <v>0.2</v>
      </c>
      <c r="K3">
        <f>J3</f>
        <v>0.2</v>
      </c>
      <c r="L3">
        <v>1</v>
      </c>
      <c r="M3">
        <f>L3</f>
        <v>1</v>
      </c>
      <c r="N3">
        <v>0.2</v>
      </c>
      <c r="O3">
        <f>N3</f>
        <v>0.2</v>
      </c>
      <c r="P3">
        <v>1</v>
      </c>
      <c r="Q3">
        <f>P3</f>
        <v>1</v>
      </c>
    </row>
    <row r="4" spans="2:29" x14ac:dyDescent="0.25">
      <c r="B4" s="1" t="s">
        <v>98</v>
      </c>
      <c r="C4" s="1"/>
      <c r="D4" s="1"/>
      <c r="E4" s="1"/>
      <c r="F4" s="1"/>
      <c r="G4" s="1"/>
      <c r="I4" t="s">
        <v>83</v>
      </c>
      <c r="J4">
        <f>500/30000</f>
        <v>1.6666666666666666E-2</v>
      </c>
      <c r="K4">
        <f>J4</f>
        <v>1.6666666666666666E-2</v>
      </c>
      <c r="L4">
        <f>500/30000</f>
        <v>1.6666666666666666E-2</v>
      </c>
      <c r="M4">
        <f>L4</f>
        <v>1.6666666666666666E-2</v>
      </c>
      <c r="N4">
        <v>1</v>
      </c>
      <c r="O4">
        <f>N4</f>
        <v>1</v>
      </c>
      <c r="P4">
        <v>1</v>
      </c>
      <c r="Q4">
        <f>P4</f>
        <v>1</v>
      </c>
    </row>
    <row r="5" spans="2:29" x14ac:dyDescent="0.25">
      <c r="B5" s="1"/>
      <c r="C5" s="1"/>
      <c r="D5" s="1"/>
      <c r="E5" s="1"/>
      <c r="F5" s="1"/>
      <c r="G5" s="1"/>
    </row>
    <row r="6" spans="2:29" x14ac:dyDescent="0.25">
      <c r="B6" s="1" t="s">
        <v>85</v>
      </c>
      <c r="C6" s="1" t="s">
        <v>86</v>
      </c>
      <c r="D6" s="1" t="s">
        <v>87</v>
      </c>
      <c r="E6" s="1" t="s">
        <v>88</v>
      </c>
      <c r="F6" s="1" t="s">
        <v>89</v>
      </c>
      <c r="G6" s="1" t="s">
        <v>90</v>
      </c>
      <c r="J6" t="s">
        <v>92</v>
      </c>
      <c r="K6" t="s">
        <v>93</v>
      </c>
      <c r="S6" t="s">
        <v>94</v>
      </c>
      <c r="X6" t="s">
        <v>95</v>
      </c>
      <c r="AC6" s="21" t="s">
        <v>96</v>
      </c>
    </row>
    <row r="8" spans="2:29" x14ac:dyDescent="0.25">
      <c r="B8">
        <v>0.8</v>
      </c>
      <c r="C8">
        <v>0.5</v>
      </c>
      <c r="D8">
        <v>0.3</v>
      </c>
      <c r="E8">
        <v>0.9</v>
      </c>
      <c r="F8">
        <v>-0.2</v>
      </c>
      <c r="G8">
        <v>0.1</v>
      </c>
      <c r="J8" s="20">
        <f>$B8+J$3*$C8+J$4*$D8</f>
        <v>0.90500000000000003</v>
      </c>
      <c r="K8" s="20">
        <f>$E8+K$3*$F8+K$4*$G8</f>
        <v>0.86166666666666669</v>
      </c>
      <c r="L8" s="20">
        <f>$B8+L$3*$C8+L$4*$D8</f>
        <v>1.3049999999999999</v>
      </c>
      <c r="M8" s="20">
        <f>$E8+M$3*$F8+M$4*$G8</f>
        <v>0.70166666666666666</v>
      </c>
      <c r="N8" s="20">
        <f>$B8+N$3*$C8+N$4*$D8</f>
        <v>1.2</v>
      </c>
      <c r="O8" s="20">
        <f>$E8+O$3*$F8+O$4*$G8</f>
        <v>0.96</v>
      </c>
      <c r="P8" s="20">
        <f>$B8+P$3*$C8+P$4*$D8</f>
        <v>1.6</v>
      </c>
      <c r="Q8" s="20">
        <f>$E8+Q$3*$F8+Q$4*$G8</f>
        <v>0.79999999999999993</v>
      </c>
      <c r="S8" s="20">
        <f>K8-J8</f>
        <v>-4.3333333333333335E-2</v>
      </c>
      <c r="T8" s="20">
        <f>M8-L8</f>
        <v>-0.60333333333333328</v>
      </c>
      <c r="U8" s="20">
        <f>O8-N8</f>
        <v>-0.24</v>
      </c>
      <c r="V8" s="20">
        <f>Q8-P8</f>
        <v>-0.80000000000000016</v>
      </c>
      <c r="X8" s="21">
        <f>AVERAGE(J8:K8)</f>
        <v>0.8833333333333333</v>
      </c>
      <c r="Y8" s="21">
        <f>AVERAGE(L8:M8)</f>
        <v>1.0033333333333334</v>
      </c>
      <c r="Z8" s="21">
        <f>AVERAGE(N8:O8)</f>
        <v>1.08</v>
      </c>
      <c r="AA8" s="21">
        <f>AVERAGE(P8:Q8)</f>
        <v>1.2</v>
      </c>
      <c r="AC8" s="21">
        <f>AVERAGE(X8:AA8)</f>
        <v>1.0416666666666667</v>
      </c>
    </row>
    <row r="9" spans="2:29" x14ac:dyDescent="0.25">
      <c r="B9">
        <v>0.7</v>
      </c>
      <c r="C9">
        <v>0.5</v>
      </c>
      <c r="D9">
        <v>0.3</v>
      </c>
      <c r="E9">
        <v>0.9</v>
      </c>
      <c r="F9">
        <v>-0.2</v>
      </c>
      <c r="G9">
        <v>0.1</v>
      </c>
      <c r="J9" s="20">
        <f>$B9+J$3*$C9+J$4*$D9</f>
        <v>0.80499999999999994</v>
      </c>
      <c r="K9" s="20">
        <f>$E9+K$3*$F9+K$4*$G9</f>
        <v>0.86166666666666669</v>
      </c>
      <c r="L9" s="20">
        <f>$B9+L$3*$C9+L$4*$D9</f>
        <v>1.2049999999999998</v>
      </c>
      <c r="M9" s="20">
        <f>$E9+M$3*$F9+M$4*$G9</f>
        <v>0.70166666666666666</v>
      </c>
      <c r="N9" s="20">
        <f>$B9+N$3*$C9+N$4*$D9</f>
        <v>1.0999999999999999</v>
      </c>
      <c r="O9" s="20">
        <f>$E9+O$3*$F9+O$4*$G9</f>
        <v>0.96</v>
      </c>
      <c r="P9" s="20">
        <f>$B9+P$3*$C9+P$4*$D9</f>
        <v>1.5</v>
      </c>
      <c r="Q9" s="20">
        <f>$E9+Q$3*$F9+Q$4*$G9</f>
        <v>0.79999999999999993</v>
      </c>
      <c r="S9" s="20">
        <f t="shared" ref="S9:S12" si="0">K9-J9</f>
        <v>5.6666666666666754E-2</v>
      </c>
      <c r="T9" s="20">
        <f t="shared" ref="T9:T12" si="1">M9-L9</f>
        <v>-0.50333333333333319</v>
      </c>
      <c r="U9" s="20">
        <f t="shared" ref="U9:U12" si="2">O9-N9</f>
        <v>-0.1399999999999999</v>
      </c>
      <c r="V9" s="20">
        <f t="shared" ref="V9:V12" si="3">Q9-P9</f>
        <v>-0.70000000000000007</v>
      </c>
      <c r="X9" s="21">
        <f t="shared" ref="X9:X42" si="4">AVERAGE(J9:K9)</f>
        <v>0.83333333333333326</v>
      </c>
      <c r="Y9" s="21">
        <f t="shared" ref="Y9:Y42" si="5">AVERAGE(L9:M9)</f>
        <v>0.95333333333333325</v>
      </c>
      <c r="Z9" s="21">
        <f t="shared" ref="Z9:Z42" si="6">AVERAGE(N9:O9)</f>
        <v>1.0299999999999998</v>
      </c>
      <c r="AA9" s="21">
        <f t="shared" ref="AA9:AA42" si="7">AVERAGE(P9:Q9)</f>
        <v>1.1499999999999999</v>
      </c>
      <c r="AC9" s="21">
        <f t="shared" ref="AC9:AC41" si="8">AVERAGE(X9:AA9)</f>
        <v>0.99166666666666659</v>
      </c>
    </row>
    <row r="10" spans="2:29" x14ac:dyDescent="0.25">
      <c r="B10">
        <v>0.7</v>
      </c>
      <c r="C10">
        <v>0.5</v>
      </c>
      <c r="D10">
        <v>0.3</v>
      </c>
      <c r="E10">
        <v>0.9</v>
      </c>
      <c r="F10">
        <v>-0.2</v>
      </c>
      <c r="G10">
        <v>0.1</v>
      </c>
      <c r="J10" s="20">
        <f t="shared" ref="J10:J42" si="9">$B10+J$3*$C10+J$4*$D10</f>
        <v>0.80499999999999994</v>
      </c>
      <c r="K10" s="20">
        <f t="shared" ref="K10:K42" si="10">$E10+K$3*$F10+K$4*$G10</f>
        <v>0.86166666666666669</v>
      </c>
      <c r="L10" s="20">
        <f t="shared" ref="L10:L42" si="11">$B10+L$3*$C10+L$4*$D10</f>
        <v>1.2049999999999998</v>
      </c>
      <c r="M10" s="20">
        <f t="shared" ref="M10:M42" si="12">$E10+M$3*$F10+M$4*$G10</f>
        <v>0.70166666666666666</v>
      </c>
      <c r="N10" s="20">
        <f t="shared" ref="N10:N42" si="13">$B10+N$3*$C10+N$4*$D10</f>
        <v>1.0999999999999999</v>
      </c>
      <c r="O10" s="20">
        <f t="shared" ref="O10:O42" si="14">$E10+O$3*$F10+O$4*$G10</f>
        <v>0.96</v>
      </c>
      <c r="P10" s="20">
        <f t="shared" ref="P10:P42" si="15">$B10+P$3*$C10+P$4*$D10</f>
        <v>1.5</v>
      </c>
      <c r="Q10" s="20">
        <f t="shared" ref="Q10:Q42" si="16">$E10+Q$3*$F10+Q$4*$G10</f>
        <v>0.79999999999999993</v>
      </c>
      <c r="S10" s="20">
        <f t="shared" si="0"/>
        <v>5.6666666666666754E-2</v>
      </c>
      <c r="T10" s="20">
        <f t="shared" si="1"/>
        <v>-0.50333333333333319</v>
      </c>
      <c r="U10" s="20">
        <f t="shared" si="2"/>
        <v>-0.1399999999999999</v>
      </c>
      <c r="V10" s="20">
        <f t="shared" si="3"/>
        <v>-0.70000000000000007</v>
      </c>
      <c r="X10" s="21">
        <f t="shared" si="4"/>
        <v>0.83333333333333326</v>
      </c>
      <c r="Y10" s="21">
        <f t="shared" si="5"/>
        <v>0.95333333333333325</v>
      </c>
      <c r="Z10" s="21">
        <f t="shared" si="6"/>
        <v>1.0299999999999998</v>
      </c>
      <c r="AA10" s="21">
        <f t="shared" si="7"/>
        <v>1.1499999999999999</v>
      </c>
      <c r="AC10" s="21">
        <f t="shared" si="8"/>
        <v>0.99166666666666659</v>
      </c>
    </row>
    <row r="11" spans="2:29" x14ac:dyDescent="0.25">
      <c r="B11">
        <v>0.6</v>
      </c>
      <c r="C11">
        <v>0.5</v>
      </c>
      <c r="D11">
        <v>0.3</v>
      </c>
      <c r="E11">
        <v>1.1000000000000001</v>
      </c>
      <c r="F11">
        <v>-0.2</v>
      </c>
      <c r="G11">
        <v>0.2</v>
      </c>
      <c r="J11" s="20">
        <f t="shared" si="9"/>
        <v>0.70499999999999996</v>
      </c>
      <c r="K11" s="20">
        <f t="shared" si="10"/>
        <v>1.0633333333333335</v>
      </c>
      <c r="L11" s="20">
        <f t="shared" si="11"/>
        <v>1.105</v>
      </c>
      <c r="M11" s="20">
        <f t="shared" si="12"/>
        <v>0.90333333333333343</v>
      </c>
      <c r="N11" s="20">
        <f t="shared" si="13"/>
        <v>1</v>
      </c>
      <c r="O11" s="20">
        <f t="shared" si="14"/>
        <v>1.26</v>
      </c>
      <c r="P11" s="20">
        <f t="shared" si="15"/>
        <v>1.4000000000000001</v>
      </c>
      <c r="Q11" s="20">
        <f t="shared" si="16"/>
        <v>1.1000000000000001</v>
      </c>
      <c r="S11" s="20">
        <f t="shared" si="0"/>
        <v>0.3583333333333335</v>
      </c>
      <c r="T11" s="20">
        <f t="shared" si="1"/>
        <v>-0.20166666666666655</v>
      </c>
      <c r="U11" s="20">
        <f t="shared" si="2"/>
        <v>0.26</v>
      </c>
      <c r="V11" s="20">
        <f t="shared" si="3"/>
        <v>-0.30000000000000004</v>
      </c>
      <c r="X11" s="21">
        <f t="shared" si="4"/>
        <v>0.88416666666666677</v>
      </c>
      <c r="Y11" s="21">
        <f t="shared" si="5"/>
        <v>1.0041666666666667</v>
      </c>
      <c r="Z11" s="21">
        <f t="shared" si="6"/>
        <v>1.1299999999999999</v>
      </c>
      <c r="AA11" s="21">
        <f t="shared" si="7"/>
        <v>1.25</v>
      </c>
      <c r="AC11" s="21">
        <f t="shared" si="8"/>
        <v>1.0670833333333334</v>
      </c>
    </row>
    <row r="12" spans="2:29" x14ac:dyDescent="0.25">
      <c r="B12">
        <v>0.7</v>
      </c>
      <c r="C12">
        <v>0.5</v>
      </c>
      <c r="D12">
        <v>0.3</v>
      </c>
      <c r="E12">
        <v>0.9</v>
      </c>
      <c r="F12">
        <v>-0.2</v>
      </c>
      <c r="G12">
        <v>0.1</v>
      </c>
      <c r="J12" s="20">
        <f t="shared" si="9"/>
        <v>0.80499999999999994</v>
      </c>
      <c r="K12" s="20">
        <f t="shared" si="10"/>
        <v>0.86166666666666669</v>
      </c>
      <c r="L12" s="20">
        <f t="shared" si="11"/>
        <v>1.2049999999999998</v>
      </c>
      <c r="M12" s="20">
        <f t="shared" si="12"/>
        <v>0.70166666666666666</v>
      </c>
      <c r="N12" s="20">
        <f t="shared" si="13"/>
        <v>1.0999999999999999</v>
      </c>
      <c r="O12" s="20">
        <f t="shared" si="14"/>
        <v>0.96</v>
      </c>
      <c r="P12" s="20">
        <f t="shared" si="15"/>
        <v>1.5</v>
      </c>
      <c r="Q12" s="20">
        <f t="shared" si="16"/>
        <v>0.79999999999999993</v>
      </c>
      <c r="S12" s="20">
        <f t="shared" si="0"/>
        <v>5.6666666666666754E-2</v>
      </c>
      <c r="T12" s="20">
        <f t="shared" si="1"/>
        <v>-0.50333333333333319</v>
      </c>
      <c r="U12" s="20">
        <f t="shared" si="2"/>
        <v>-0.1399999999999999</v>
      </c>
      <c r="V12" s="20">
        <f t="shared" si="3"/>
        <v>-0.70000000000000007</v>
      </c>
      <c r="X12" s="21">
        <f t="shared" si="4"/>
        <v>0.83333333333333326</v>
      </c>
      <c r="Y12" s="21">
        <f t="shared" si="5"/>
        <v>0.95333333333333325</v>
      </c>
      <c r="Z12" s="21">
        <f t="shared" si="6"/>
        <v>1.0299999999999998</v>
      </c>
      <c r="AA12" s="21">
        <f t="shared" si="7"/>
        <v>1.1499999999999999</v>
      </c>
      <c r="AC12" s="21">
        <f t="shared" si="8"/>
        <v>0.99166666666666659</v>
      </c>
    </row>
    <row r="13" spans="2:29" x14ac:dyDescent="0.25">
      <c r="J13" s="20"/>
      <c r="K13" s="20"/>
      <c r="L13" s="20"/>
      <c r="M13" s="20"/>
      <c r="N13" s="20"/>
      <c r="O13" s="20"/>
      <c r="P13" s="20"/>
      <c r="Q13" s="20"/>
      <c r="S13" s="20"/>
      <c r="T13" s="20"/>
      <c r="U13" s="20"/>
      <c r="V13" s="20"/>
      <c r="X13" s="21"/>
      <c r="Y13" s="21"/>
      <c r="Z13" s="21"/>
      <c r="AA13" s="21"/>
    </row>
    <row r="14" spans="2:29" x14ac:dyDescent="0.25">
      <c r="B14">
        <v>1</v>
      </c>
      <c r="C14">
        <v>-0.1</v>
      </c>
      <c r="D14">
        <v>-0.4</v>
      </c>
      <c r="E14">
        <v>0.8</v>
      </c>
      <c r="F14">
        <v>-0.1</v>
      </c>
      <c r="G14">
        <v>-0.3</v>
      </c>
      <c r="J14" s="20">
        <f t="shared" si="9"/>
        <v>0.97333333333333327</v>
      </c>
      <c r="K14" s="20">
        <f t="shared" si="10"/>
        <v>0.77500000000000002</v>
      </c>
      <c r="L14" s="20">
        <f t="shared" si="11"/>
        <v>0.89333333333333331</v>
      </c>
      <c r="M14" s="20">
        <f t="shared" si="12"/>
        <v>0.69500000000000006</v>
      </c>
      <c r="N14" s="20">
        <f t="shared" si="13"/>
        <v>0.57999999999999996</v>
      </c>
      <c r="O14" s="20">
        <f t="shared" si="14"/>
        <v>0.48000000000000004</v>
      </c>
      <c r="P14" s="20">
        <f t="shared" si="15"/>
        <v>0.5</v>
      </c>
      <c r="Q14" s="20">
        <f t="shared" si="16"/>
        <v>0.40000000000000008</v>
      </c>
      <c r="S14" s="20">
        <f t="shared" ref="S14:S42" si="17">K14-J14</f>
        <v>-0.19833333333333325</v>
      </c>
      <c r="T14" s="20">
        <f t="shared" ref="T14:T42" si="18">M14-L14</f>
        <v>-0.19833333333333325</v>
      </c>
      <c r="U14" s="20">
        <f t="shared" ref="U14:U42" si="19">O14-N14</f>
        <v>-9.9999999999999922E-2</v>
      </c>
      <c r="V14" s="20">
        <f t="shared" ref="V14:V42" si="20">Q14-P14</f>
        <v>-9.9999999999999922E-2</v>
      </c>
      <c r="X14" s="21">
        <f t="shared" si="4"/>
        <v>0.87416666666666665</v>
      </c>
      <c r="Y14" s="21">
        <f t="shared" si="5"/>
        <v>0.79416666666666669</v>
      </c>
      <c r="Z14" s="21">
        <f t="shared" si="6"/>
        <v>0.53</v>
      </c>
      <c r="AA14" s="21">
        <f t="shared" si="7"/>
        <v>0.45000000000000007</v>
      </c>
      <c r="AC14" s="21">
        <f t="shared" si="8"/>
        <v>0.66208333333333336</v>
      </c>
    </row>
    <row r="15" spans="2:29" x14ac:dyDescent="0.25">
      <c r="B15">
        <v>1.1000000000000001</v>
      </c>
      <c r="C15">
        <v>-0.1</v>
      </c>
      <c r="D15">
        <v>-0.5</v>
      </c>
      <c r="E15">
        <v>0.9</v>
      </c>
      <c r="F15">
        <v>-0.2</v>
      </c>
      <c r="G15">
        <v>-0.2</v>
      </c>
      <c r="J15" s="20">
        <f t="shared" si="9"/>
        <v>1.0716666666666668</v>
      </c>
      <c r="K15" s="20">
        <f t="shared" si="10"/>
        <v>0.85666666666666669</v>
      </c>
      <c r="L15" s="20">
        <f t="shared" si="11"/>
        <v>0.9916666666666667</v>
      </c>
      <c r="M15" s="20">
        <f t="shared" si="12"/>
        <v>0.69666666666666666</v>
      </c>
      <c r="N15" s="20">
        <f t="shared" si="13"/>
        <v>0.58000000000000007</v>
      </c>
      <c r="O15" s="20">
        <f t="shared" si="14"/>
        <v>0.65999999999999992</v>
      </c>
      <c r="P15" s="20">
        <f t="shared" si="15"/>
        <v>0.5</v>
      </c>
      <c r="Q15" s="20">
        <f t="shared" si="16"/>
        <v>0.49999999999999994</v>
      </c>
      <c r="S15" s="20">
        <f t="shared" si="17"/>
        <v>-0.21500000000000008</v>
      </c>
      <c r="T15" s="20">
        <f t="shared" si="18"/>
        <v>-0.29500000000000004</v>
      </c>
      <c r="U15" s="20">
        <f t="shared" si="19"/>
        <v>7.9999999999999849E-2</v>
      </c>
      <c r="V15" s="20">
        <f t="shared" si="20"/>
        <v>0</v>
      </c>
      <c r="X15" s="21">
        <f t="shared" si="4"/>
        <v>0.96416666666666673</v>
      </c>
      <c r="Y15" s="21">
        <f t="shared" si="5"/>
        <v>0.84416666666666673</v>
      </c>
      <c r="Z15" s="21">
        <f t="shared" si="6"/>
        <v>0.62</v>
      </c>
      <c r="AA15" s="21">
        <f t="shared" si="7"/>
        <v>0.5</v>
      </c>
      <c r="AC15" s="21">
        <f t="shared" si="8"/>
        <v>0.73208333333333342</v>
      </c>
    </row>
    <row r="16" spans="2:29" x14ac:dyDescent="0.25">
      <c r="B16">
        <v>1.1000000000000001</v>
      </c>
      <c r="C16">
        <v>-0.3</v>
      </c>
      <c r="D16">
        <v>-0.4</v>
      </c>
      <c r="E16">
        <v>0.7</v>
      </c>
      <c r="F16">
        <v>-0.2</v>
      </c>
      <c r="G16">
        <v>0</v>
      </c>
      <c r="J16" s="20">
        <f t="shared" si="9"/>
        <v>1.0333333333333334</v>
      </c>
      <c r="K16" s="20">
        <f t="shared" si="10"/>
        <v>0.65999999999999992</v>
      </c>
      <c r="L16" s="20">
        <f t="shared" si="11"/>
        <v>0.79333333333333333</v>
      </c>
      <c r="M16" s="20">
        <f t="shared" si="12"/>
        <v>0.49999999999999994</v>
      </c>
      <c r="N16" s="20">
        <f t="shared" si="13"/>
        <v>0.64</v>
      </c>
      <c r="O16" s="20">
        <f t="shared" si="14"/>
        <v>0.65999999999999992</v>
      </c>
      <c r="P16" s="20">
        <f t="shared" si="15"/>
        <v>0.4</v>
      </c>
      <c r="Q16" s="20">
        <f t="shared" si="16"/>
        <v>0.49999999999999994</v>
      </c>
      <c r="S16" s="20">
        <f t="shared" si="17"/>
        <v>-0.37333333333333352</v>
      </c>
      <c r="T16" s="20">
        <f t="shared" si="18"/>
        <v>-0.29333333333333339</v>
      </c>
      <c r="U16" s="20">
        <f t="shared" si="19"/>
        <v>1.9999999999999907E-2</v>
      </c>
      <c r="V16" s="20">
        <f t="shared" si="20"/>
        <v>9.9999999999999922E-2</v>
      </c>
      <c r="X16" s="21">
        <f t="shared" si="4"/>
        <v>0.84666666666666668</v>
      </c>
      <c r="Y16" s="21">
        <f t="shared" si="5"/>
        <v>0.64666666666666661</v>
      </c>
      <c r="Z16" s="21">
        <f t="shared" si="6"/>
        <v>0.64999999999999991</v>
      </c>
      <c r="AA16" s="21">
        <f t="shared" si="7"/>
        <v>0.44999999999999996</v>
      </c>
      <c r="AC16" s="21">
        <f t="shared" si="8"/>
        <v>0.64833333333333321</v>
      </c>
    </row>
    <row r="17" spans="2:29" x14ac:dyDescent="0.25">
      <c r="B17">
        <v>0.9</v>
      </c>
      <c r="C17">
        <v>-0.3</v>
      </c>
      <c r="D17">
        <v>-0.4</v>
      </c>
      <c r="E17">
        <v>1.2</v>
      </c>
      <c r="F17">
        <v>-0.1</v>
      </c>
      <c r="G17">
        <v>-0.4</v>
      </c>
      <c r="J17" s="20">
        <f t="shared" si="9"/>
        <v>0.83333333333333337</v>
      </c>
      <c r="K17" s="20">
        <f t="shared" si="10"/>
        <v>1.1733333333333333</v>
      </c>
      <c r="L17" s="20">
        <f t="shared" si="11"/>
        <v>0.59333333333333338</v>
      </c>
      <c r="M17" s="20">
        <f t="shared" si="12"/>
        <v>1.0933333333333333</v>
      </c>
      <c r="N17" s="20">
        <f t="shared" si="13"/>
        <v>0.44000000000000006</v>
      </c>
      <c r="O17" s="20">
        <f t="shared" si="14"/>
        <v>0.77999999999999992</v>
      </c>
      <c r="P17" s="20">
        <f t="shared" si="15"/>
        <v>0.20000000000000007</v>
      </c>
      <c r="Q17" s="20">
        <f t="shared" si="16"/>
        <v>0.69999999999999984</v>
      </c>
      <c r="S17" s="20">
        <f t="shared" si="17"/>
        <v>0.33999999999999997</v>
      </c>
      <c r="T17" s="20">
        <f t="shared" si="18"/>
        <v>0.49999999999999989</v>
      </c>
      <c r="U17" s="20">
        <f t="shared" si="19"/>
        <v>0.33999999999999986</v>
      </c>
      <c r="V17" s="20">
        <f t="shared" si="20"/>
        <v>0.49999999999999978</v>
      </c>
      <c r="X17" s="21">
        <f t="shared" si="4"/>
        <v>1.0033333333333334</v>
      </c>
      <c r="Y17" s="21">
        <f t="shared" si="5"/>
        <v>0.84333333333333327</v>
      </c>
      <c r="Z17" s="21">
        <f t="shared" si="6"/>
        <v>0.61</v>
      </c>
      <c r="AA17" s="21">
        <f t="shared" si="7"/>
        <v>0.44999999999999996</v>
      </c>
      <c r="AC17" s="21">
        <f t="shared" si="8"/>
        <v>0.72666666666666657</v>
      </c>
    </row>
    <row r="18" spans="2:29" x14ac:dyDescent="0.25">
      <c r="B18">
        <v>0.9</v>
      </c>
      <c r="C18">
        <v>-0.2</v>
      </c>
      <c r="D18">
        <v>-0.4</v>
      </c>
      <c r="E18">
        <v>0.9</v>
      </c>
      <c r="F18">
        <v>-0.3</v>
      </c>
      <c r="G18">
        <v>-0.1</v>
      </c>
      <c r="J18" s="20">
        <f t="shared" si="9"/>
        <v>0.85333333333333328</v>
      </c>
      <c r="K18" s="20">
        <f t="shared" si="10"/>
        <v>0.83833333333333337</v>
      </c>
      <c r="L18" s="20">
        <f t="shared" si="11"/>
        <v>0.69333333333333325</v>
      </c>
      <c r="M18" s="20">
        <f t="shared" si="12"/>
        <v>0.59833333333333338</v>
      </c>
      <c r="N18" s="20">
        <f t="shared" si="13"/>
        <v>0.45999999999999996</v>
      </c>
      <c r="O18" s="20">
        <f t="shared" si="14"/>
        <v>0.7400000000000001</v>
      </c>
      <c r="P18" s="20">
        <f t="shared" si="15"/>
        <v>0.29999999999999993</v>
      </c>
      <c r="Q18" s="20">
        <f t="shared" si="16"/>
        <v>0.50000000000000011</v>
      </c>
      <c r="S18" s="20">
        <f t="shared" si="17"/>
        <v>-1.4999999999999902E-2</v>
      </c>
      <c r="T18" s="20">
        <f t="shared" si="18"/>
        <v>-9.4999999999999862E-2</v>
      </c>
      <c r="U18" s="20">
        <f t="shared" si="19"/>
        <v>0.28000000000000014</v>
      </c>
      <c r="V18" s="20">
        <f t="shared" si="20"/>
        <v>0.20000000000000018</v>
      </c>
      <c r="X18" s="21">
        <f t="shared" si="4"/>
        <v>0.84583333333333333</v>
      </c>
      <c r="Y18" s="21">
        <f t="shared" si="5"/>
        <v>0.64583333333333326</v>
      </c>
      <c r="Z18" s="21">
        <f t="shared" si="6"/>
        <v>0.60000000000000009</v>
      </c>
      <c r="AA18" s="21">
        <f t="shared" si="7"/>
        <v>0.4</v>
      </c>
      <c r="AC18" s="21">
        <f t="shared" si="8"/>
        <v>0.62291666666666667</v>
      </c>
    </row>
    <row r="19" spans="2:29" x14ac:dyDescent="0.25">
      <c r="B19">
        <v>0.7</v>
      </c>
      <c r="C19">
        <v>-0.4</v>
      </c>
      <c r="D19">
        <v>-0.3</v>
      </c>
      <c r="E19">
        <v>1</v>
      </c>
      <c r="F19">
        <v>-0.2</v>
      </c>
      <c r="G19">
        <v>-0.4</v>
      </c>
      <c r="J19" s="20">
        <f t="shared" si="9"/>
        <v>0.61499999999999988</v>
      </c>
      <c r="K19" s="20">
        <f t="shared" si="10"/>
        <v>0.95333333333333325</v>
      </c>
      <c r="L19" s="20">
        <f t="shared" si="11"/>
        <v>0.29499999999999993</v>
      </c>
      <c r="M19" s="20">
        <f t="shared" si="12"/>
        <v>0.79333333333333333</v>
      </c>
      <c r="N19" s="20">
        <f t="shared" si="13"/>
        <v>0.3199999999999999</v>
      </c>
      <c r="O19" s="20">
        <f t="shared" si="14"/>
        <v>0.55999999999999994</v>
      </c>
      <c r="P19" s="20">
        <f t="shared" si="15"/>
        <v>0</v>
      </c>
      <c r="Q19" s="20">
        <f t="shared" si="16"/>
        <v>0.4</v>
      </c>
      <c r="S19" s="20">
        <f t="shared" si="17"/>
        <v>0.33833333333333337</v>
      </c>
      <c r="T19" s="20">
        <f t="shared" si="18"/>
        <v>0.49833333333333341</v>
      </c>
      <c r="U19" s="20">
        <f t="shared" si="19"/>
        <v>0.24000000000000005</v>
      </c>
      <c r="V19" s="20">
        <f t="shared" si="20"/>
        <v>0.4</v>
      </c>
      <c r="X19" s="21">
        <f t="shared" si="4"/>
        <v>0.78416666666666657</v>
      </c>
      <c r="Y19" s="21">
        <f t="shared" si="5"/>
        <v>0.54416666666666669</v>
      </c>
      <c r="Z19" s="21">
        <f t="shared" si="6"/>
        <v>0.43999999999999995</v>
      </c>
      <c r="AA19" s="21">
        <f t="shared" si="7"/>
        <v>0.2</v>
      </c>
      <c r="AC19" s="21">
        <f t="shared" si="8"/>
        <v>0.49208333333333326</v>
      </c>
    </row>
    <row r="20" spans="2:29" x14ac:dyDescent="0.25">
      <c r="B20">
        <v>1.1000000000000001</v>
      </c>
      <c r="C20">
        <v>-0.3</v>
      </c>
      <c r="D20">
        <v>-0.4</v>
      </c>
      <c r="E20">
        <v>1</v>
      </c>
      <c r="F20">
        <v>-0.4</v>
      </c>
      <c r="G20">
        <v>0</v>
      </c>
      <c r="J20" s="20">
        <f t="shared" si="9"/>
        <v>1.0333333333333334</v>
      </c>
      <c r="K20" s="20">
        <f t="shared" si="10"/>
        <v>0.91999999999999993</v>
      </c>
      <c r="L20" s="20">
        <f t="shared" si="11"/>
        <v>0.79333333333333333</v>
      </c>
      <c r="M20" s="20">
        <f t="shared" si="12"/>
        <v>0.6</v>
      </c>
      <c r="N20" s="20">
        <f t="shared" si="13"/>
        <v>0.64</v>
      </c>
      <c r="O20" s="20">
        <f t="shared" si="14"/>
        <v>0.91999999999999993</v>
      </c>
      <c r="P20" s="20">
        <f t="shared" si="15"/>
        <v>0.4</v>
      </c>
      <c r="Q20" s="20">
        <f t="shared" si="16"/>
        <v>0.6</v>
      </c>
      <c r="S20" s="20">
        <f t="shared" si="17"/>
        <v>-0.11333333333333351</v>
      </c>
      <c r="T20" s="20">
        <f t="shared" si="18"/>
        <v>-0.19333333333333336</v>
      </c>
      <c r="U20" s="20">
        <f t="shared" si="19"/>
        <v>0.27999999999999992</v>
      </c>
      <c r="V20" s="20">
        <f t="shared" si="20"/>
        <v>0.19999999999999996</v>
      </c>
      <c r="X20" s="21">
        <f t="shared" si="4"/>
        <v>0.97666666666666668</v>
      </c>
      <c r="Y20" s="21">
        <f t="shared" si="5"/>
        <v>0.69666666666666666</v>
      </c>
      <c r="Z20" s="21">
        <f t="shared" si="6"/>
        <v>0.78</v>
      </c>
      <c r="AA20" s="21">
        <f t="shared" si="7"/>
        <v>0.5</v>
      </c>
      <c r="AC20" s="21">
        <f t="shared" si="8"/>
        <v>0.73833333333333329</v>
      </c>
    </row>
    <row r="21" spans="2:29" x14ac:dyDescent="0.25">
      <c r="J21" s="20"/>
      <c r="K21" s="20"/>
      <c r="L21" s="20"/>
      <c r="M21" s="20"/>
      <c r="N21" s="20"/>
      <c r="O21" s="20"/>
      <c r="P21" s="20"/>
      <c r="Q21" s="20"/>
      <c r="S21" s="20"/>
      <c r="T21" s="20"/>
      <c r="U21" s="20"/>
      <c r="V21" s="20"/>
      <c r="X21" s="21"/>
      <c r="Y21" s="21"/>
      <c r="Z21" s="21"/>
      <c r="AA21" s="21"/>
    </row>
    <row r="22" spans="2:29" x14ac:dyDescent="0.25">
      <c r="B22">
        <v>1</v>
      </c>
      <c r="C22">
        <v>-0.2</v>
      </c>
      <c r="D22">
        <v>0.2</v>
      </c>
      <c r="E22">
        <v>1.2</v>
      </c>
      <c r="F22">
        <v>-0.3</v>
      </c>
      <c r="G22">
        <v>-0.1</v>
      </c>
      <c r="J22" s="20">
        <f t="shared" si="9"/>
        <v>0.96333333333333326</v>
      </c>
      <c r="K22" s="20">
        <f t="shared" si="10"/>
        <v>1.1383333333333332</v>
      </c>
      <c r="L22" s="20">
        <f t="shared" si="11"/>
        <v>0.80333333333333334</v>
      </c>
      <c r="M22" s="20">
        <f t="shared" si="12"/>
        <v>0.89833333333333321</v>
      </c>
      <c r="N22" s="20">
        <f t="shared" si="13"/>
        <v>1.1599999999999999</v>
      </c>
      <c r="O22" s="20">
        <f t="shared" si="14"/>
        <v>1.0399999999999998</v>
      </c>
      <c r="P22" s="20">
        <f t="shared" si="15"/>
        <v>1</v>
      </c>
      <c r="Q22" s="20">
        <f t="shared" si="16"/>
        <v>0.79999999999999993</v>
      </c>
      <c r="S22" s="20">
        <f t="shared" si="17"/>
        <v>0.17499999999999993</v>
      </c>
      <c r="T22" s="20">
        <f t="shared" si="18"/>
        <v>9.4999999999999862E-2</v>
      </c>
      <c r="U22" s="20">
        <f t="shared" si="19"/>
        <v>-0.12000000000000011</v>
      </c>
      <c r="V22" s="20">
        <f t="shared" si="20"/>
        <v>-0.20000000000000007</v>
      </c>
      <c r="X22" s="21">
        <f t="shared" si="4"/>
        <v>1.0508333333333333</v>
      </c>
      <c r="Y22" s="21">
        <f t="shared" si="5"/>
        <v>0.85083333333333333</v>
      </c>
      <c r="Z22" s="21">
        <f t="shared" si="6"/>
        <v>1.0999999999999999</v>
      </c>
      <c r="AA22" s="21">
        <f t="shared" si="7"/>
        <v>0.89999999999999991</v>
      </c>
      <c r="AC22" s="21">
        <f t="shared" si="8"/>
        <v>0.9754166666666666</v>
      </c>
    </row>
    <row r="23" spans="2:29" x14ac:dyDescent="0.25">
      <c r="B23">
        <v>1.2</v>
      </c>
      <c r="C23">
        <v>-0.2</v>
      </c>
      <c r="D23">
        <v>0.5</v>
      </c>
      <c r="E23">
        <v>1</v>
      </c>
      <c r="F23">
        <v>0</v>
      </c>
      <c r="G23">
        <v>-0.4</v>
      </c>
      <c r="J23" s="20">
        <f t="shared" si="9"/>
        <v>1.1683333333333332</v>
      </c>
      <c r="K23" s="20">
        <f t="shared" si="10"/>
        <v>0.99333333333333329</v>
      </c>
      <c r="L23" s="20">
        <f t="shared" si="11"/>
        <v>1.0083333333333333</v>
      </c>
      <c r="M23" s="20">
        <f t="shared" si="12"/>
        <v>0.99333333333333329</v>
      </c>
      <c r="N23" s="20">
        <f t="shared" si="13"/>
        <v>1.66</v>
      </c>
      <c r="O23" s="20">
        <f t="shared" si="14"/>
        <v>0.6</v>
      </c>
      <c r="P23" s="20">
        <f t="shared" si="15"/>
        <v>1.5</v>
      </c>
      <c r="Q23" s="20">
        <f t="shared" si="16"/>
        <v>0.6</v>
      </c>
      <c r="S23" s="20">
        <f t="shared" si="17"/>
        <v>-0.17499999999999993</v>
      </c>
      <c r="T23" s="20">
        <f t="shared" si="18"/>
        <v>-1.5000000000000013E-2</v>
      </c>
      <c r="U23" s="20">
        <f t="shared" si="19"/>
        <v>-1.06</v>
      </c>
      <c r="V23" s="20">
        <f t="shared" si="20"/>
        <v>-0.9</v>
      </c>
      <c r="X23" s="21">
        <f t="shared" si="4"/>
        <v>1.0808333333333333</v>
      </c>
      <c r="Y23" s="21">
        <f t="shared" si="5"/>
        <v>1.0008333333333332</v>
      </c>
      <c r="Z23" s="21">
        <f t="shared" si="6"/>
        <v>1.1299999999999999</v>
      </c>
      <c r="AA23" s="21">
        <f t="shared" si="7"/>
        <v>1.05</v>
      </c>
      <c r="AC23" s="21">
        <f t="shared" si="8"/>
        <v>1.0654166666666667</v>
      </c>
    </row>
    <row r="24" spans="2:29" x14ac:dyDescent="0.25">
      <c r="B24">
        <v>1.5</v>
      </c>
      <c r="C24">
        <v>-0.3</v>
      </c>
      <c r="D24">
        <v>0.3</v>
      </c>
      <c r="E24">
        <v>1</v>
      </c>
      <c r="F24">
        <v>-0.2</v>
      </c>
      <c r="G24">
        <v>-0.4</v>
      </c>
      <c r="J24" s="20">
        <f t="shared" si="9"/>
        <v>1.4449999999999998</v>
      </c>
      <c r="K24" s="20">
        <f t="shared" si="10"/>
        <v>0.95333333333333325</v>
      </c>
      <c r="L24" s="20">
        <f t="shared" si="11"/>
        <v>1.2049999999999998</v>
      </c>
      <c r="M24" s="20">
        <f t="shared" si="12"/>
        <v>0.79333333333333333</v>
      </c>
      <c r="N24" s="20">
        <f t="shared" si="13"/>
        <v>1.74</v>
      </c>
      <c r="O24" s="20">
        <f t="shared" si="14"/>
        <v>0.55999999999999994</v>
      </c>
      <c r="P24" s="20">
        <f t="shared" si="15"/>
        <v>1.5</v>
      </c>
      <c r="Q24" s="20">
        <f t="shared" si="16"/>
        <v>0.4</v>
      </c>
      <c r="S24" s="20">
        <f t="shared" si="17"/>
        <v>-0.49166666666666659</v>
      </c>
      <c r="T24" s="20">
        <f t="shared" si="18"/>
        <v>-0.41166666666666651</v>
      </c>
      <c r="U24" s="20">
        <f t="shared" si="19"/>
        <v>-1.1800000000000002</v>
      </c>
      <c r="V24" s="20">
        <f t="shared" si="20"/>
        <v>-1.1000000000000001</v>
      </c>
      <c r="X24" s="21">
        <f t="shared" si="4"/>
        <v>1.1991666666666665</v>
      </c>
      <c r="Y24" s="21">
        <f t="shared" si="5"/>
        <v>0.99916666666666654</v>
      </c>
      <c r="Z24" s="21">
        <f t="shared" si="6"/>
        <v>1.1499999999999999</v>
      </c>
      <c r="AA24" s="21">
        <f t="shared" si="7"/>
        <v>0.95</v>
      </c>
      <c r="AC24" s="21">
        <f t="shared" si="8"/>
        <v>1.0745833333333332</v>
      </c>
    </row>
    <row r="25" spans="2:29" x14ac:dyDescent="0.25">
      <c r="B25">
        <v>1.8</v>
      </c>
      <c r="C25">
        <v>-0.2</v>
      </c>
      <c r="D25">
        <v>0.2</v>
      </c>
      <c r="E25">
        <v>1.3</v>
      </c>
      <c r="F25">
        <v>-0.2</v>
      </c>
      <c r="G25">
        <v>-0.4</v>
      </c>
      <c r="J25" s="20">
        <f t="shared" si="9"/>
        <v>1.7633333333333334</v>
      </c>
      <c r="K25" s="20">
        <f t="shared" si="10"/>
        <v>1.2533333333333334</v>
      </c>
      <c r="L25" s="20">
        <f t="shared" si="11"/>
        <v>1.6033333333333335</v>
      </c>
      <c r="M25" s="20">
        <f t="shared" si="12"/>
        <v>1.0933333333333335</v>
      </c>
      <c r="N25" s="20">
        <f t="shared" si="13"/>
        <v>1.96</v>
      </c>
      <c r="O25" s="20">
        <f t="shared" si="14"/>
        <v>0.86</v>
      </c>
      <c r="P25" s="20">
        <f t="shared" si="15"/>
        <v>1.8</v>
      </c>
      <c r="Q25" s="20">
        <f t="shared" si="16"/>
        <v>0.70000000000000007</v>
      </c>
      <c r="S25" s="20">
        <f t="shared" si="17"/>
        <v>-0.51</v>
      </c>
      <c r="T25" s="20">
        <f t="shared" si="18"/>
        <v>-0.51</v>
      </c>
      <c r="U25" s="20">
        <f t="shared" si="19"/>
        <v>-1.1000000000000001</v>
      </c>
      <c r="V25" s="20">
        <f t="shared" si="20"/>
        <v>-1.1000000000000001</v>
      </c>
      <c r="X25" s="21">
        <f t="shared" si="4"/>
        <v>1.5083333333333333</v>
      </c>
      <c r="Y25" s="21">
        <f t="shared" si="5"/>
        <v>1.3483333333333336</v>
      </c>
      <c r="Z25" s="21">
        <f t="shared" si="6"/>
        <v>1.41</v>
      </c>
      <c r="AA25" s="21">
        <f t="shared" si="7"/>
        <v>1.25</v>
      </c>
      <c r="AC25" s="21">
        <f t="shared" si="8"/>
        <v>1.3791666666666667</v>
      </c>
    </row>
    <row r="26" spans="2:29" x14ac:dyDescent="0.25">
      <c r="B26">
        <v>1.4</v>
      </c>
      <c r="C26">
        <v>-0.2</v>
      </c>
      <c r="D26">
        <v>0.1</v>
      </c>
      <c r="E26">
        <v>1.3</v>
      </c>
      <c r="F26">
        <v>-0.2</v>
      </c>
      <c r="G26">
        <v>-0.5</v>
      </c>
      <c r="J26" s="20">
        <f t="shared" si="9"/>
        <v>1.3616666666666666</v>
      </c>
      <c r="K26" s="20">
        <f t="shared" si="10"/>
        <v>1.2516666666666667</v>
      </c>
      <c r="L26" s="20">
        <f t="shared" si="11"/>
        <v>1.2016666666666667</v>
      </c>
      <c r="M26" s="20">
        <f t="shared" si="12"/>
        <v>1.0916666666666668</v>
      </c>
      <c r="N26" s="20">
        <f t="shared" si="13"/>
        <v>1.46</v>
      </c>
      <c r="O26" s="20">
        <f t="shared" si="14"/>
        <v>0.76</v>
      </c>
      <c r="P26" s="20">
        <f t="shared" si="15"/>
        <v>1.3</v>
      </c>
      <c r="Q26" s="20">
        <f t="shared" si="16"/>
        <v>0.60000000000000009</v>
      </c>
      <c r="S26" s="20">
        <f t="shared" si="17"/>
        <v>-0.10999999999999988</v>
      </c>
      <c r="T26" s="20">
        <f t="shared" si="18"/>
        <v>-0.10999999999999988</v>
      </c>
      <c r="U26" s="20">
        <f t="shared" si="19"/>
        <v>-0.7</v>
      </c>
      <c r="V26" s="20">
        <f t="shared" si="20"/>
        <v>-0.7</v>
      </c>
      <c r="X26" s="21">
        <f t="shared" si="4"/>
        <v>1.3066666666666666</v>
      </c>
      <c r="Y26" s="21">
        <f t="shared" si="5"/>
        <v>1.1466666666666667</v>
      </c>
      <c r="Z26" s="21">
        <f t="shared" si="6"/>
        <v>1.1099999999999999</v>
      </c>
      <c r="AA26" s="21">
        <f t="shared" si="7"/>
        <v>0.95000000000000007</v>
      </c>
      <c r="AC26" s="21">
        <f t="shared" si="8"/>
        <v>1.1283333333333332</v>
      </c>
    </row>
    <row r="27" spans="2:29" x14ac:dyDescent="0.25">
      <c r="J27" s="20"/>
      <c r="K27" s="20"/>
      <c r="L27" s="20"/>
      <c r="M27" s="20"/>
      <c r="N27" s="20"/>
      <c r="O27" s="20"/>
      <c r="P27" s="20"/>
      <c r="Q27" s="20"/>
      <c r="S27" s="20"/>
      <c r="T27" s="20"/>
      <c r="U27" s="20"/>
      <c r="V27" s="20"/>
      <c r="X27" s="21"/>
      <c r="Y27" s="21"/>
      <c r="Z27" s="21"/>
      <c r="AA27" s="21"/>
    </row>
    <row r="28" spans="2:29" x14ac:dyDescent="0.25">
      <c r="B28">
        <v>1.1000000000000001</v>
      </c>
      <c r="C28">
        <v>-0.2</v>
      </c>
      <c r="D28">
        <v>-0.1</v>
      </c>
      <c r="E28">
        <v>1.2</v>
      </c>
      <c r="F28">
        <v>0.2</v>
      </c>
      <c r="G28">
        <v>-0.4</v>
      </c>
      <c r="J28" s="20">
        <f t="shared" si="9"/>
        <v>1.0583333333333333</v>
      </c>
      <c r="K28" s="20">
        <f t="shared" si="10"/>
        <v>1.2333333333333334</v>
      </c>
      <c r="L28" s="20">
        <f t="shared" si="11"/>
        <v>0.89833333333333343</v>
      </c>
      <c r="M28" s="20">
        <f t="shared" si="12"/>
        <v>1.3933333333333333</v>
      </c>
      <c r="N28" s="20">
        <f t="shared" si="13"/>
        <v>0.96000000000000008</v>
      </c>
      <c r="O28" s="20">
        <f t="shared" si="14"/>
        <v>0.84</v>
      </c>
      <c r="P28" s="20">
        <f t="shared" si="15"/>
        <v>0.80000000000000016</v>
      </c>
      <c r="Q28" s="20">
        <f t="shared" si="16"/>
        <v>0.99999999999999989</v>
      </c>
      <c r="S28" s="20">
        <f t="shared" si="17"/>
        <v>0.17500000000000004</v>
      </c>
      <c r="T28" s="20">
        <f t="shared" si="18"/>
        <v>0.49499999999999988</v>
      </c>
      <c r="U28" s="20">
        <f t="shared" si="19"/>
        <v>-0.12000000000000011</v>
      </c>
      <c r="V28" s="20">
        <f t="shared" si="20"/>
        <v>0.19999999999999973</v>
      </c>
      <c r="X28" s="21">
        <f t="shared" si="4"/>
        <v>1.1458333333333335</v>
      </c>
      <c r="Y28" s="21">
        <f t="shared" si="5"/>
        <v>1.1458333333333335</v>
      </c>
      <c r="Z28" s="21">
        <f t="shared" si="6"/>
        <v>0.9</v>
      </c>
      <c r="AA28" s="21">
        <f t="shared" si="7"/>
        <v>0.9</v>
      </c>
      <c r="AC28" s="21">
        <f t="shared" si="8"/>
        <v>1.0229166666666667</v>
      </c>
    </row>
    <row r="29" spans="2:29" x14ac:dyDescent="0.25">
      <c r="B29">
        <v>0.9</v>
      </c>
      <c r="C29">
        <v>-0.5</v>
      </c>
      <c r="D29">
        <v>-0.2</v>
      </c>
      <c r="E29">
        <v>1</v>
      </c>
      <c r="F29">
        <v>0</v>
      </c>
      <c r="G29">
        <v>-0.4</v>
      </c>
      <c r="J29" s="20">
        <f t="shared" si="9"/>
        <v>0.79666666666666675</v>
      </c>
      <c r="K29" s="20">
        <f t="shared" si="10"/>
        <v>0.99333333333333329</v>
      </c>
      <c r="L29" s="20">
        <f t="shared" si="11"/>
        <v>0.39666666666666667</v>
      </c>
      <c r="M29" s="20">
        <f t="shared" si="12"/>
        <v>0.99333333333333329</v>
      </c>
      <c r="N29" s="20">
        <f t="shared" si="13"/>
        <v>0.60000000000000009</v>
      </c>
      <c r="O29" s="20">
        <f t="shared" si="14"/>
        <v>0.6</v>
      </c>
      <c r="P29" s="20">
        <f t="shared" si="15"/>
        <v>0.2</v>
      </c>
      <c r="Q29" s="20">
        <f t="shared" si="16"/>
        <v>0.6</v>
      </c>
      <c r="S29" s="20">
        <f t="shared" si="17"/>
        <v>0.19666666666666655</v>
      </c>
      <c r="T29" s="20">
        <f t="shared" si="18"/>
        <v>0.59666666666666668</v>
      </c>
      <c r="U29" s="20">
        <f t="shared" si="19"/>
        <v>0</v>
      </c>
      <c r="V29" s="20">
        <f t="shared" si="20"/>
        <v>0.39999999999999997</v>
      </c>
      <c r="X29" s="21">
        <f t="shared" si="4"/>
        <v>0.89500000000000002</v>
      </c>
      <c r="Y29" s="21">
        <f t="shared" si="5"/>
        <v>0.69499999999999995</v>
      </c>
      <c r="Z29" s="21">
        <f t="shared" si="6"/>
        <v>0.60000000000000009</v>
      </c>
      <c r="AA29" s="21">
        <f t="shared" si="7"/>
        <v>0.4</v>
      </c>
      <c r="AC29" s="21">
        <f t="shared" si="8"/>
        <v>0.64749999999999996</v>
      </c>
    </row>
    <row r="30" spans="2:29" x14ac:dyDescent="0.25">
      <c r="B30">
        <v>0.8</v>
      </c>
      <c r="C30">
        <v>-0.4</v>
      </c>
      <c r="D30">
        <v>-0.1</v>
      </c>
      <c r="E30">
        <v>0.6</v>
      </c>
      <c r="F30">
        <v>0.2</v>
      </c>
      <c r="G30">
        <v>-0.5</v>
      </c>
      <c r="J30" s="20">
        <f t="shared" si="9"/>
        <v>0.71833333333333327</v>
      </c>
      <c r="K30" s="20">
        <f t="shared" si="10"/>
        <v>0.63166666666666671</v>
      </c>
      <c r="L30" s="20">
        <f t="shared" si="11"/>
        <v>0.39833333333333337</v>
      </c>
      <c r="M30" s="20">
        <f t="shared" si="12"/>
        <v>0.79166666666666674</v>
      </c>
      <c r="N30" s="20">
        <f t="shared" si="13"/>
        <v>0.62</v>
      </c>
      <c r="O30" s="20">
        <f t="shared" si="14"/>
        <v>0.14000000000000001</v>
      </c>
      <c r="P30" s="20">
        <f t="shared" si="15"/>
        <v>0.30000000000000004</v>
      </c>
      <c r="Q30" s="20">
        <f t="shared" si="16"/>
        <v>0.30000000000000004</v>
      </c>
      <c r="S30" s="20">
        <f t="shared" si="17"/>
        <v>-8.6666666666666559E-2</v>
      </c>
      <c r="T30" s="20">
        <f t="shared" si="18"/>
        <v>0.39333333333333337</v>
      </c>
      <c r="U30" s="20">
        <f t="shared" si="19"/>
        <v>-0.48</v>
      </c>
      <c r="V30" s="20">
        <f t="shared" si="20"/>
        <v>0</v>
      </c>
      <c r="X30" s="21">
        <f t="shared" si="4"/>
        <v>0.67500000000000004</v>
      </c>
      <c r="Y30" s="21">
        <f t="shared" si="5"/>
        <v>0.59500000000000008</v>
      </c>
      <c r="Z30" s="21">
        <f t="shared" si="6"/>
        <v>0.38</v>
      </c>
      <c r="AA30" s="21">
        <f t="shared" si="7"/>
        <v>0.30000000000000004</v>
      </c>
      <c r="AC30" s="21">
        <f t="shared" si="8"/>
        <v>0.48749999999999999</v>
      </c>
    </row>
    <row r="31" spans="2:29" x14ac:dyDescent="0.25">
      <c r="B31">
        <v>0.4</v>
      </c>
      <c r="C31">
        <v>-0.2</v>
      </c>
      <c r="D31">
        <v>-0.2</v>
      </c>
      <c r="E31">
        <v>1.1000000000000001</v>
      </c>
      <c r="F31">
        <v>0.3</v>
      </c>
      <c r="G31">
        <v>-0.4</v>
      </c>
      <c r="J31" s="20">
        <f t="shared" si="9"/>
        <v>0.35666666666666663</v>
      </c>
      <c r="K31" s="20">
        <f t="shared" si="10"/>
        <v>1.1533333333333335</v>
      </c>
      <c r="L31" s="20">
        <f t="shared" si="11"/>
        <v>0.19666666666666668</v>
      </c>
      <c r="M31" s="20">
        <f t="shared" si="12"/>
        <v>1.3933333333333335</v>
      </c>
      <c r="N31" s="20">
        <f t="shared" si="13"/>
        <v>0.15999999999999998</v>
      </c>
      <c r="O31" s="20">
        <f t="shared" si="14"/>
        <v>0.76000000000000012</v>
      </c>
      <c r="P31" s="20">
        <f t="shared" si="15"/>
        <v>0</v>
      </c>
      <c r="Q31" s="20">
        <f t="shared" si="16"/>
        <v>1</v>
      </c>
      <c r="S31" s="20">
        <f t="shared" si="17"/>
        <v>0.79666666666666686</v>
      </c>
      <c r="T31" s="20">
        <f t="shared" si="18"/>
        <v>1.1966666666666668</v>
      </c>
      <c r="U31" s="20">
        <f t="shared" si="19"/>
        <v>0.60000000000000009</v>
      </c>
      <c r="V31" s="20">
        <f t="shared" si="20"/>
        <v>1</v>
      </c>
      <c r="X31" s="21">
        <f t="shared" si="4"/>
        <v>0.75500000000000012</v>
      </c>
      <c r="Y31" s="21">
        <f t="shared" si="5"/>
        <v>0.79500000000000015</v>
      </c>
      <c r="Z31" s="21">
        <f t="shared" si="6"/>
        <v>0.46000000000000008</v>
      </c>
      <c r="AA31" s="21">
        <f t="shared" si="7"/>
        <v>0.5</v>
      </c>
      <c r="AC31" s="21">
        <f t="shared" si="8"/>
        <v>0.62750000000000006</v>
      </c>
    </row>
    <row r="32" spans="2:29" x14ac:dyDescent="0.25">
      <c r="J32" s="20"/>
      <c r="K32" s="20"/>
      <c r="L32" s="20"/>
      <c r="M32" s="20"/>
      <c r="N32" s="20"/>
      <c r="O32" s="20"/>
      <c r="P32" s="20"/>
      <c r="Q32" s="20"/>
      <c r="S32" s="20"/>
      <c r="T32" s="20"/>
      <c r="U32" s="20"/>
      <c r="V32" s="20"/>
      <c r="X32" s="21"/>
      <c r="Y32" s="21"/>
      <c r="Z32" s="21"/>
      <c r="AA32" s="21"/>
    </row>
    <row r="33" spans="2:29" x14ac:dyDescent="0.25">
      <c r="B33">
        <v>0.9</v>
      </c>
      <c r="C33">
        <v>0</v>
      </c>
      <c r="D33">
        <v>0.3</v>
      </c>
      <c r="E33">
        <v>0.7</v>
      </c>
      <c r="F33">
        <v>0.4</v>
      </c>
      <c r="G33">
        <v>0.2</v>
      </c>
      <c r="J33" s="20">
        <f t="shared" si="9"/>
        <v>0.90500000000000003</v>
      </c>
      <c r="K33" s="20">
        <f t="shared" si="10"/>
        <v>0.78333333333333333</v>
      </c>
      <c r="L33" s="20">
        <f t="shared" si="11"/>
        <v>0.90500000000000003</v>
      </c>
      <c r="M33" s="20">
        <f t="shared" si="12"/>
        <v>1.1033333333333335</v>
      </c>
      <c r="N33" s="20">
        <f t="shared" si="13"/>
        <v>1.2</v>
      </c>
      <c r="O33" s="20">
        <f t="shared" si="14"/>
        <v>0.98</v>
      </c>
      <c r="P33" s="20">
        <f t="shared" si="15"/>
        <v>1.2</v>
      </c>
      <c r="Q33" s="20">
        <f t="shared" si="16"/>
        <v>1.3</v>
      </c>
      <c r="S33" s="20">
        <f t="shared" si="17"/>
        <v>-0.1216666666666667</v>
      </c>
      <c r="T33" s="20">
        <f t="shared" si="18"/>
        <v>0.19833333333333347</v>
      </c>
      <c r="U33" s="20">
        <f t="shared" si="19"/>
        <v>-0.21999999999999997</v>
      </c>
      <c r="V33" s="20">
        <f t="shared" si="20"/>
        <v>0.10000000000000009</v>
      </c>
      <c r="X33" s="21">
        <f t="shared" si="4"/>
        <v>0.84416666666666673</v>
      </c>
      <c r="Y33" s="21">
        <f t="shared" si="5"/>
        <v>1.0041666666666669</v>
      </c>
      <c r="Z33" s="21">
        <f t="shared" si="6"/>
        <v>1.0899999999999999</v>
      </c>
      <c r="AA33" s="21">
        <f t="shared" si="7"/>
        <v>1.25</v>
      </c>
      <c r="AC33" s="21">
        <f t="shared" si="8"/>
        <v>1.0470833333333334</v>
      </c>
    </row>
    <row r="34" spans="2:29" x14ac:dyDescent="0.25">
      <c r="B34">
        <v>1.2</v>
      </c>
      <c r="C34">
        <v>0</v>
      </c>
      <c r="D34">
        <v>-0.4</v>
      </c>
      <c r="E34">
        <v>0.8</v>
      </c>
      <c r="F34">
        <v>-0.1</v>
      </c>
      <c r="G34">
        <v>-0.1</v>
      </c>
      <c r="J34" s="20">
        <f t="shared" si="9"/>
        <v>1.1933333333333334</v>
      </c>
      <c r="K34" s="20">
        <f t="shared" si="10"/>
        <v>0.77833333333333332</v>
      </c>
      <c r="L34" s="20">
        <f t="shared" si="11"/>
        <v>1.1933333333333334</v>
      </c>
      <c r="M34" s="20">
        <f t="shared" si="12"/>
        <v>0.69833333333333336</v>
      </c>
      <c r="N34" s="20">
        <f t="shared" si="13"/>
        <v>0.79999999999999993</v>
      </c>
      <c r="O34" s="20">
        <f t="shared" si="14"/>
        <v>0.68</v>
      </c>
      <c r="P34" s="20">
        <f t="shared" si="15"/>
        <v>0.79999999999999993</v>
      </c>
      <c r="Q34" s="20">
        <f t="shared" si="16"/>
        <v>0.60000000000000009</v>
      </c>
      <c r="S34" s="20">
        <f t="shared" si="17"/>
        <v>-0.41500000000000004</v>
      </c>
      <c r="T34" s="20">
        <f t="shared" si="18"/>
        <v>-0.495</v>
      </c>
      <c r="U34" s="20">
        <f t="shared" si="19"/>
        <v>-0.11999999999999988</v>
      </c>
      <c r="V34" s="20">
        <f t="shared" si="20"/>
        <v>-0.19999999999999984</v>
      </c>
      <c r="X34" s="21">
        <f t="shared" si="4"/>
        <v>0.98583333333333334</v>
      </c>
      <c r="Y34" s="21">
        <f t="shared" si="5"/>
        <v>0.9458333333333333</v>
      </c>
      <c r="Z34" s="21">
        <f t="shared" si="6"/>
        <v>0.74</v>
      </c>
      <c r="AA34" s="21">
        <f t="shared" si="7"/>
        <v>0.7</v>
      </c>
      <c r="AC34" s="21">
        <f t="shared" si="8"/>
        <v>0.84291666666666676</v>
      </c>
    </row>
    <row r="35" spans="2:29" x14ac:dyDescent="0.25">
      <c r="B35">
        <v>1.2</v>
      </c>
      <c r="C35">
        <v>0.1</v>
      </c>
      <c r="D35">
        <v>-0.5</v>
      </c>
      <c r="E35">
        <v>0.9</v>
      </c>
      <c r="F35">
        <v>0.4</v>
      </c>
      <c r="G35">
        <v>0.2</v>
      </c>
      <c r="J35" s="20">
        <f t="shared" si="9"/>
        <v>1.2116666666666667</v>
      </c>
      <c r="K35" s="20">
        <f t="shared" si="10"/>
        <v>0.98333333333333328</v>
      </c>
      <c r="L35" s="20">
        <f t="shared" si="11"/>
        <v>1.2916666666666667</v>
      </c>
      <c r="M35" s="20">
        <f t="shared" si="12"/>
        <v>1.3033333333333335</v>
      </c>
      <c r="N35" s="20">
        <f t="shared" si="13"/>
        <v>0.72</v>
      </c>
      <c r="O35" s="20">
        <f t="shared" si="14"/>
        <v>1.18</v>
      </c>
      <c r="P35" s="20">
        <f t="shared" si="15"/>
        <v>0.8</v>
      </c>
      <c r="Q35" s="20">
        <f t="shared" si="16"/>
        <v>1.5</v>
      </c>
      <c r="S35" s="20">
        <f t="shared" si="17"/>
        <v>-0.22833333333333339</v>
      </c>
      <c r="T35" s="20">
        <f t="shared" si="18"/>
        <v>1.1666666666666714E-2</v>
      </c>
      <c r="U35" s="20">
        <f t="shared" si="19"/>
        <v>0.45999999999999996</v>
      </c>
      <c r="V35" s="20">
        <f t="shared" si="20"/>
        <v>0.7</v>
      </c>
      <c r="X35" s="21">
        <f t="shared" si="4"/>
        <v>1.0974999999999999</v>
      </c>
      <c r="Y35" s="21">
        <f t="shared" si="5"/>
        <v>1.2975000000000001</v>
      </c>
      <c r="Z35" s="21">
        <f t="shared" si="6"/>
        <v>0.95</v>
      </c>
      <c r="AA35" s="21">
        <f t="shared" si="7"/>
        <v>1.1499999999999999</v>
      </c>
      <c r="AC35" s="21">
        <f t="shared" si="8"/>
        <v>1.1237499999999998</v>
      </c>
    </row>
    <row r="36" spans="2:29" x14ac:dyDescent="0.25">
      <c r="B36">
        <v>1.2</v>
      </c>
      <c r="C36">
        <v>0.4</v>
      </c>
      <c r="D36">
        <v>-0.2</v>
      </c>
      <c r="E36">
        <v>1</v>
      </c>
      <c r="F36">
        <v>0.4</v>
      </c>
      <c r="G36">
        <v>-0.3</v>
      </c>
      <c r="J36" s="20">
        <f t="shared" si="9"/>
        <v>1.2766666666666666</v>
      </c>
      <c r="K36" s="20">
        <f t="shared" si="10"/>
        <v>1.0750000000000002</v>
      </c>
      <c r="L36" s="20">
        <f t="shared" si="11"/>
        <v>1.5966666666666667</v>
      </c>
      <c r="M36" s="20">
        <f t="shared" si="12"/>
        <v>1.395</v>
      </c>
      <c r="N36" s="20">
        <f t="shared" si="13"/>
        <v>1.08</v>
      </c>
      <c r="O36" s="20">
        <f t="shared" si="14"/>
        <v>0.78</v>
      </c>
      <c r="P36" s="20">
        <f t="shared" si="15"/>
        <v>1.4000000000000001</v>
      </c>
      <c r="Q36" s="20">
        <f t="shared" si="16"/>
        <v>1.0999999999999999</v>
      </c>
      <c r="S36" s="20">
        <f t="shared" si="17"/>
        <v>-0.20166666666666644</v>
      </c>
      <c r="T36" s="20">
        <f t="shared" si="18"/>
        <v>-0.20166666666666666</v>
      </c>
      <c r="U36" s="20">
        <f t="shared" si="19"/>
        <v>-0.30000000000000004</v>
      </c>
      <c r="V36" s="20">
        <f t="shared" si="20"/>
        <v>-0.30000000000000027</v>
      </c>
      <c r="X36" s="21">
        <f t="shared" si="4"/>
        <v>1.1758333333333333</v>
      </c>
      <c r="Y36" s="21">
        <f t="shared" si="5"/>
        <v>1.4958333333333333</v>
      </c>
      <c r="Z36" s="21">
        <f t="shared" si="6"/>
        <v>0.93</v>
      </c>
      <c r="AA36" s="21">
        <f t="shared" si="7"/>
        <v>1.25</v>
      </c>
      <c r="AC36" s="21">
        <f t="shared" si="8"/>
        <v>1.2129166666666666</v>
      </c>
    </row>
    <row r="37" spans="2:29" x14ac:dyDescent="0.25">
      <c r="B37">
        <v>1.1000000000000001</v>
      </c>
      <c r="C37">
        <v>-0.4</v>
      </c>
      <c r="D37">
        <v>-0.4</v>
      </c>
      <c r="E37">
        <v>0.3</v>
      </c>
      <c r="F37">
        <v>0</v>
      </c>
      <c r="G37">
        <v>0</v>
      </c>
      <c r="J37" s="20">
        <f t="shared" si="9"/>
        <v>1.0133333333333334</v>
      </c>
      <c r="K37" s="20">
        <f t="shared" si="10"/>
        <v>0.3</v>
      </c>
      <c r="L37" s="20">
        <f t="shared" si="11"/>
        <v>0.69333333333333336</v>
      </c>
      <c r="M37" s="20">
        <f t="shared" si="12"/>
        <v>0.3</v>
      </c>
      <c r="N37" s="20">
        <f t="shared" si="13"/>
        <v>0.62</v>
      </c>
      <c r="O37" s="20">
        <f t="shared" si="14"/>
        <v>0.3</v>
      </c>
      <c r="P37" s="20">
        <f t="shared" si="15"/>
        <v>0.30000000000000004</v>
      </c>
      <c r="Q37" s="20">
        <f t="shared" si="16"/>
        <v>0.3</v>
      </c>
      <c r="S37" s="20">
        <f t="shared" si="17"/>
        <v>-0.71333333333333337</v>
      </c>
      <c r="T37" s="20">
        <f t="shared" si="18"/>
        <v>-0.39333333333333337</v>
      </c>
      <c r="U37" s="20">
        <f t="shared" si="19"/>
        <v>-0.32</v>
      </c>
      <c r="V37" s="20">
        <f t="shared" si="20"/>
        <v>0</v>
      </c>
      <c r="X37" s="21">
        <f t="shared" si="4"/>
        <v>0.65666666666666673</v>
      </c>
      <c r="Y37" s="21">
        <f t="shared" si="5"/>
        <v>0.4966666666666667</v>
      </c>
      <c r="Z37" s="21">
        <f t="shared" si="6"/>
        <v>0.45999999999999996</v>
      </c>
      <c r="AA37" s="21">
        <f t="shared" si="7"/>
        <v>0.30000000000000004</v>
      </c>
      <c r="AC37" s="21">
        <f t="shared" si="8"/>
        <v>0.47833333333333333</v>
      </c>
    </row>
    <row r="38" spans="2:29" x14ac:dyDescent="0.25">
      <c r="B38">
        <v>0.9</v>
      </c>
      <c r="C38">
        <v>-0.4</v>
      </c>
      <c r="D38">
        <v>-0.4</v>
      </c>
      <c r="E38">
        <v>0.5</v>
      </c>
      <c r="F38">
        <v>-0.1</v>
      </c>
      <c r="G38">
        <v>0.2</v>
      </c>
      <c r="J38" s="20">
        <f t="shared" si="9"/>
        <v>0.81333333333333335</v>
      </c>
      <c r="K38" s="20">
        <f t="shared" si="10"/>
        <v>0.48333333333333334</v>
      </c>
      <c r="L38" s="20">
        <f t="shared" si="11"/>
        <v>0.49333333333333335</v>
      </c>
      <c r="M38" s="20">
        <f t="shared" si="12"/>
        <v>0.40333333333333338</v>
      </c>
      <c r="N38" s="20">
        <f t="shared" si="13"/>
        <v>0.42000000000000004</v>
      </c>
      <c r="O38" s="20">
        <f t="shared" si="14"/>
        <v>0.67999999999999994</v>
      </c>
      <c r="P38" s="20">
        <f t="shared" si="15"/>
        <v>9.9999999999999978E-2</v>
      </c>
      <c r="Q38" s="20">
        <f t="shared" si="16"/>
        <v>0.60000000000000009</v>
      </c>
      <c r="S38" s="20">
        <f t="shared" si="17"/>
        <v>-0.33</v>
      </c>
      <c r="T38" s="20">
        <f t="shared" si="18"/>
        <v>-8.9999999999999969E-2</v>
      </c>
      <c r="U38" s="20">
        <f t="shared" si="19"/>
        <v>0.2599999999999999</v>
      </c>
      <c r="V38" s="20">
        <f t="shared" si="20"/>
        <v>0.50000000000000011</v>
      </c>
      <c r="X38" s="21">
        <f t="shared" si="4"/>
        <v>0.64833333333333332</v>
      </c>
      <c r="Y38" s="21">
        <f t="shared" si="5"/>
        <v>0.44833333333333336</v>
      </c>
      <c r="Z38" s="21">
        <f t="shared" si="6"/>
        <v>0.55000000000000004</v>
      </c>
      <c r="AA38" s="21">
        <f t="shared" si="7"/>
        <v>0.35000000000000003</v>
      </c>
      <c r="AC38" s="21">
        <f t="shared" si="8"/>
        <v>0.4991666666666667</v>
      </c>
    </row>
    <row r="39" spans="2:29" x14ac:dyDescent="0.25">
      <c r="B39">
        <v>0.9</v>
      </c>
      <c r="C39">
        <v>-0.3</v>
      </c>
      <c r="D39">
        <v>-0.2</v>
      </c>
      <c r="E39">
        <v>0.6</v>
      </c>
      <c r="F39">
        <v>0.2</v>
      </c>
      <c r="G39">
        <v>0.1</v>
      </c>
      <c r="J39" s="20">
        <f t="shared" si="9"/>
        <v>0.83666666666666678</v>
      </c>
      <c r="K39" s="20">
        <f t="shared" si="10"/>
        <v>0.64166666666666672</v>
      </c>
      <c r="L39" s="20">
        <f t="shared" si="11"/>
        <v>0.59666666666666679</v>
      </c>
      <c r="M39" s="20">
        <f t="shared" si="12"/>
        <v>0.80166666666666675</v>
      </c>
      <c r="N39" s="20">
        <f t="shared" si="13"/>
        <v>0.64000000000000012</v>
      </c>
      <c r="O39" s="20">
        <f t="shared" si="14"/>
        <v>0.74</v>
      </c>
      <c r="P39" s="20">
        <f t="shared" si="15"/>
        <v>0.40000000000000008</v>
      </c>
      <c r="Q39" s="20">
        <f t="shared" si="16"/>
        <v>0.9</v>
      </c>
      <c r="S39" s="20">
        <f t="shared" si="17"/>
        <v>-0.19500000000000006</v>
      </c>
      <c r="T39" s="20">
        <f t="shared" si="18"/>
        <v>0.20499999999999996</v>
      </c>
      <c r="U39" s="20">
        <f t="shared" si="19"/>
        <v>9.9999999999999867E-2</v>
      </c>
      <c r="V39" s="20">
        <f t="shared" si="20"/>
        <v>0.49999999999999994</v>
      </c>
      <c r="X39" s="21">
        <f t="shared" si="4"/>
        <v>0.73916666666666675</v>
      </c>
      <c r="Y39" s="21">
        <f t="shared" si="5"/>
        <v>0.69916666666666671</v>
      </c>
      <c r="Z39" s="21">
        <f t="shared" si="6"/>
        <v>0.69000000000000006</v>
      </c>
      <c r="AA39" s="21">
        <f t="shared" si="7"/>
        <v>0.65</v>
      </c>
      <c r="AC39" s="21">
        <f t="shared" si="8"/>
        <v>0.69458333333333333</v>
      </c>
    </row>
    <row r="40" spans="2:29" x14ac:dyDescent="0.25">
      <c r="B40">
        <v>1.1000000000000001</v>
      </c>
      <c r="C40">
        <v>-0.2</v>
      </c>
      <c r="D40">
        <v>0.4</v>
      </c>
      <c r="E40">
        <v>0.5</v>
      </c>
      <c r="F40">
        <v>0.1</v>
      </c>
      <c r="G40">
        <v>-0.4</v>
      </c>
      <c r="J40" s="20">
        <f t="shared" si="9"/>
        <v>1.0666666666666667</v>
      </c>
      <c r="K40" s="20">
        <f t="shared" si="10"/>
        <v>0.51333333333333331</v>
      </c>
      <c r="L40" s="20">
        <f t="shared" si="11"/>
        <v>0.90666666666666684</v>
      </c>
      <c r="M40" s="20">
        <f t="shared" si="12"/>
        <v>0.59333333333333327</v>
      </c>
      <c r="N40" s="20">
        <f t="shared" si="13"/>
        <v>1.46</v>
      </c>
      <c r="O40" s="20">
        <f t="shared" si="14"/>
        <v>0.12</v>
      </c>
      <c r="P40" s="20">
        <f t="shared" si="15"/>
        <v>1.3000000000000003</v>
      </c>
      <c r="Q40" s="20">
        <f t="shared" si="16"/>
        <v>0.19999999999999996</v>
      </c>
      <c r="S40" s="20">
        <f t="shared" si="17"/>
        <v>-0.55333333333333334</v>
      </c>
      <c r="T40" s="20">
        <f t="shared" si="18"/>
        <v>-0.31333333333333357</v>
      </c>
      <c r="U40" s="20">
        <f t="shared" si="19"/>
        <v>-1.3399999999999999</v>
      </c>
      <c r="V40" s="20">
        <f t="shared" si="20"/>
        <v>-1.1000000000000003</v>
      </c>
      <c r="X40" s="21">
        <f t="shared" si="4"/>
        <v>0.79</v>
      </c>
      <c r="Y40" s="21">
        <f t="shared" si="5"/>
        <v>0.75</v>
      </c>
      <c r="Z40" s="21">
        <f t="shared" si="6"/>
        <v>0.79</v>
      </c>
      <c r="AA40" s="21">
        <f t="shared" si="7"/>
        <v>0.75000000000000011</v>
      </c>
      <c r="AC40" s="21">
        <f t="shared" si="8"/>
        <v>0.77</v>
      </c>
    </row>
    <row r="41" spans="2:29" x14ac:dyDescent="0.25">
      <c r="B41">
        <v>0.6</v>
      </c>
      <c r="C41">
        <v>-0.2</v>
      </c>
      <c r="D41">
        <v>0.5</v>
      </c>
      <c r="E41">
        <v>0.8</v>
      </c>
      <c r="F41">
        <v>0.1</v>
      </c>
      <c r="G41">
        <v>0.2</v>
      </c>
      <c r="J41" s="20">
        <f t="shared" si="9"/>
        <v>0.56833333333333325</v>
      </c>
      <c r="K41" s="20">
        <f t="shared" si="10"/>
        <v>0.82333333333333336</v>
      </c>
      <c r="L41" s="20">
        <f t="shared" si="11"/>
        <v>0.40833333333333333</v>
      </c>
      <c r="M41" s="20">
        <f t="shared" si="12"/>
        <v>0.90333333333333332</v>
      </c>
      <c r="N41" s="20">
        <f t="shared" si="13"/>
        <v>1.06</v>
      </c>
      <c r="O41" s="20">
        <f t="shared" si="14"/>
        <v>1.02</v>
      </c>
      <c r="P41" s="20">
        <f t="shared" si="15"/>
        <v>0.89999999999999991</v>
      </c>
      <c r="Q41" s="20">
        <f t="shared" si="16"/>
        <v>1.1000000000000001</v>
      </c>
      <c r="S41" s="20">
        <f t="shared" si="17"/>
        <v>0.25500000000000012</v>
      </c>
      <c r="T41" s="20">
        <f t="shared" si="18"/>
        <v>0.495</v>
      </c>
      <c r="U41" s="20">
        <f t="shared" si="19"/>
        <v>-4.0000000000000036E-2</v>
      </c>
      <c r="V41" s="20">
        <f t="shared" si="20"/>
        <v>0.20000000000000018</v>
      </c>
      <c r="X41" s="21">
        <f t="shared" si="4"/>
        <v>0.6958333333333333</v>
      </c>
      <c r="Y41" s="21">
        <f t="shared" si="5"/>
        <v>0.65583333333333327</v>
      </c>
      <c r="Z41" s="21">
        <f t="shared" si="6"/>
        <v>1.04</v>
      </c>
      <c r="AA41" s="21">
        <f t="shared" si="7"/>
        <v>1</v>
      </c>
      <c r="AC41" s="21">
        <f t="shared" si="8"/>
        <v>0.84791666666666665</v>
      </c>
    </row>
    <row r="42" spans="2:29" x14ac:dyDescent="0.25">
      <c r="B42">
        <v>0.6</v>
      </c>
      <c r="C42">
        <v>-0.2</v>
      </c>
      <c r="D42">
        <v>0.5</v>
      </c>
      <c r="E42">
        <v>0.8</v>
      </c>
      <c r="F42">
        <v>0.1</v>
      </c>
      <c r="G42">
        <v>0.2</v>
      </c>
      <c r="J42" s="20">
        <f t="shared" si="9"/>
        <v>0.56833333333333325</v>
      </c>
      <c r="K42" s="20">
        <f t="shared" si="10"/>
        <v>0.82333333333333336</v>
      </c>
      <c r="L42" s="20">
        <f t="shared" si="11"/>
        <v>0.40833333333333333</v>
      </c>
      <c r="M42" s="20">
        <f t="shared" si="12"/>
        <v>0.90333333333333332</v>
      </c>
      <c r="N42" s="20">
        <f t="shared" si="13"/>
        <v>1.06</v>
      </c>
      <c r="O42" s="20">
        <f t="shared" si="14"/>
        <v>1.02</v>
      </c>
      <c r="P42" s="20">
        <f t="shared" si="15"/>
        <v>0.89999999999999991</v>
      </c>
      <c r="Q42" s="20">
        <f t="shared" si="16"/>
        <v>1.1000000000000001</v>
      </c>
      <c r="S42" s="20">
        <f t="shared" si="17"/>
        <v>0.25500000000000012</v>
      </c>
      <c r="T42" s="20">
        <f t="shared" si="18"/>
        <v>0.495</v>
      </c>
      <c r="U42" s="20">
        <f t="shared" si="19"/>
        <v>-4.0000000000000036E-2</v>
      </c>
      <c r="V42" s="20">
        <f t="shared" si="20"/>
        <v>0.20000000000000018</v>
      </c>
      <c r="X42" s="21">
        <f t="shared" si="4"/>
        <v>0.6958333333333333</v>
      </c>
      <c r="Y42" s="21">
        <f t="shared" si="5"/>
        <v>0.65583333333333327</v>
      </c>
      <c r="Z42" s="21">
        <f t="shared" si="6"/>
        <v>1.04</v>
      </c>
      <c r="AA42" s="21">
        <f t="shared" si="7"/>
        <v>1</v>
      </c>
      <c r="AC42" s="21">
        <f>AVERAGE(X42:AA42)</f>
        <v>0.84791666666666665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UCBT_lin2C_6par</vt:lpstr>
      <vt:lpstr>6par_calc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2014-11-13T00:59:20Z</dcterms:modified>
</cp:coreProperties>
</file>