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P9" i="1" l="1"/>
  <c r="P10" i="1"/>
  <c r="P11" i="1"/>
  <c r="P8" i="1"/>
  <c r="N9" i="1"/>
  <c r="N10" i="1"/>
  <c r="N11" i="1"/>
  <c r="N8" i="1"/>
  <c r="L9" i="1"/>
  <c r="L10" i="1"/>
  <c r="L11" i="1"/>
  <c r="L8" i="1"/>
  <c r="J9" i="1"/>
  <c r="J10" i="1"/>
  <c r="J11" i="1"/>
  <c r="J8" i="1"/>
  <c r="O9" i="1"/>
  <c r="O10" i="1"/>
  <c r="O11" i="1"/>
  <c r="O8" i="1"/>
  <c r="M8" i="1"/>
  <c r="M9" i="1"/>
  <c r="M10" i="1"/>
  <c r="M11" i="1"/>
  <c r="K8" i="1"/>
  <c r="K9" i="1"/>
  <c r="K10" i="1"/>
  <c r="K11" i="1"/>
  <c r="I9" i="1" l="1"/>
  <c r="I10" i="1"/>
  <c r="I11" i="1"/>
  <c r="I8" i="1"/>
  <c r="T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S3" i="1"/>
  <c r="U3" i="1"/>
</calcChain>
</file>

<file path=xl/sharedStrings.xml><?xml version="1.0" encoding="utf-8"?>
<sst xmlns="http://schemas.openxmlformats.org/spreadsheetml/2006/main" count="113" uniqueCount="73">
  <si>
    <t>repeat</t>
  </si>
  <si>
    <t>SumRew</t>
  </si>
  <si>
    <t>Regret</t>
  </si>
  <si>
    <t>Opt[%]</t>
  </si>
  <si>
    <t>RNopt[%]</t>
  </si>
  <si>
    <t>case01</t>
  </si>
  <si>
    <t>case02</t>
  </si>
  <si>
    <t>case03</t>
  </si>
  <si>
    <t>case04</t>
  </si>
  <si>
    <t>case05</t>
  </si>
  <si>
    <t>case06</t>
  </si>
  <si>
    <t>case07</t>
  </si>
  <si>
    <t>case08</t>
  </si>
  <si>
    <t>case09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</si>
  <si>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</si>
  <si>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</si>
  <si>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</si>
  <si>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</si>
  <si>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</si>
  <si>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</si>
  <si>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</si>
  <si>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</si>
  <si>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</si>
  <si>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</si>
  <si>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</si>
  <si>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</si>
  <si>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</si>
  <si>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</si>
  <si>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</si>
  <si>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</si>
  <si>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</si>
  <si>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</si>
  <si>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</si>
  <si>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</si>
  <si>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</si>
  <si>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</si>
  <si>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</si>
  <si>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</si>
  <si>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</si>
  <si>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</si>
  <si>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</si>
  <si>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</si>
  <si>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p0</t>
  </si>
  <si>
    <t>p1</t>
  </si>
  <si>
    <t>p2</t>
  </si>
  <si>
    <t>p3</t>
  </si>
  <si>
    <t>p4</t>
  </si>
  <si>
    <t>UCBT no change point detection</t>
  </si>
  <si>
    <t>UCBT no change point C linear 3 inputs</t>
  </si>
  <si>
    <t>UCBT page-hinkley resetSingle</t>
  </si>
  <si>
    <t>UCBT davorTomCP resetSingle</t>
  </si>
  <si>
    <t>ID</t>
  </si>
  <si>
    <t>best by rank</t>
  </si>
  <si>
    <t>OPTIMIZATION CASES</t>
  </si>
  <si>
    <t>NON-OPTIMIZATION CASES</t>
  </si>
  <si>
    <t>SUM ALL
FIRST
RANK</t>
  </si>
  <si>
    <t>SUM
OPTIMIZED
FIRST RANK</t>
  </si>
  <si>
    <t>Random
normalized
score [%]</t>
  </si>
  <si>
    <t>case type</t>
  </si>
  <si>
    <t>non-stat</t>
  </si>
  <si>
    <t>stat</t>
  </si>
  <si>
    <t>c=0.7087</t>
  </si>
  <si>
    <t>c=0.77</t>
  </si>
  <si>
    <t>CP_thr=42.83</t>
  </si>
  <si>
    <t>CP_s=50</t>
  </si>
  <si>
    <t>c=0.8</t>
  </si>
  <si>
    <t>CP_thr=1.6</t>
  </si>
  <si>
    <t>CP_int=0.9</t>
  </si>
  <si>
    <t>CP_samp=30</t>
  </si>
  <si>
    <t>ALL CASES</t>
  </si>
  <si>
    <t>OPTIMIZED CASES</t>
  </si>
  <si>
    <t>STATIONARY CASES</t>
  </si>
  <si>
    <t>NON-STATIONARY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</si>
</sst>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7030A0"/>
      <name val="Calibri"/>
      <family val="2"/>
      <charset val="238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2" fontId="3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G11"/>
  <sheetViews>
    <sheetView tabSelected="1" topLeftCell="B1" workbookViewId="0">
      <selection activeCell="H19" sqref="H19"/>
    </sheetView>
  </sheetViews>
  <sheetFormatPr defaultRowHeight="15" x14ac:dyDescent="0.25"/>
  <cols>
    <col min="2" max="2" width="43.140625" style="3" customWidth="1"/>
    <col min="3" max="7" width="13.28515625" style="3" customWidth="1"/>
    <col min="9" max="9" width="12.7109375" style="4" customWidth="1"/>
    <col min="10" max="10" width="11.140625" style="4" customWidth="1"/>
    <col min="11" max="12" width="11.5703125" style="4" customWidth="1"/>
    <col min="13" max="13" width="12.42578125" style="4" customWidth="1"/>
    <col min="14" max="16" width="11.5703125" style="4" customWidth="1"/>
    <col min="19" max="21" width="9.140625" style="2"/>
    <col min="22" max="22" width="13" style="1" customWidth="1"/>
    <col min="23" max="32" width="9.140625" style="6"/>
  </cols>
  <sheetData>
    <row r="2" spans="1:59" x14ac:dyDescent="0.25">
      <c r="W2" s="6" t="s">
        <v>53</v>
      </c>
      <c r="AG2" t="s">
        <v>54</v>
      </c>
    </row>
    <row r="3" spans="1:59" x14ac:dyDescent="0.25">
      <c r="R3" s="3" t="s">
        <v>52</v>
      </c>
      <c r="S3">
        <f>MATCH(MAX(S8:S29),S8:S11,0)</f>
        <v>1</v>
      </c>
      <c r="T3">
        <f>MATCH(MIN(T8:T29),T8:T11,0)</f>
        <v>1</v>
      </c>
      <c r="U3">
        <f>MATCH(MAX(U8:U29),U8:U11,0)</f>
        <v>1</v>
      </c>
      <c r="V3">
        <f t="shared" ref="V3:BG3" si="0">MATCH(MAX(V8:V29),V8:V11,0)</f>
        <v>1</v>
      </c>
      <c r="W3" s="6">
        <f t="shared" si="0"/>
        <v>3</v>
      </c>
      <c r="X3" s="6">
        <f t="shared" si="0"/>
        <v>2</v>
      </c>
      <c r="Y3" s="6">
        <f t="shared" si="0"/>
        <v>2</v>
      </c>
      <c r="Z3" s="6">
        <f t="shared" si="0"/>
        <v>2</v>
      </c>
      <c r="AA3" s="6">
        <f t="shared" si="0"/>
        <v>4</v>
      </c>
      <c r="AB3" s="6">
        <f t="shared" si="0"/>
        <v>4</v>
      </c>
      <c r="AC3" s="6">
        <f t="shared" si="0"/>
        <v>3</v>
      </c>
      <c r="AD3" s="6">
        <f t="shared" si="0"/>
        <v>4</v>
      </c>
      <c r="AE3" s="6">
        <f t="shared" si="0"/>
        <v>1</v>
      </c>
      <c r="AF3" s="6">
        <f t="shared" si="0"/>
        <v>2</v>
      </c>
      <c r="AG3">
        <f t="shared" si="0"/>
        <v>3</v>
      </c>
      <c r="AH3">
        <f t="shared" si="0"/>
        <v>2</v>
      </c>
      <c r="AI3">
        <f t="shared" si="0"/>
        <v>1</v>
      </c>
      <c r="AJ3">
        <f t="shared" si="0"/>
        <v>1</v>
      </c>
      <c r="AK3">
        <f t="shared" si="0"/>
        <v>2</v>
      </c>
      <c r="AL3">
        <f t="shared" si="0"/>
        <v>3</v>
      </c>
      <c r="AM3">
        <f t="shared" si="0"/>
        <v>1</v>
      </c>
      <c r="AN3">
        <f t="shared" si="0"/>
        <v>2</v>
      </c>
      <c r="AO3">
        <f t="shared" si="0"/>
        <v>1</v>
      </c>
      <c r="AP3">
        <f t="shared" si="0"/>
        <v>4</v>
      </c>
      <c r="AQ3">
        <f t="shared" si="0"/>
        <v>4</v>
      </c>
      <c r="AR3">
        <f t="shared" si="0"/>
        <v>3</v>
      </c>
      <c r="AS3">
        <f t="shared" si="0"/>
        <v>4</v>
      </c>
      <c r="AT3">
        <f t="shared" si="0"/>
        <v>1</v>
      </c>
      <c r="AU3">
        <f t="shared" si="0"/>
        <v>4</v>
      </c>
      <c r="AV3">
        <f t="shared" si="0"/>
        <v>1</v>
      </c>
      <c r="AW3">
        <f t="shared" si="0"/>
        <v>3</v>
      </c>
      <c r="AX3">
        <f t="shared" si="0"/>
        <v>4</v>
      </c>
      <c r="AY3">
        <f t="shared" si="0"/>
        <v>1</v>
      </c>
      <c r="AZ3">
        <f t="shared" si="0"/>
        <v>3</v>
      </c>
      <c r="BA3">
        <f t="shared" si="0"/>
        <v>1</v>
      </c>
      <c r="BB3">
        <f t="shared" si="0"/>
        <v>1</v>
      </c>
      <c r="BC3">
        <f t="shared" si="0"/>
        <v>1</v>
      </c>
      <c r="BD3">
        <f t="shared" si="0"/>
        <v>4</v>
      </c>
      <c r="BE3">
        <f t="shared" si="0"/>
        <v>4</v>
      </c>
      <c r="BF3">
        <f t="shared" si="0"/>
        <v>2</v>
      </c>
      <c r="BG3">
        <f t="shared" si="0"/>
        <v>2</v>
      </c>
    </row>
    <row r="4" spans="1:59" x14ac:dyDescent="0.25">
      <c r="R4" s="3"/>
      <c r="S4"/>
      <c r="T4"/>
      <c r="U4"/>
      <c r="V4"/>
    </row>
    <row r="5" spans="1:59" x14ac:dyDescent="0.25">
      <c r="I5" s="4" t="s">
        <v>69</v>
      </c>
      <c r="K5" s="4" t="s">
        <v>70</v>
      </c>
      <c r="M5" s="4" t="s">
        <v>71</v>
      </c>
      <c r="O5" s="4" t="s">
        <v>72</v>
      </c>
      <c r="R5" s="3"/>
      <c r="V5" s="8" t="s">
        <v>58</v>
      </c>
      <c r="W5" s="6" t="s">
        <v>60</v>
      </c>
      <c r="X5" s="6" t="s">
        <v>60</v>
      </c>
      <c r="Y5" s="6" t="s">
        <v>60</v>
      </c>
      <c r="Z5" s="6" t="s">
        <v>60</v>
      </c>
      <c r="AA5" s="6" t="s">
        <v>60</v>
      </c>
      <c r="AB5" s="6" t="s">
        <v>59</v>
      </c>
      <c r="AC5" s="6" t="s">
        <v>59</v>
      </c>
      <c r="AD5" s="6" t="s">
        <v>59</v>
      </c>
      <c r="AE5" s="6" t="s">
        <v>59</v>
      </c>
      <c r="AF5" s="6" t="s">
        <v>59</v>
      </c>
      <c r="AG5" s="8" t="s">
        <v>60</v>
      </c>
      <c r="AH5" s="8" t="s">
        <v>60</v>
      </c>
      <c r="AI5" s="8" t="s">
        <v>60</v>
      </c>
      <c r="AJ5" s="8" t="s">
        <v>60</v>
      </c>
      <c r="AK5" s="8" t="s">
        <v>60</v>
      </c>
      <c r="AL5" s="8" t="s">
        <v>60</v>
      </c>
      <c r="AM5" s="8" t="s">
        <v>60</v>
      </c>
      <c r="AN5" s="8" t="s">
        <v>60</v>
      </c>
      <c r="AO5" s="8" t="s">
        <v>60</v>
      </c>
      <c r="AP5" s="8" t="s">
        <v>60</v>
      </c>
      <c r="AQ5" s="8" t="s">
        <v>60</v>
      </c>
      <c r="AR5" s="8" t="s">
        <v>60</v>
      </c>
      <c r="AS5" s="8" t="s">
        <v>60</v>
      </c>
      <c r="AT5" s="8" t="s">
        <v>59</v>
      </c>
      <c r="AU5" s="8" t="s">
        <v>59</v>
      </c>
      <c r="AV5" s="8" t="s">
        <v>59</v>
      </c>
      <c r="AW5" s="8" t="s">
        <v>59</v>
      </c>
      <c r="AX5" s="8" t="s">
        <v>59</v>
      </c>
      <c r="AY5" s="8" t="s">
        <v>59</v>
      </c>
      <c r="AZ5" s="8" t="s">
        <v>59</v>
      </c>
      <c r="BA5" s="8" t="s">
        <v>59</v>
      </c>
      <c r="BB5" s="8" t="s">
        <v>59</v>
      </c>
      <c r="BC5" s="8" t="s">
        <v>59</v>
      </c>
      <c r="BD5" s="8" t="s">
        <v>59</v>
      </c>
      <c r="BE5" s="8" t="s">
        <v>59</v>
      </c>
      <c r="BF5" s="8" t="s">
        <v>59</v>
      </c>
      <c r="BG5" s="8" t="s">
        <v>59</v>
      </c>
    </row>
    <row r="6" spans="1:59" ht="45" x14ac:dyDescent="0.25"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I6" s="5" t="s">
        <v>57</v>
      </c>
      <c r="J6" s="5" t="s">
        <v>55</v>
      </c>
      <c r="K6" s="5" t="s">
        <v>57</v>
      </c>
      <c r="L6" s="5" t="s">
        <v>56</v>
      </c>
      <c r="M6" s="5" t="s">
        <v>57</v>
      </c>
      <c r="N6" s="5" t="s">
        <v>56</v>
      </c>
      <c r="O6" s="5" t="s">
        <v>57</v>
      </c>
      <c r="P6" s="5" t="s">
        <v>56</v>
      </c>
      <c r="R6" t="s">
        <v>0</v>
      </c>
      <c r="S6" s="2" t="s">
        <v>1</v>
      </c>
      <c r="T6" s="2" t="s">
        <v>2</v>
      </c>
      <c r="U6" s="2" t="s">
        <v>3</v>
      </c>
      <c r="V6" s="1" t="s">
        <v>4</v>
      </c>
      <c r="W6" s="6" t="s">
        <v>5</v>
      </c>
      <c r="X6" s="6" t="s">
        <v>6</v>
      </c>
      <c r="Y6" s="6" t="s">
        <v>7</v>
      </c>
      <c r="Z6" s="6" t="s">
        <v>8</v>
      </c>
      <c r="AA6" s="6" t="s">
        <v>9</v>
      </c>
      <c r="AB6" s="6" t="s">
        <v>10</v>
      </c>
      <c r="AC6" s="6" t="s">
        <v>11</v>
      </c>
      <c r="AD6" s="6" t="s">
        <v>12</v>
      </c>
      <c r="AE6" s="6" t="s">
        <v>13</v>
      </c>
      <c r="AF6" s="6" t="s">
        <v>14</v>
      </c>
      <c r="AG6" t="s">
        <v>15</v>
      </c>
      <c r="AH6" t="s">
        <v>16</v>
      </c>
      <c r="AI6" t="s">
        <v>17</v>
      </c>
      <c r="AJ6" t="s">
        <v>18</v>
      </c>
      <c r="AK6" t="s">
        <v>19</v>
      </c>
      <c r="AL6" t="s">
        <v>20</v>
      </c>
      <c r="AM6" t="s">
        <v>21</v>
      </c>
      <c r="AN6" t="s">
        <v>22</v>
      </c>
      <c r="AO6" t="s">
        <v>23</v>
      </c>
      <c r="AP6" t="s">
        <v>24</v>
      </c>
      <c r="AQ6" t="s">
        <v>25</v>
      </c>
      <c r="AR6" t="s">
        <v>26</v>
      </c>
      <c r="AS6" t="s">
        <v>27</v>
      </c>
      <c r="AT6" t="s">
        <v>28</v>
      </c>
      <c r="AU6" t="s">
        <v>29</v>
      </c>
      <c r="AV6" t="s">
        <v>30</v>
      </c>
      <c r="AW6" t="s">
        <v>31</v>
      </c>
      <c r="AX6" t="s">
        <v>32</v>
      </c>
      <c r="AY6" t="s">
        <v>33</v>
      </c>
      <c r="AZ6" t="s">
        <v>34</v>
      </c>
      <c r="BA6" t="s">
        <v>35</v>
      </c>
      <c r="BB6" t="s">
        <v>36</v>
      </c>
      <c r="BC6" t="s">
        <v>37</v>
      </c>
      <c r="BD6" t="s">
        <v>38</v>
      </c>
      <c r="BE6" t="s">
        <v>39</v>
      </c>
      <c r="BF6" t="s">
        <v>40</v>
      </c>
      <c r="BG6" t="s">
        <v>41</v>
      </c>
    </row>
    <row r="7" spans="1:59" x14ac:dyDescent="0.25">
      <c r="A7" t="s">
        <v>51</v>
      </c>
    </row>
    <row r="8" spans="1:59" x14ac:dyDescent="0.25">
      <c r="A8">
        <v>1</v>
      </c>
      <c r="B8" s="3" t="s">
        <v>47</v>
      </c>
      <c r="C8" s="3" t="s">
        <v>62</v>
      </c>
      <c r="I8" s="4">
        <f>V8</f>
        <v>49.17</v>
      </c>
      <c r="J8" s="4">
        <f>COUNTIF(W$3:BG$3,CONCATENATE("=",TEXT($A8,"d")))</f>
        <v>11</v>
      </c>
      <c r="K8" s="7">
        <f>AVERAGE(W8:AF8)</f>
        <v>51.6</v>
      </c>
      <c r="L8" s="4">
        <f>COUNTIF(W$3:AF$3,CONCATENATE("=",TEXT($A8,"d")))</f>
        <v>1</v>
      </c>
      <c r="M8" s="7">
        <f>(SUM(W8:AA8)+SUM(AG8:AS8))/(COUNT(W8:AA8)+COUNT(AG8:AS8))</f>
        <v>48.939999999999991</v>
      </c>
      <c r="N8" s="4">
        <f>COUNTIF(AG$3:AS$3,CONCATENATE("=",TEXT($A8,"d")))+COUNTIF(W$3:AA$3,CONCATENATE("=",TEXT($A8,"d")))</f>
        <v>4</v>
      </c>
      <c r="O8" s="7">
        <f>(SUM(AB8:AF8)+SUM(AT8:BG8))/(COUNT(AB8:AF8)+COUNT(AT8:BG8))</f>
        <v>49.388421052631585</v>
      </c>
      <c r="P8" s="4">
        <f>COUNTIF(AT$3:BG$3,CONCATENATE("=",TEXT($A8,"d")))+COUNTIF(AB$3:AF$3,CONCATENATE("=",TEXT($A8,"d")))</f>
        <v>7</v>
      </c>
      <c r="R8">
        <v>1000</v>
      </c>
      <c r="S8" s="2">
        <v>52468.91</v>
      </c>
      <c r="T8" s="2">
        <v>2383.59</v>
      </c>
      <c r="U8" s="2">
        <v>91.08</v>
      </c>
      <c r="V8" s="1">
        <v>49.17</v>
      </c>
      <c r="W8" s="6">
        <v>86.97</v>
      </c>
      <c r="X8" s="6">
        <v>70.44</v>
      </c>
      <c r="Y8" s="6">
        <v>70.760000000000005</v>
      </c>
      <c r="Z8" s="6">
        <v>15.68</v>
      </c>
      <c r="AA8" s="6">
        <v>-0.56999999999999995</v>
      </c>
      <c r="AB8" s="6">
        <v>38.49</v>
      </c>
      <c r="AC8" s="6">
        <v>55.53</v>
      </c>
      <c r="AD8" s="6">
        <v>57.53</v>
      </c>
      <c r="AE8" s="6">
        <v>88.91</v>
      </c>
      <c r="AF8" s="6">
        <v>32.26</v>
      </c>
      <c r="AG8">
        <v>99.16</v>
      </c>
      <c r="AH8">
        <v>97.11</v>
      </c>
      <c r="AI8">
        <v>14.6</v>
      </c>
      <c r="AJ8">
        <v>99.6</v>
      </c>
      <c r="AK8">
        <v>18.079999999999998</v>
      </c>
      <c r="AL8">
        <v>13.33</v>
      </c>
      <c r="AM8">
        <v>65.349999999999994</v>
      </c>
      <c r="AN8">
        <v>11.7</v>
      </c>
      <c r="AO8">
        <v>66.959999999999994</v>
      </c>
      <c r="AP8">
        <v>13.16</v>
      </c>
      <c r="AQ8">
        <v>27.6</v>
      </c>
      <c r="AR8">
        <v>26.38</v>
      </c>
      <c r="AS8">
        <v>84.61</v>
      </c>
      <c r="AT8">
        <v>23.4</v>
      </c>
      <c r="AU8">
        <v>87.4</v>
      </c>
      <c r="AV8">
        <v>40.520000000000003</v>
      </c>
      <c r="AW8">
        <v>18.61</v>
      </c>
      <c r="AX8">
        <v>41.54</v>
      </c>
      <c r="AY8">
        <v>41.27</v>
      </c>
      <c r="AZ8">
        <v>60.42</v>
      </c>
      <c r="BA8">
        <v>82.84</v>
      </c>
      <c r="BB8">
        <v>21.62</v>
      </c>
      <c r="BC8">
        <v>26.67</v>
      </c>
      <c r="BD8">
        <v>77.180000000000007</v>
      </c>
      <c r="BE8">
        <v>70.86</v>
      </c>
      <c r="BF8">
        <v>36.840000000000003</v>
      </c>
      <c r="BG8">
        <v>36.49</v>
      </c>
    </row>
    <row r="9" spans="1:59" x14ac:dyDescent="0.25">
      <c r="A9">
        <v>2</v>
      </c>
      <c r="B9" s="3" t="s">
        <v>48</v>
      </c>
      <c r="C9" s="3">
        <v>0.45229999999999998</v>
      </c>
      <c r="D9" s="3">
        <v>-0.44390000000000002</v>
      </c>
      <c r="E9" s="3">
        <v>0.1721</v>
      </c>
      <c r="F9" s="3">
        <v>0.24909999999999999</v>
      </c>
      <c r="I9" s="4">
        <f>V9</f>
        <v>47.98</v>
      </c>
      <c r="J9" s="4">
        <f t="shared" ref="J9:J11" si="1">COUNTIF(W$3:BG$3,CONCATENATE("=",TEXT($A9,"d")))</f>
        <v>9</v>
      </c>
      <c r="K9" s="7">
        <f t="shared" ref="K9:M11" si="2">AVERAGE(W9:AF9)</f>
        <v>53.259</v>
      </c>
      <c r="L9" s="4">
        <f t="shared" ref="L9:N11" si="3">COUNTIF(W$3:AF$3,CONCATENATE("=",TEXT($A9,"d")))</f>
        <v>4</v>
      </c>
      <c r="M9" s="7">
        <f t="shared" ref="M9:O11" si="4">(SUM(W9:AA9)+SUM(AG9:AS9))/(COUNT(W9:AA9)+COUNT(AG9:AS9))</f>
        <v>49.606666666666662</v>
      </c>
      <c r="N9" s="4">
        <f t="shared" ref="N9:N11" si="5">COUNTIF(AG$3:AS$3,CONCATENATE("=",TEXT($A9,"d")))+COUNTIF(W$3:AA$3,CONCATENATE("=",TEXT($A9,"d")))</f>
        <v>6</v>
      </c>
      <c r="O9" s="7">
        <f t="shared" ref="O9:O11" si="6">(SUM(AB9:AF9)+SUM(AT9:BG9))/(COUNT(AB9:AF9)+COUNT(AT9:BG9))</f>
        <v>46.445263157894736</v>
      </c>
      <c r="P9" s="4">
        <f t="shared" ref="P9:P12" si="7">COUNTIF(AT$3:BG$3,CONCATENATE("=",TEXT($A9,"d")))+COUNTIF(AB$3:AF$3,CONCATENATE("=",TEXT($A9,"d")))</f>
        <v>3</v>
      </c>
      <c r="R9">
        <v>1000</v>
      </c>
      <c r="S9" s="2">
        <v>52335.78</v>
      </c>
      <c r="T9" s="2">
        <v>2516.7199999999998</v>
      </c>
      <c r="U9" s="2">
        <v>91.02</v>
      </c>
      <c r="V9" s="1">
        <v>47.98</v>
      </c>
      <c r="W9" s="6">
        <v>82.68</v>
      </c>
      <c r="X9" s="6">
        <v>77.02</v>
      </c>
      <c r="Y9" s="6">
        <v>73.59</v>
      </c>
      <c r="Z9" s="6">
        <v>18.03</v>
      </c>
      <c r="AA9" s="6">
        <v>3.85</v>
      </c>
      <c r="AB9" s="6">
        <v>29.7</v>
      </c>
      <c r="AC9" s="6">
        <v>46.68</v>
      </c>
      <c r="AD9" s="6">
        <v>52.09</v>
      </c>
      <c r="AE9" s="6">
        <v>87.6</v>
      </c>
      <c r="AF9" s="6">
        <v>61.35</v>
      </c>
      <c r="AG9">
        <v>99.46</v>
      </c>
      <c r="AH9">
        <v>97.49</v>
      </c>
      <c r="AI9">
        <v>9.8000000000000007</v>
      </c>
      <c r="AJ9">
        <v>99.6</v>
      </c>
      <c r="AK9">
        <v>20.02</v>
      </c>
      <c r="AL9">
        <v>15</v>
      </c>
      <c r="AM9">
        <v>59.35</v>
      </c>
      <c r="AN9">
        <v>11.8</v>
      </c>
      <c r="AO9">
        <v>65.61</v>
      </c>
      <c r="AP9">
        <v>10.9</v>
      </c>
      <c r="AQ9">
        <v>34.5</v>
      </c>
      <c r="AR9">
        <v>28.37</v>
      </c>
      <c r="AS9">
        <v>85.85</v>
      </c>
      <c r="AT9">
        <v>17.54</v>
      </c>
      <c r="AU9">
        <v>63</v>
      </c>
      <c r="AV9">
        <v>31.75</v>
      </c>
      <c r="AW9">
        <v>12.71</v>
      </c>
      <c r="AX9">
        <v>28.09</v>
      </c>
      <c r="AY9">
        <v>25.39</v>
      </c>
      <c r="AZ9">
        <v>52.12</v>
      </c>
      <c r="BA9">
        <v>82.48</v>
      </c>
      <c r="BB9">
        <v>19.989999999999998</v>
      </c>
      <c r="BC9">
        <v>23.7</v>
      </c>
      <c r="BD9">
        <v>71.64</v>
      </c>
      <c r="BE9">
        <v>61.55</v>
      </c>
      <c r="BF9">
        <v>60.63</v>
      </c>
      <c r="BG9">
        <v>54.45</v>
      </c>
    </row>
    <row r="10" spans="1:59" x14ac:dyDescent="0.25">
      <c r="A10">
        <v>3</v>
      </c>
      <c r="B10" s="3" t="s">
        <v>49</v>
      </c>
      <c r="C10" s="3" t="s">
        <v>61</v>
      </c>
      <c r="D10" s="3" t="s">
        <v>63</v>
      </c>
      <c r="E10" s="3" t="s">
        <v>64</v>
      </c>
      <c r="I10" s="4">
        <f>V10</f>
        <v>48.76</v>
      </c>
      <c r="J10" s="4">
        <f t="shared" si="1"/>
        <v>7</v>
      </c>
      <c r="K10" s="7">
        <f t="shared" si="2"/>
        <v>56.414999999999999</v>
      </c>
      <c r="L10" s="4">
        <f t="shared" si="3"/>
        <v>2</v>
      </c>
      <c r="M10" s="7">
        <f t="shared" si="4"/>
        <v>49.101666666666659</v>
      </c>
      <c r="N10" s="4">
        <f t="shared" si="5"/>
        <v>4</v>
      </c>
      <c r="O10" s="7">
        <f t="shared" si="6"/>
        <v>48.433157894736844</v>
      </c>
      <c r="P10" s="4">
        <f t="shared" si="7"/>
        <v>3</v>
      </c>
      <c r="R10">
        <v>1000</v>
      </c>
      <c r="S10" s="2">
        <v>52093.88</v>
      </c>
      <c r="T10" s="2">
        <v>2758.62</v>
      </c>
      <c r="U10" s="2">
        <v>91.01</v>
      </c>
      <c r="V10" s="1">
        <v>48.76</v>
      </c>
      <c r="W10" s="6">
        <v>87.86</v>
      </c>
      <c r="X10" s="6">
        <v>72.94</v>
      </c>
      <c r="Y10" s="6">
        <v>71.180000000000007</v>
      </c>
      <c r="Z10" s="6">
        <v>16.23</v>
      </c>
      <c r="AA10" s="6">
        <v>-2.14</v>
      </c>
      <c r="AB10" s="6">
        <v>64.680000000000007</v>
      </c>
      <c r="AC10" s="6">
        <v>56.56</v>
      </c>
      <c r="AD10" s="6">
        <v>75.319999999999993</v>
      </c>
      <c r="AE10" s="6">
        <v>87.97</v>
      </c>
      <c r="AF10" s="6">
        <v>33.549999999999997</v>
      </c>
      <c r="AG10">
        <v>99.62</v>
      </c>
      <c r="AH10">
        <v>97.3</v>
      </c>
      <c r="AI10">
        <v>12.04</v>
      </c>
      <c r="AJ10">
        <v>99.6</v>
      </c>
      <c r="AK10">
        <v>14.26</v>
      </c>
      <c r="AL10">
        <v>15.95</v>
      </c>
      <c r="AM10">
        <v>64.569999999999993</v>
      </c>
      <c r="AN10">
        <v>10.64</v>
      </c>
      <c r="AO10">
        <v>65.55</v>
      </c>
      <c r="AP10">
        <v>10.88</v>
      </c>
      <c r="AQ10">
        <v>31.41</v>
      </c>
      <c r="AR10">
        <v>29.65</v>
      </c>
      <c r="AS10">
        <v>86.29</v>
      </c>
      <c r="AT10">
        <v>15.6</v>
      </c>
      <c r="AU10">
        <v>90.8</v>
      </c>
      <c r="AV10">
        <v>38.47</v>
      </c>
      <c r="AW10">
        <v>30.29</v>
      </c>
      <c r="AX10">
        <v>48.35</v>
      </c>
      <c r="AY10">
        <v>36.67</v>
      </c>
      <c r="AZ10">
        <v>61.28</v>
      </c>
      <c r="BA10">
        <v>12.06</v>
      </c>
      <c r="BB10">
        <v>20.28</v>
      </c>
      <c r="BC10">
        <v>23.61</v>
      </c>
      <c r="BD10">
        <v>77.81</v>
      </c>
      <c r="BE10">
        <v>73.62</v>
      </c>
      <c r="BF10">
        <v>35.869999999999997</v>
      </c>
      <c r="BG10">
        <v>37.44</v>
      </c>
    </row>
    <row r="11" spans="1:59" x14ac:dyDescent="0.25">
      <c r="A11">
        <v>4</v>
      </c>
      <c r="B11" s="3" t="s">
        <v>50</v>
      </c>
      <c r="C11" s="3" t="s">
        <v>65</v>
      </c>
      <c r="D11" s="3" t="s">
        <v>66</v>
      </c>
      <c r="E11" s="3" t="s">
        <v>67</v>
      </c>
      <c r="F11" s="3" t="s">
        <v>68</v>
      </c>
      <c r="I11" s="4">
        <f>V11</f>
        <v>46.35</v>
      </c>
      <c r="J11" s="4">
        <f t="shared" si="1"/>
        <v>10</v>
      </c>
      <c r="K11" s="7">
        <f t="shared" si="2"/>
        <v>56.641999999999996</v>
      </c>
      <c r="L11" s="4">
        <f t="shared" si="3"/>
        <v>3</v>
      </c>
      <c r="M11" s="7">
        <f t="shared" si="4"/>
        <v>46.737777777777779</v>
      </c>
      <c r="N11" s="4">
        <f t="shared" si="5"/>
        <v>4</v>
      </c>
      <c r="O11" s="7">
        <f t="shared" si="6"/>
        <v>45.972631578947372</v>
      </c>
      <c r="P11" s="4">
        <f t="shared" si="7"/>
        <v>6</v>
      </c>
      <c r="R11">
        <v>1000</v>
      </c>
      <c r="S11" s="2">
        <v>51995.360000000001</v>
      </c>
      <c r="T11" s="2">
        <v>2857.14</v>
      </c>
      <c r="U11" s="2">
        <v>90.91</v>
      </c>
      <c r="V11" s="1">
        <v>46.35</v>
      </c>
      <c r="W11" s="6">
        <v>85.94</v>
      </c>
      <c r="X11" s="6">
        <v>72.989999999999995</v>
      </c>
      <c r="Y11" s="6">
        <v>60.45</v>
      </c>
      <c r="Z11" s="6">
        <v>17.18</v>
      </c>
      <c r="AA11" s="6">
        <v>4.87</v>
      </c>
      <c r="AB11" s="6">
        <v>74.31</v>
      </c>
      <c r="AC11" s="6">
        <v>37.36</v>
      </c>
      <c r="AD11" s="6">
        <v>81.06</v>
      </c>
      <c r="AE11" s="6">
        <v>88.35</v>
      </c>
      <c r="AF11" s="6">
        <v>43.91</v>
      </c>
      <c r="AG11">
        <v>99.28</v>
      </c>
      <c r="AH11">
        <v>97.19</v>
      </c>
      <c r="AI11">
        <v>2.98</v>
      </c>
      <c r="AJ11">
        <v>99.6</v>
      </c>
      <c r="AK11">
        <v>12.68</v>
      </c>
      <c r="AL11">
        <v>14.24</v>
      </c>
      <c r="AM11">
        <v>58.77</v>
      </c>
      <c r="AN11">
        <v>7.78</v>
      </c>
      <c r="AO11">
        <v>46.11</v>
      </c>
      <c r="AP11">
        <v>15.1</v>
      </c>
      <c r="AQ11">
        <v>43.06</v>
      </c>
      <c r="AR11">
        <v>16.43</v>
      </c>
      <c r="AS11">
        <v>86.63</v>
      </c>
      <c r="AT11">
        <v>15.14</v>
      </c>
      <c r="AU11">
        <v>93.4</v>
      </c>
      <c r="AV11">
        <v>36.86</v>
      </c>
      <c r="AW11">
        <v>25.58</v>
      </c>
      <c r="AX11">
        <v>49.12</v>
      </c>
      <c r="AY11">
        <v>23.72</v>
      </c>
      <c r="AZ11">
        <v>33.24</v>
      </c>
      <c r="BA11">
        <v>-15.21</v>
      </c>
      <c r="BB11">
        <v>20.7</v>
      </c>
      <c r="BC11">
        <v>16.34</v>
      </c>
      <c r="BD11">
        <v>80.349999999999994</v>
      </c>
      <c r="BE11">
        <v>78.430000000000007</v>
      </c>
      <c r="BF11">
        <v>49.37</v>
      </c>
      <c r="BG11">
        <v>41.45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2014-10-25T08:57:32Z</dcterms:modified>
</cp:coreProperties>
</file>