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1" sheetId="1" r:id="rId1"/>
  </sheets>
  <calcPr calcId="152511"/>
</workbook>
</file>

<file path=xl/calcChain.xml><?xml version="1.0" encoding="utf-8"?>
<calcChain xmlns="http://schemas.openxmlformats.org/spreadsheetml/2006/main">
  <c r="O12" i="1" l="1"/>
  <c r="O13" i="1"/>
  <c r="O14" i="1"/>
  <c r="M12" i="1"/>
  <c r="M13" i="1"/>
  <c r="M14" i="1"/>
  <c r="K12" i="1"/>
  <c r="K13" i="1"/>
  <c r="K14" i="1"/>
  <c r="I12" i="1"/>
  <c r="I13" i="1"/>
  <c r="I14" i="1"/>
  <c r="M11" i="1"/>
  <c r="O9" i="1" l="1"/>
  <c r="O10" i="1"/>
  <c r="O11" i="1"/>
  <c r="O8" i="1"/>
  <c r="M8" i="1"/>
  <c r="M9" i="1"/>
  <c r="M10" i="1"/>
  <c r="K8" i="1"/>
  <c r="K9" i="1"/>
  <c r="K10" i="1"/>
  <c r="K11" i="1"/>
  <c r="I9" i="1" l="1"/>
  <c r="I10" i="1"/>
  <c r="I11" i="1"/>
  <c r="I8" i="1"/>
  <c r="T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S3" i="1"/>
  <c r="U3" i="1"/>
  <c r="J13" i="1" l="1"/>
  <c r="J14" i="1"/>
  <c r="L14" i="1"/>
  <c r="L12" i="1"/>
  <c r="L13" i="1"/>
  <c r="J12" i="1"/>
  <c r="P12" i="1"/>
  <c r="P14" i="1"/>
  <c r="P13" i="1"/>
  <c r="N14" i="1"/>
  <c r="N12" i="1"/>
  <c r="N13" i="1"/>
  <c r="P9" i="1"/>
  <c r="P11" i="1"/>
  <c r="P8" i="1"/>
  <c r="P10" i="1"/>
  <c r="L9" i="1"/>
  <c r="J9" i="1"/>
  <c r="N11" i="1"/>
  <c r="L10" i="1"/>
  <c r="L11" i="1"/>
  <c r="J10" i="1"/>
  <c r="N8" i="1"/>
  <c r="L8" i="1"/>
  <c r="N9" i="1"/>
  <c r="J8" i="1"/>
  <c r="N10" i="1"/>
  <c r="J11" i="1"/>
</calcChain>
</file>

<file path=xl/sharedStrings.xml><?xml version="1.0" encoding="utf-8"?>
<sst xmlns="http://schemas.openxmlformats.org/spreadsheetml/2006/main" count="126" uniqueCount="81">
  <si>
    <t>repeat</t>
  </si>
  <si>
    <t>SumRew</t>
  </si>
  <si>
    <t>Regret</t>
  </si>
  <si>
    <t>Opt[%]</t>
  </si>
  <si>
    <t>RNopt[%]</t>
  </si>
  <si>
    <t>case01</t>
  </si>
  <si>
    <t>case02</t>
  </si>
  <si>
    <t>case03</t>
  </si>
  <si>
    <t>case04</t>
  </si>
  <si>
    <t>case05</t>
  </si>
  <si>
    <t>case06</t>
  </si>
  <si>
    <t>case07</t>
  </si>
  <si>
    <t>case08</t>
  </si>
  <si>
    <t>case09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</si>
  <si>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</si>
  <si>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</si>
  <si>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</si>
  <si>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</si>
  <si>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</si>
  <si>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</si>
  <si>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</si>
  <si>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</si>
  <si>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</si>
  <si>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</si>
  <si>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</si>
  <si>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</si>
  <si>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</si>
  <si>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</si>
  <si>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</si>
  <si>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</si>
  <si>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</si>
  <si>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</si>
  <si>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</si>
  <si>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</si>
  <si>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</si>
  <si>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</si>
  <si>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</si>
  <si>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</si>
  <si>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</si>
  <si>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</si>
  <si>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</si>
  <si>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</si>
  <si>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p0</t>
  </si>
  <si>
    <t>p1</t>
  </si>
  <si>
    <t>p2</t>
  </si>
  <si>
    <t>p3</t>
  </si>
  <si>
    <t>p4</t>
  </si>
  <si>
    <t>UCBT no change point detection</t>
  </si>
  <si>
    <t>UCBT no change point C linear 3 inputs</t>
  </si>
  <si>
    <t>UCBT page-hinkley resetSingle</t>
  </si>
  <si>
    <t>UCBT davorTomCP resetSingle</t>
  </si>
  <si>
    <t>ID</t>
  </si>
  <si>
    <t>best by rank</t>
  </si>
  <si>
    <t>OPTIMIZATION CASES</t>
  </si>
  <si>
    <t>NON-OPTIMIZATION CASES</t>
  </si>
  <si>
    <t>SUM ALL
FIRST
RANK</t>
  </si>
  <si>
    <t>SUM
OPTIMIZED
FIRST RANK</t>
  </si>
  <si>
    <t>Random
normalized
score [%]</t>
  </si>
  <si>
    <t>case type</t>
  </si>
  <si>
    <t>non-stat</t>
  </si>
  <si>
    <t>stat</t>
  </si>
  <si>
    <t>c=0.7087</t>
  </si>
  <si>
    <t>c=0.77</t>
  </si>
  <si>
    <t>CP_thr=42.83</t>
  </si>
  <si>
    <t>CP_s=50</t>
  </si>
  <si>
    <t>c=0.8</t>
  </si>
  <si>
    <t>CP_thr=1.6</t>
  </si>
  <si>
    <t>CP_int=0.9</t>
  </si>
  <si>
    <t>CP_samp=30</t>
  </si>
  <si>
    <t>ALL CASES</t>
  </si>
  <si>
    <t>OPTIMIZED CASES</t>
  </si>
  <si>
    <t>STATIONARY CASES</t>
  </si>
  <si>
    <t>NON-STATIONARY CASES</t>
  </si>
  <si>
    <t>Voter</t>
  </si>
  <si>
    <t>c=1.0</t>
  </si>
  <si>
    <t>c2=0.77</t>
  </si>
  <si>
    <t>POKER</t>
  </si>
  <si>
    <t>page-hinkley</t>
  </si>
  <si>
    <t>resetSingle</t>
  </si>
  <si>
    <t>CP_thr=43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</si>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</sst>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7030A0"/>
      <name val="Calibri"/>
      <family val="2"/>
      <charset val="238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2" fontId="4" fillId="0" borderId="0" xfId="0" applyNumberFormat="1" applyFont="1"/>
    <xf numFmtId="0" fontId="6" fillId="0" borderId="0" xfId="0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G14"/>
  <sheetViews>
    <sheetView tabSelected="1" topLeftCell="E4" workbookViewId="0">
      <selection activeCell="V11" sqref="V11"/>
    </sheetView>
  </sheetViews>
  <sheetFormatPr defaultRowHeight="15" x14ac:dyDescent="0.25"/>
  <cols>
    <col min="2" max="2" width="43.140625" style="3" customWidth="1"/>
    <col min="3" max="7" width="13.28515625" style="3" customWidth="1"/>
    <col min="9" max="9" width="12.7109375" style="4" customWidth="1"/>
    <col min="10" max="10" width="11.140625" style="4" customWidth="1"/>
    <col min="11" max="12" width="11.5703125" style="4" customWidth="1"/>
    <col min="13" max="13" width="12.42578125" style="4" customWidth="1"/>
    <col min="14" max="16" width="11.5703125" style="4" customWidth="1"/>
    <col min="19" max="21" width="9.140625" style="2"/>
    <col min="22" max="22" width="13" style="1" customWidth="1"/>
    <col min="23" max="32" width="9.140625" style="6"/>
  </cols>
  <sheetData>
    <row r="2" spans="1:59" x14ac:dyDescent="0.25">
      <c r="W2" s="6" t="s">
        <v>53</v>
      </c>
      <c r="AG2" t="s">
        <v>54</v>
      </c>
    </row>
    <row r="3" spans="1:59" x14ac:dyDescent="0.25">
      <c r="R3" s="3" t="s">
        <v>52</v>
      </c>
      <c r="S3" t="e">
        <f>MATCH(MAX(S8:S28),S8:S11,0)</f>
        <v>#N/A</v>
      </c>
      <c r="T3" t="e">
        <f>MATCH(MIN(T8:T28),T8:T11,0)</f>
        <v>#N/A</v>
      </c>
      <c r="U3" t="e">
        <f>MATCH(MAX(U8:U28),U8:U11,0)</f>
        <v>#N/A</v>
      </c>
      <c r="V3" t="e">
        <f>MATCH(MAX(V8:V28),V8:V11,0)</f>
        <v>#N/A</v>
      </c>
      <c r="W3" s="6">
        <f>MATCH(MAX(W8:W28),W8:W11,0)</f>
        <v>3</v>
      </c>
      <c r="X3" s="6" t="e">
        <f>MATCH(MAX(X8:X28),X8:X11,0)</f>
        <v>#N/A</v>
      </c>
      <c r="Y3" s="6">
        <f>MATCH(MAX(Y8:Y28),Y8:Y11,0)</f>
        <v>2</v>
      </c>
      <c r="Z3" s="6" t="e">
        <f>MATCH(MAX(Z8:Z28),Z8:Z11,0)</f>
        <v>#N/A</v>
      </c>
      <c r="AA3" s="6" t="e">
        <f>MATCH(MAX(AA8:AA28),AA8:AA11,0)</f>
        <v>#N/A</v>
      </c>
      <c r="AB3" s="6">
        <f>MATCH(MAX(AB8:AB28),AB8:AB11,0)</f>
        <v>4</v>
      </c>
      <c r="AC3" s="6">
        <f>MATCH(MAX(AC8:AC28),AC8:AC11,0)</f>
        <v>3</v>
      </c>
      <c r="AD3" s="6">
        <f>MATCH(MAX(AD8:AD28),AD8:AD11,0)</f>
        <v>4</v>
      </c>
      <c r="AE3" s="6">
        <f>MATCH(MAX(AE8:AE28),AE8:AE11,0)</f>
        <v>1</v>
      </c>
      <c r="AF3" s="6">
        <f>MATCH(MAX(AF8:AF28),AF8:AF11,0)</f>
        <v>2</v>
      </c>
      <c r="AG3">
        <f>MATCH(MAX(AG8:AG28),AG8:AG11,0)</f>
        <v>3</v>
      </c>
      <c r="AH3">
        <f>MATCH(MAX(AH8:AH28),AH8:AH11,0)</f>
        <v>2</v>
      </c>
      <c r="AI3" t="e">
        <f>MATCH(MAX(AI8:AI28),AI8:AI11,0)</f>
        <v>#N/A</v>
      </c>
      <c r="AJ3">
        <f>MATCH(MAX(AJ8:AJ28),AJ8:AJ11,0)</f>
        <v>1</v>
      </c>
      <c r="AK3" t="e">
        <f>MATCH(MAX(AK8:AK28),AK8:AK11,0)</f>
        <v>#N/A</v>
      </c>
      <c r="AL3" t="e">
        <f>MATCH(MAX(AL8:AL28),AL8:AL11,0)</f>
        <v>#N/A</v>
      </c>
      <c r="AM3">
        <f>MATCH(MAX(AM8:AM28),AM8:AM11,0)</f>
        <v>1</v>
      </c>
      <c r="AN3" t="e">
        <f>MATCH(MAX(AN8:AN28),AN8:AN11,0)</f>
        <v>#N/A</v>
      </c>
      <c r="AO3" t="e">
        <f>MATCH(MAX(AO8:AO28),AO8:AO11,0)</f>
        <v>#N/A</v>
      </c>
      <c r="AP3" t="e">
        <f>MATCH(MAX(AP8:AP28),AP8:AP11,0)</f>
        <v>#N/A</v>
      </c>
      <c r="AQ3" t="e">
        <f>MATCH(MAX(AQ8:AQ28),AQ8:AQ11,0)</f>
        <v>#N/A</v>
      </c>
      <c r="AR3" t="e">
        <f>MATCH(MAX(AR8:AR28),AR8:AR11,0)</f>
        <v>#N/A</v>
      </c>
      <c r="AS3" t="e">
        <f>MATCH(MAX(AS8:AS28),AS8:AS11,0)</f>
        <v>#N/A</v>
      </c>
      <c r="AT3" t="e">
        <f>MATCH(MAX(AT8:AT28),AT8:AT11,0)</f>
        <v>#N/A</v>
      </c>
      <c r="AU3" t="e">
        <f>MATCH(MAX(AU8:AU28),AU8:AU11,0)</f>
        <v>#N/A</v>
      </c>
      <c r="AV3" t="e">
        <f>MATCH(MAX(AV8:AV28),AV8:AV11,0)</f>
        <v>#N/A</v>
      </c>
      <c r="AW3">
        <f>MATCH(MAX(AW8:AW28),AW8:AW11,0)</f>
        <v>3</v>
      </c>
      <c r="AX3" t="e">
        <f>MATCH(MAX(AX8:AX28),AX8:AX11,0)</f>
        <v>#N/A</v>
      </c>
      <c r="AY3" t="e">
        <f>MATCH(MAX(AY8:AY28),AY8:AY11,0)</f>
        <v>#N/A</v>
      </c>
      <c r="AZ3">
        <f>MATCH(MAX(AZ8:AZ28),AZ8:AZ11,0)</f>
        <v>3</v>
      </c>
      <c r="BA3" t="e">
        <f>MATCH(MAX(BA8:BA28),BA8:BA11,0)</f>
        <v>#N/A</v>
      </c>
      <c r="BB3" t="e">
        <f>MATCH(MAX(BB8:BB28),BB8:BB11,0)</f>
        <v>#N/A</v>
      </c>
      <c r="BC3" t="e">
        <f>MATCH(MAX(BC8:BC28),BC8:BC11,0)</f>
        <v>#N/A</v>
      </c>
      <c r="BD3">
        <f>MATCH(MAX(BD8:BD28),BD8:BD11,0)</f>
        <v>4</v>
      </c>
      <c r="BE3">
        <f>MATCH(MAX(BE8:BE28),BE8:BE11,0)</f>
        <v>4</v>
      </c>
      <c r="BF3">
        <f>MATCH(MAX(BF8:BF28),BF8:BF11,0)</f>
        <v>2</v>
      </c>
      <c r="BG3">
        <f>MATCH(MAX(BG8:BG28),BG8:BG11,0)</f>
        <v>2</v>
      </c>
    </row>
    <row r="4" spans="1:59" x14ac:dyDescent="0.25">
      <c r="R4" s="3"/>
      <c r="S4"/>
      <c r="T4"/>
      <c r="U4"/>
      <c r="V4"/>
    </row>
    <row r="5" spans="1:59" x14ac:dyDescent="0.25">
      <c r="I5" s="4" t="s">
        <v>69</v>
      </c>
      <c r="K5" s="4" t="s">
        <v>70</v>
      </c>
      <c r="M5" s="4" t="s">
        <v>71</v>
      </c>
      <c r="O5" s="4" t="s">
        <v>72</v>
      </c>
      <c r="R5" s="3"/>
      <c r="V5" s="8" t="s">
        <v>58</v>
      </c>
      <c r="W5" s="6" t="s">
        <v>60</v>
      </c>
      <c r="X5" s="6" t="s">
        <v>60</v>
      </c>
      <c r="Y5" s="6" t="s">
        <v>60</v>
      </c>
      <c r="Z5" s="6" t="s">
        <v>60</v>
      </c>
      <c r="AA5" s="6" t="s">
        <v>60</v>
      </c>
      <c r="AB5" s="6" t="s">
        <v>59</v>
      </c>
      <c r="AC5" s="6" t="s">
        <v>59</v>
      </c>
      <c r="AD5" s="6" t="s">
        <v>59</v>
      </c>
      <c r="AE5" s="6" t="s">
        <v>59</v>
      </c>
      <c r="AF5" s="6" t="s">
        <v>59</v>
      </c>
      <c r="AG5" s="8" t="s">
        <v>60</v>
      </c>
      <c r="AH5" s="8" t="s">
        <v>60</v>
      </c>
      <c r="AI5" s="8" t="s">
        <v>60</v>
      </c>
      <c r="AJ5" s="8" t="s">
        <v>60</v>
      </c>
      <c r="AK5" s="8" t="s">
        <v>60</v>
      </c>
      <c r="AL5" s="8" t="s">
        <v>60</v>
      </c>
      <c r="AM5" s="8" t="s">
        <v>60</v>
      </c>
      <c r="AN5" s="8" t="s">
        <v>60</v>
      </c>
      <c r="AO5" s="8" t="s">
        <v>60</v>
      </c>
      <c r="AP5" s="8" t="s">
        <v>60</v>
      </c>
      <c r="AQ5" s="8" t="s">
        <v>60</v>
      </c>
      <c r="AR5" s="8" t="s">
        <v>60</v>
      </c>
      <c r="AS5" s="8" t="s">
        <v>60</v>
      </c>
      <c r="AT5" s="8" t="s">
        <v>59</v>
      </c>
      <c r="AU5" s="8" t="s">
        <v>59</v>
      </c>
      <c r="AV5" s="8" t="s">
        <v>59</v>
      </c>
      <c r="AW5" s="8" t="s">
        <v>59</v>
      </c>
      <c r="AX5" s="8" t="s">
        <v>59</v>
      </c>
      <c r="AY5" s="8" t="s">
        <v>59</v>
      </c>
      <c r="AZ5" s="8" t="s">
        <v>59</v>
      </c>
      <c r="BA5" s="8" t="s">
        <v>59</v>
      </c>
      <c r="BB5" s="8" t="s">
        <v>59</v>
      </c>
      <c r="BC5" s="8" t="s">
        <v>59</v>
      </c>
      <c r="BD5" s="8" t="s">
        <v>59</v>
      </c>
      <c r="BE5" s="8" t="s">
        <v>59</v>
      </c>
      <c r="BF5" s="8" t="s">
        <v>59</v>
      </c>
      <c r="BG5" s="8" t="s">
        <v>59</v>
      </c>
    </row>
    <row r="6" spans="1:59" ht="45" x14ac:dyDescent="0.25"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I6" s="5" t="s">
        <v>57</v>
      </c>
      <c r="J6" s="5" t="s">
        <v>55</v>
      </c>
      <c r="K6" s="5" t="s">
        <v>57</v>
      </c>
      <c r="L6" s="5" t="s">
        <v>56</v>
      </c>
      <c r="M6" s="5" t="s">
        <v>57</v>
      </c>
      <c r="N6" s="5" t="s">
        <v>56</v>
      </c>
      <c r="O6" s="5" t="s">
        <v>57</v>
      </c>
      <c r="P6" s="5" t="s">
        <v>56</v>
      </c>
      <c r="R6" t="s">
        <v>0</v>
      </c>
      <c r="S6" s="2" t="s">
        <v>1</v>
      </c>
      <c r="T6" s="2" t="s">
        <v>2</v>
      </c>
      <c r="U6" s="2" t="s">
        <v>3</v>
      </c>
      <c r="V6" s="1" t="s">
        <v>4</v>
      </c>
      <c r="W6" s="6" t="s">
        <v>5</v>
      </c>
      <c r="X6" s="6" t="s">
        <v>6</v>
      </c>
      <c r="Y6" s="6" t="s">
        <v>7</v>
      </c>
      <c r="Z6" s="6" t="s">
        <v>8</v>
      </c>
      <c r="AA6" s="6" t="s">
        <v>9</v>
      </c>
      <c r="AB6" s="6" t="s">
        <v>10</v>
      </c>
      <c r="AC6" s="6" t="s">
        <v>11</v>
      </c>
      <c r="AD6" s="6" t="s">
        <v>12</v>
      </c>
      <c r="AE6" s="6" t="s">
        <v>13</v>
      </c>
      <c r="AF6" s="6" t="s">
        <v>14</v>
      </c>
      <c r="AG6" t="s">
        <v>15</v>
      </c>
      <c r="AH6" t="s">
        <v>16</v>
      </c>
      <c r="AI6" t="s">
        <v>17</v>
      </c>
      <c r="AJ6" t="s">
        <v>18</v>
      </c>
      <c r="AK6" t="s">
        <v>19</v>
      </c>
      <c r="AL6" t="s">
        <v>20</v>
      </c>
      <c r="AM6" t="s">
        <v>21</v>
      </c>
      <c r="AN6" t="s">
        <v>22</v>
      </c>
      <c r="AO6" t="s">
        <v>23</v>
      </c>
      <c r="AP6" t="s">
        <v>24</v>
      </c>
      <c r="AQ6" t="s">
        <v>25</v>
      </c>
      <c r="AR6" t="s">
        <v>26</v>
      </c>
      <c r="AS6" t="s">
        <v>27</v>
      </c>
      <c r="AT6" t="s">
        <v>28</v>
      </c>
      <c r="AU6" t="s">
        <v>29</v>
      </c>
      <c r="AV6" t="s">
        <v>30</v>
      </c>
      <c r="AW6" t="s">
        <v>31</v>
      </c>
      <c r="AX6" t="s">
        <v>32</v>
      </c>
      <c r="AY6" t="s">
        <v>33</v>
      </c>
      <c r="AZ6" t="s">
        <v>34</v>
      </c>
      <c r="BA6" t="s">
        <v>35</v>
      </c>
      <c r="BB6" t="s">
        <v>36</v>
      </c>
      <c r="BC6" t="s">
        <v>37</v>
      </c>
      <c r="BD6" t="s">
        <v>38</v>
      </c>
      <c r="BE6" t="s">
        <v>39</v>
      </c>
      <c r="BF6" t="s">
        <v>40</v>
      </c>
      <c r="BG6" t="s">
        <v>41</v>
      </c>
    </row>
    <row r="7" spans="1:59" x14ac:dyDescent="0.25">
      <c r="A7" t="s">
        <v>51</v>
      </c>
    </row>
    <row r="8" spans="1:59" x14ac:dyDescent="0.25">
      <c r="A8">
        <v>1</v>
      </c>
      <c r="B8" s="3" t="s">
        <v>47</v>
      </c>
      <c r="C8" s="3" t="s">
        <v>62</v>
      </c>
      <c r="I8" s="4">
        <f>V8</f>
        <v>49.17</v>
      </c>
      <c r="J8" s="4">
        <f>COUNTIF(W$3:BG$3,CONCATENATE("=",TEXT($A8,"d")))</f>
        <v>3</v>
      </c>
      <c r="K8" s="7">
        <f>AVERAGE(W8:AF8)</f>
        <v>51.6</v>
      </c>
      <c r="L8" s="4">
        <f>COUNTIF(W$3:AF$3,CONCATENATE("=",TEXT($A8,"d")))</f>
        <v>1</v>
      </c>
      <c r="M8" s="7">
        <f>(SUM(W8:AA8)+SUM(AG8:AS8))/(COUNT(W8:AA8)+COUNT(AG8:AS8))</f>
        <v>48.939999999999991</v>
      </c>
      <c r="N8" s="4">
        <f>COUNTIF(AG$3:AS$3,CONCATENATE("=",TEXT($A8,"d")))+COUNTIF(W$3:AA$3,CONCATENATE("=",TEXT($A8,"d")))</f>
        <v>2</v>
      </c>
      <c r="O8" s="7">
        <f>(SUM(AB8:AF8)+SUM(AT8:BG8))/(COUNT(AB8:AF8)+COUNT(AT8:BG8))</f>
        <v>49.388421052631585</v>
      </c>
      <c r="P8" s="4">
        <f>COUNTIF(AT$3:BG$3,CONCATENATE("=",TEXT($A8,"d")))+COUNTIF(AB$3:AF$3,CONCATENATE("=",TEXT($A8,"d")))</f>
        <v>1</v>
      </c>
      <c r="R8">
        <v>1000</v>
      </c>
      <c r="S8" s="2">
        <v>52468.91</v>
      </c>
      <c r="T8" s="2">
        <v>2383.59</v>
      </c>
      <c r="U8" s="2">
        <v>91.08</v>
      </c>
      <c r="V8" s="1">
        <v>49.17</v>
      </c>
      <c r="W8" s="6">
        <v>86.97</v>
      </c>
      <c r="X8" s="6">
        <v>70.44</v>
      </c>
      <c r="Y8" s="6">
        <v>70.760000000000005</v>
      </c>
      <c r="Z8" s="6">
        <v>15.68</v>
      </c>
      <c r="AA8" s="6">
        <v>-0.56999999999999995</v>
      </c>
      <c r="AB8" s="6">
        <v>38.49</v>
      </c>
      <c r="AC8" s="6">
        <v>55.53</v>
      </c>
      <c r="AD8" s="6">
        <v>57.53</v>
      </c>
      <c r="AE8" s="6">
        <v>88.91</v>
      </c>
      <c r="AF8" s="6">
        <v>32.26</v>
      </c>
      <c r="AG8">
        <v>99.16</v>
      </c>
      <c r="AH8">
        <v>97.11</v>
      </c>
      <c r="AI8">
        <v>14.6</v>
      </c>
      <c r="AJ8">
        <v>99.6</v>
      </c>
      <c r="AK8">
        <v>18.079999999999998</v>
      </c>
      <c r="AL8">
        <v>13.33</v>
      </c>
      <c r="AM8">
        <v>65.349999999999994</v>
      </c>
      <c r="AN8">
        <v>11.7</v>
      </c>
      <c r="AO8">
        <v>66.959999999999994</v>
      </c>
      <c r="AP8">
        <v>13.16</v>
      </c>
      <c r="AQ8">
        <v>27.6</v>
      </c>
      <c r="AR8">
        <v>26.38</v>
      </c>
      <c r="AS8">
        <v>84.61</v>
      </c>
      <c r="AT8">
        <v>23.4</v>
      </c>
      <c r="AU8">
        <v>87.4</v>
      </c>
      <c r="AV8">
        <v>40.520000000000003</v>
      </c>
      <c r="AW8">
        <v>18.61</v>
      </c>
      <c r="AX8">
        <v>41.54</v>
      </c>
      <c r="AY8">
        <v>41.27</v>
      </c>
      <c r="AZ8">
        <v>60.42</v>
      </c>
      <c r="BA8">
        <v>82.84</v>
      </c>
      <c r="BB8">
        <v>21.62</v>
      </c>
      <c r="BC8">
        <v>26.67</v>
      </c>
      <c r="BD8">
        <v>77.180000000000007</v>
      </c>
      <c r="BE8">
        <v>70.86</v>
      </c>
      <c r="BF8">
        <v>36.840000000000003</v>
      </c>
      <c r="BG8">
        <v>36.49</v>
      </c>
    </row>
    <row r="9" spans="1:59" x14ac:dyDescent="0.25">
      <c r="A9">
        <v>2</v>
      </c>
      <c r="B9" s="3" t="s">
        <v>48</v>
      </c>
      <c r="C9" s="3">
        <v>0.45229999999999998</v>
      </c>
      <c r="D9" s="3">
        <v>-0.44390000000000002</v>
      </c>
      <c r="E9" s="3">
        <v>0.1721</v>
      </c>
      <c r="F9" s="3">
        <v>0.24909999999999999</v>
      </c>
      <c r="I9" s="4">
        <f>V9</f>
        <v>47.98</v>
      </c>
      <c r="J9" s="4">
        <f t="shared" ref="J9:J14" si="0">COUNTIF(W$3:BG$3,CONCATENATE("=",TEXT($A9,"d")))</f>
        <v>5</v>
      </c>
      <c r="K9" s="7">
        <f t="shared" ref="K9:K14" si="1">AVERAGE(W9:AF9)</f>
        <v>53.259</v>
      </c>
      <c r="L9" s="4">
        <f t="shared" ref="L9:L14" si="2">COUNTIF(W$3:AF$3,CONCATENATE("=",TEXT($A9,"d")))</f>
        <v>2</v>
      </c>
      <c r="M9" s="7">
        <f t="shared" ref="M9:M13" si="3">(SUM(W9:AA9)+SUM(AG9:AS9))/(COUNT(W9:AA9)+COUNT(AG9:AS9))</f>
        <v>49.606666666666662</v>
      </c>
      <c r="N9" s="4">
        <f t="shared" ref="N9:N14" si="4">COUNTIF(AG$3:AS$3,CONCATENATE("=",TEXT($A9,"d")))+COUNTIF(W$3:AA$3,CONCATENATE("=",TEXT($A9,"d")))</f>
        <v>2</v>
      </c>
      <c r="O9" s="7">
        <f t="shared" ref="O9:O14" si="5">(SUM(AB9:AF9)+SUM(AT9:BG9))/(COUNT(AB9:AF9)+COUNT(AT9:BG9))</f>
        <v>46.445263157894736</v>
      </c>
      <c r="P9" s="4">
        <f t="shared" ref="P9:P14" si="6">COUNTIF(AT$3:BG$3,CONCATENATE("=",TEXT($A9,"d")))+COUNTIF(AB$3:AF$3,CONCATENATE("=",TEXT($A9,"d")))</f>
        <v>3</v>
      </c>
      <c r="R9">
        <v>1000</v>
      </c>
      <c r="S9" s="2">
        <v>52335.78</v>
      </c>
      <c r="T9" s="2">
        <v>2516.7199999999998</v>
      </c>
      <c r="U9" s="2">
        <v>91.02</v>
      </c>
      <c r="V9" s="1">
        <v>47.98</v>
      </c>
      <c r="W9" s="6">
        <v>82.68</v>
      </c>
      <c r="X9" s="6">
        <v>77.02</v>
      </c>
      <c r="Y9" s="6">
        <v>73.59</v>
      </c>
      <c r="Z9" s="6">
        <v>18.03</v>
      </c>
      <c r="AA9" s="6">
        <v>3.85</v>
      </c>
      <c r="AB9" s="6">
        <v>29.7</v>
      </c>
      <c r="AC9" s="6">
        <v>46.68</v>
      </c>
      <c r="AD9" s="6">
        <v>52.09</v>
      </c>
      <c r="AE9" s="6">
        <v>87.6</v>
      </c>
      <c r="AF9" s="6">
        <v>61.35</v>
      </c>
      <c r="AG9">
        <v>99.46</v>
      </c>
      <c r="AH9">
        <v>97.49</v>
      </c>
      <c r="AI9">
        <v>9.8000000000000007</v>
      </c>
      <c r="AJ9">
        <v>99.6</v>
      </c>
      <c r="AK9">
        <v>20.02</v>
      </c>
      <c r="AL9">
        <v>15</v>
      </c>
      <c r="AM9">
        <v>59.35</v>
      </c>
      <c r="AN9">
        <v>11.8</v>
      </c>
      <c r="AO9">
        <v>65.61</v>
      </c>
      <c r="AP9">
        <v>10.9</v>
      </c>
      <c r="AQ9">
        <v>34.5</v>
      </c>
      <c r="AR9">
        <v>28.37</v>
      </c>
      <c r="AS9">
        <v>85.85</v>
      </c>
      <c r="AT9">
        <v>17.54</v>
      </c>
      <c r="AU9">
        <v>63</v>
      </c>
      <c r="AV9">
        <v>31.75</v>
      </c>
      <c r="AW9">
        <v>12.71</v>
      </c>
      <c r="AX9">
        <v>28.09</v>
      </c>
      <c r="AY9">
        <v>25.39</v>
      </c>
      <c r="AZ9">
        <v>52.12</v>
      </c>
      <c r="BA9">
        <v>82.48</v>
      </c>
      <c r="BB9">
        <v>19.989999999999998</v>
      </c>
      <c r="BC9">
        <v>23.7</v>
      </c>
      <c r="BD9">
        <v>71.64</v>
      </c>
      <c r="BE9">
        <v>61.55</v>
      </c>
      <c r="BF9">
        <v>60.63</v>
      </c>
      <c r="BG9">
        <v>54.45</v>
      </c>
    </row>
    <row r="10" spans="1:59" x14ac:dyDescent="0.25">
      <c r="A10">
        <v>3</v>
      </c>
      <c r="B10" s="3" t="s">
        <v>49</v>
      </c>
      <c r="C10" s="3" t="s">
        <v>61</v>
      </c>
      <c r="D10" s="3" t="s">
        <v>63</v>
      </c>
      <c r="E10" s="3" t="s">
        <v>64</v>
      </c>
      <c r="I10" s="4">
        <f>V10</f>
        <v>48.76</v>
      </c>
      <c r="J10" s="4">
        <f t="shared" si="0"/>
        <v>5</v>
      </c>
      <c r="K10" s="7">
        <f t="shared" si="1"/>
        <v>56.414999999999999</v>
      </c>
      <c r="L10" s="4">
        <f t="shared" si="2"/>
        <v>2</v>
      </c>
      <c r="M10" s="7">
        <f t="shared" si="3"/>
        <v>49.101666666666659</v>
      </c>
      <c r="N10" s="4">
        <f t="shared" si="4"/>
        <v>2</v>
      </c>
      <c r="O10" s="7">
        <f t="shared" si="5"/>
        <v>48.433157894736844</v>
      </c>
      <c r="P10" s="4">
        <f t="shared" si="6"/>
        <v>3</v>
      </c>
      <c r="R10">
        <v>1000</v>
      </c>
      <c r="S10" s="2">
        <v>52093.88</v>
      </c>
      <c r="T10" s="2">
        <v>2758.62</v>
      </c>
      <c r="U10" s="2">
        <v>91.01</v>
      </c>
      <c r="V10" s="1">
        <v>48.76</v>
      </c>
      <c r="W10" s="6">
        <v>87.86</v>
      </c>
      <c r="X10" s="6">
        <v>72.94</v>
      </c>
      <c r="Y10" s="6">
        <v>71.180000000000007</v>
      </c>
      <c r="Z10" s="6">
        <v>16.23</v>
      </c>
      <c r="AA10" s="6">
        <v>-2.14</v>
      </c>
      <c r="AB10" s="6">
        <v>64.680000000000007</v>
      </c>
      <c r="AC10" s="6">
        <v>56.56</v>
      </c>
      <c r="AD10" s="6">
        <v>75.319999999999993</v>
      </c>
      <c r="AE10" s="6">
        <v>87.97</v>
      </c>
      <c r="AF10" s="6">
        <v>33.549999999999997</v>
      </c>
      <c r="AG10">
        <v>99.62</v>
      </c>
      <c r="AH10">
        <v>97.3</v>
      </c>
      <c r="AI10">
        <v>12.04</v>
      </c>
      <c r="AJ10">
        <v>99.6</v>
      </c>
      <c r="AK10">
        <v>14.26</v>
      </c>
      <c r="AL10">
        <v>15.95</v>
      </c>
      <c r="AM10">
        <v>64.569999999999993</v>
      </c>
      <c r="AN10">
        <v>10.64</v>
      </c>
      <c r="AO10">
        <v>65.55</v>
      </c>
      <c r="AP10">
        <v>10.88</v>
      </c>
      <c r="AQ10">
        <v>31.41</v>
      </c>
      <c r="AR10">
        <v>29.65</v>
      </c>
      <c r="AS10">
        <v>86.29</v>
      </c>
      <c r="AT10">
        <v>15.6</v>
      </c>
      <c r="AU10">
        <v>90.8</v>
      </c>
      <c r="AV10">
        <v>38.47</v>
      </c>
      <c r="AW10">
        <v>30.29</v>
      </c>
      <c r="AX10">
        <v>48.35</v>
      </c>
      <c r="AY10">
        <v>36.67</v>
      </c>
      <c r="AZ10">
        <v>61.28</v>
      </c>
      <c r="BA10">
        <v>12.06</v>
      </c>
      <c r="BB10">
        <v>20.28</v>
      </c>
      <c r="BC10">
        <v>23.61</v>
      </c>
      <c r="BD10">
        <v>77.81</v>
      </c>
      <c r="BE10">
        <v>73.62</v>
      </c>
      <c r="BF10">
        <v>35.869999999999997</v>
      </c>
      <c r="BG10">
        <v>37.44</v>
      </c>
    </row>
    <row r="11" spans="1:59" x14ac:dyDescent="0.25">
      <c r="A11">
        <v>4</v>
      </c>
      <c r="B11" s="3" t="s">
        <v>50</v>
      </c>
      <c r="C11" s="3" t="s">
        <v>65</v>
      </c>
      <c r="D11" s="3" t="s">
        <v>66</v>
      </c>
      <c r="E11" s="3" t="s">
        <v>67</v>
      </c>
      <c r="F11" s="3" t="s">
        <v>68</v>
      </c>
      <c r="I11" s="4">
        <f>V11</f>
        <v>46.35</v>
      </c>
      <c r="J11" s="4">
        <f t="shared" si="0"/>
        <v>4</v>
      </c>
      <c r="K11" s="7">
        <f t="shared" si="1"/>
        <v>56.641999999999996</v>
      </c>
      <c r="L11" s="4">
        <f t="shared" si="2"/>
        <v>2</v>
      </c>
      <c r="M11" s="7">
        <f>(SUM(W11:AA11)+SUM(AG11:AS11))/(COUNT(W11:AA11)+COUNT(AG11:AS11))</f>
        <v>46.737777777777779</v>
      </c>
      <c r="N11" s="4">
        <f t="shared" si="4"/>
        <v>0</v>
      </c>
      <c r="O11" s="7">
        <f t="shared" si="5"/>
        <v>45.972631578947372</v>
      </c>
      <c r="P11" s="4">
        <f t="shared" si="6"/>
        <v>4</v>
      </c>
      <c r="R11">
        <v>1000</v>
      </c>
      <c r="S11" s="2">
        <v>51995.360000000001</v>
      </c>
      <c r="T11" s="2">
        <v>2857.14</v>
      </c>
      <c r="U11" s="2">
        <v>90.91</v>
      </c>
      <c r="V11" s="1">
        <v>46.35</v>
      </c>
      <c r="W11" s="6">
        <v>85.94</v>
      </c>
      <c r="X11" s="6">
        <v>72.989999999999995</v>
      </c>
      <c r="Y11" s="6">
        <v>60.45</v>
      </c>
      <c r="Z11" s="6">
        <v>17.18</v>
      </c>
      <c r="AA11" s="6">
        <v>4.87</v>
      </c>
      <c r="AB11" s="6">
        <v>74.31</v>
      </c>
      <c r="AC11" s="6">
        <v>37.36</v>
      </c>
      <c r="AD11" s="6">
        <v>81.06</v>
      </c>
      <c r="AE11" s="6">
        <v>88.35</v>
      </c>
      <c r="AF11" s="6">
        <v>43.91</v>
      </c>
      <c r="AG11">
        <v>99.28</v>
      </c>
      <c r="AH11">
        <v>97.19</v>
      </c>
      <c r="AI11">
        <v>2.98</v>
      </c>
      <c r="AJ11">
        <v>99.6</v>
      </c>
      <c r="AK11">
        <v>12.68</v>
      </c>
      <c r="AL11">
        <v>14.24</v>
      </c>
      <c r="AM11">
        <v>58.77</v>
      </c>
      <c r="AN11">
        <v>7.78</v>
      </c>
      <c r="AO11">
        <v>46.11</v>
      </c>
      <c r="AP11">
        <v>15.1</v>
      </c>
      <c r="AQ11">
        <v>43.06</v>
      </c>
      <c r="AR11">
        <v>16.43</v>
      </c>
      <c r="AS11">
        <v>86.63</v>
      </c>
      <c r="AT11">
        <v>15.14</v>
      </c>
      <c r="AU11">
        <v>93.4</v>
      </c>
      <c r="AV11">
        <v>36.86</v>
      </c>
      <c r="AW11">
        <v>25.58</v>
      </c>
      <c r="AX11">
        <v>49.12</v>
      </c>
      <c r="AY11">
        <v>23.72</v>
      </c>
      <c r="AZ11">
        <v>33.24</v>
      </c>
      <c r="BA11">
        <v>-15.21</v>
      </c>
      <c r="BB11">
        <v>20.7</v>
      </c>
      <c r="BC11">
        <v>16.34</v>
      </c>
      <c r="BD11">
        <v>80.349999999999994</v>
      </c>
      <c r="BE11">
        <v>78.430000000000007</v>
      </c>
      <c r="BF11">
        <v>49.37</v>
      </c>
      <c r="BG11">
        <v>41.45</v>
      </c>
    </row>
    <row r="12" spans="1:59" x14ac:dyDescent="0.25">
      <c r="B12" s="3" t="s">
        <v>73</v>
      </c>
      <c r="C12" s="3" t="s">
        <v>74</v>
      </c>
      <c r="D12" s="3" t="s">
        <v>75</v>
      </c>
      <c r="I12" s="4">
        <f t="shared" ref="I12:I14" si="7">V12</f>
        <v>53.29</v>
      </c>
      <c r="J12" s="4">
        <f t="shared" si="0"/>
        <v>0</v>
      </c>
      <c r="K12" s="7">
        <f t="shared" si="1"/>
        <v>52.338999999999999</v>
      </c>
      <c r="L12" s="4">
        <f t="shared" si="2"/>
        <v>0</v>
      </c>
      <c r="M12" s="7">
        <f t="shared" ref="M12:M14" si="8">(SUM(W12:AA12)+SUM(AG12:AS12))/(COUNT(W12:AA12)+COUNT(AG12:AS12))</f>
        <v>57.264444444444443</v>
      </c>
      <c r="N12" s="4">
        <f t="shared" si="4"/>
        <v>0</v>
      </c>
      <c r="O12" s="7">
        <f t="shared" si="5"/>
        <v>49.517368421052637</v>
      </c>
      <c r="P12" s="4">
        <f t="shared" si="6"/>
        <v>0</v>
      </c>
      <c r="R12">
        <v>190</v>
      </c>
      <c r="S12" s="2">
        <v>52594.2</v>
      </c>
      <c r="T12" s="2">
        <v>2258.3000000000002</v>
      </c>
      <c r="U12" s="2">
        <v>91.25</v>
      </c>
      <c r="V12" s="1">
        <v>53.29</v>
      </c>
      <c r="W12" s="6">
        <v>85.47</v>
      </c>
      <c r="X12" s="6">
        <v>71.58</v>
      </c>
      <c r="Y12" s="6">
        <v>69.430000000000007</v>
      </c>
      <c r="Z12" s="6">
        <v>30.62</v>
      </c>
      <c r="AA12" s="6">
        <v>9.94</v>
      </c>
      <c r="AB12" s="6">
        <v>34.96</v>
      </c>
      <c r="AC12" s="6">
        <v>50.76</v>
      </c>
      <c r="AD12" s="6">
        <v>53.47</v>
      </c>
      <c r="AE12" s="6">
        <v>83.81</v>
      </c>
      <c r="AF12" s="6">
        <v>33.35</v>
      </c>
      <c r="AG12">
        <v>97.4</v>
      </c>
      <c r="AH12">
        <v>90.54</v>
      </c>
      <c r="AI12">
        <v>50.37</v>
      </c>
      <c r="AJ12">
        <v>99.14</v>
      </c>
      <c r="AK12">
        <v>20.11</v>
      </c>
      <c r="AL12">
        <v>17.739999999999998</v>
      </c>
      <c r="AM12">
        <v>65.02</v>
      </c>
      <c r="AN12">
        <v>21.06</v>
      </c>
      <c r="AO12">
        <v>71.209999999999994</v>
      </c>
      <c r="AP12">
        <v>15.89</v>
      </c>
      <c r="AQ12">
        <v>51.15</v>
      </c>
      <c r="AR12">
        <v>75.680000000000007</v>
      </c>
      <c r="AS12">
        <v>88.41</v>
      </c>
      <c r="AT12">
        <v>27.22</v>
      </c>
      <c r="AU12">
        <v>93.97</v>
      </c>
      <c r="AV12">
        <v>41.38</v>
      </c>
      <c r="AW12">
        <v>19.760000000000002</v>
      </c>
      <c r="AX12">
        <v>49.16</v>
      </c>
      <c r="AY12">
        <v>41.82</v>
      </c>
      <c r="AZ12">
        <v>60.05</v>
      </c>
      <c r="BA12">
        <v>84.7</v>
      </c>
      <c r="BB12">
        <v>17.260000000000002</v>
      </c>
      <c r="BC12">
        <v>24.2</v>
      </c>
      <c r="BD12">
        <v>75.75</v>
      </c>
      <c r="BE12">
        <v>68.44</v>
      </c>
      <c r="BF12">
        <v>42.44</v>
      </c>
      <c r="BG12">
        <v>38.33</v>
      </c>
    </row>
    <row r="13" spans="1:59" x14ac:dyDescent="0.25">
      <c r="B13" s="3" t="s">
        <v>76</v>
      </c>
      <c r="C13" s="3" t="s">
        <v>80</v>
      </c>
      <c r="D13" s="3" t="s">
        <v>80</v>
      </c>
      <c r="E13" s="3" t="s">
        <v>80</v>
      </c>
      <c r="F13" s="3" t="s">
        <v>80</v>
      </c>
      <c r="I13" s="4">
        <f t="shared" si="7"/>
        <v>43.07</v>
      </c>
      <c r="J13" s="4">
        <f t="shared" si="0"/>
        <v>0</v>
      </c>
      <c r="K13" s="7">
        <f t="shared" si="1"/>
        <v>30.475999999999999</v>
      </c>
      <c r="L13" s="4">
        <f t="shared" si="2"/>
        <v>0</v>
      </c>
      <c r="M13" s="7">
        <f t="shared" si="8"/>
        <v>58.977777777777774</v>
      </c>
      <c r="N13" s="4">
        <f t="shared" si="4"/>
        <v>0</v>
      </c>
      <c r="O13" s="7">
        <f t="shared" si="5"/>
        <v>27.997368421052634</v>
      </c>
      <c r="P13" s="4">
        <f t="shared" si="6"/>
        <v>0</v>
      </c>
      <c r="R13">
        <v>170</v>
      </c>
      <c r="S13" s="2">
        <v>51619.54</v>
      </c>
      <c r="T13" s="2">
        <v>3232.96</v>
      </c>
      <c r="U13" s="2">
        <v>88.12</v>
      </c>
      <c r="V13" s="1">
        <v>43.07</v>
      </c>
      <c r="W13" s="6">
        <v>79.42</v>
      </c>
      <c r="X13" s="6">
        <v>80.89</v>
      </c>
      <c r="Y13" s="6">
        <v>63.48</v>
      </c>
      <c r="Z13" s="6">
        <v>22.73</v>
      </c>
      <c r="AA13" s="6">
        <v>15.59</v>
      </c>
      <c r="AB13" s="6">
        <v>-13.91</v>
      </c>
      <c r="AC13" s="6">
        <v>-17.61</v>
      </c>
      <c r="AD13" s="6">
        <v>21.24</v>
      </c>
      <c r="AE13" s="6">
        <v>57.12</v>
      </c>
      <c r="AF13" s="6">
        <v>-4.1900000000000004</v>
      </c>
      <c r="AG13">
        <v>73.03</v>
      </c>
      <c r="AH13">
        <v>78.09</v>
      </c>
      <c r="AI13">
        <v>14.12</v>
      </c>
      <c r="AJ13">
        <v>99</v>
      </c>
      <c r="AK13">
        <v>42.24</v>
      </c>
      <c r="AL13">
        <v>64.47</v>
      </c>
      <c r="AM13">
        <v>56.19</v>
      </c>
      <c r="AN13">
        <v>41.06</v>
      </c>
      <c r="AO13">
        <v>69.260000000000005</v>
      </c>
      <c r="AP13">
        <v>21.15</v>
      </c>
      <c r="AQ13">
        <v>50.59</v>
      </c>
      <c r="AR13">
        <v>96.86</v>
      </c>
      <c r="AS13">
        <v>93.43</v>
      </c>
      <c r="AT13">
        <v>27.65</v>
      </c>
      <c r="AU13">
        <v>93.48</v>
      </c>
      <c r="AV13">
        <v>30.03</v>
      </c>
      <c r="AW13">
        <v>12.6</v>
      </c>
      <c r="AX13">
        <v>22.23</v>
      </c>
      <c r="AY13">
        <v>35.49</v>
      </c>
      <c r="AZ13">
        <v>-21.82</v>
      </c>
      <c r="BA13">
        <v>59.94</v>
      </c>
      <c r="BB13">
        <v>37.840000000000003</v>
      </c>
      <c r="BC13">
        <v>42.07</v>
      </c>
      <c r="BD13">
        <v>69.63</v>
      </c>
      <c r="BE13">
        <v>62.4</v>
      </c>
      <c r="BF13">
        <v>5.37</v>
      </c>
      <c r="BG13">
        <v>12.39</v>
      </c>
    </row>
    <row r="14" spans="1:59" x14ac:dyDescent="0.25">
      <c r="A14">
        <v>5</v>
      </c>
      <c r="B14" s="3" t="s">
        <v>76</v>
      </c>
      <c r="C14" s="3" t="s">
        <v>77</v>
      </c>
      <c r="D14" s="3" t="s">
        <v>78</v>
      </c>
      <c r="E14" s="3" t="s">
        <v>79</v>
      </c>
      <c r="F14" s="3" t="s">
        <v>64</v>
      </c>
      <c r="I14" s="4">
        <f t="shared" si="7"/>
        <v>49.33</v>
      </c>
      <c r="J14" s="4">
        <f t="shared" si="0"/>
        <v>0</v>
      </c>
      <c r="K14" s="7">
        <f t="shared" si="1"/>
        <v>42.266000000000005</v>
      </c>
      <c r="L14" s="4">
        <f t="shared" si="2"/>
        <v>0</v>
      </c>
      <c r="M14" s="7">
        <f t="shared" si="8"/>
        <v>58.010000000000005</v>
      </c>
      <c r="N14" s="4">
        <f t="shared" si="4"/>
        <v>0</v>
      </c>
      <c r="O14" s="7">
        <f t="shared" si="5"/>
        <v>39.95473684210527</v>
      </c>
      <c r="P14" s="4">
        <f t="shared" si="6"/>
        <v>0</v>
      </c>
      <c r="R14" s="10">
        <v>1000</v>
      </c>
      <c r="S14" s="9">
        <v>52719.95</v>
      </c>
      <c r="T14">
        <v>3032.55</v>
      </c>
      <c r="U14">
        <v>89.62</v>
      </c>
      <c r="V14" s="2">
        <v>49.33</v>
      </c>
      <c r="W14" s="2">
        <v>76.150000000000006</v>
      </c>
      <c r="X14" s="2">
        <v>64.459999999999994</v>
      </c>
      <c r="Y14" s="1">
        <v>64.37</v>
      </c>
      <c r="Z14" s="6">
        <v>21.11</v>
      </c>
      <c r="AA14" s="6">
        <v>10.71</v>
      </c>
      <c r="AB14" s="6">
        <v>48.71</v>
      </c>
      <c r="AC14" s="6">
        <v>34.549999999999997</v>
      </c>
      <c r="AD14" s="6">
        <v>42.07</v>
      </c>
      <c r="AE14" s="6">
        <v>57.83</v>
      </c>
      <c r="AF14" s="6">
        <v>2.7</v>
      </c>
      <c r="AG14" s="6">
        <v>72.88</v>
      </c>
      <c r="AH14" s="6">
        <v>77.56</v>
      </c>
      <c r="AI14" s="6">
        <v>13.08</v>
      </c>
      <c r="AJ14">
        <v>99.02</v>
      </c>
      <c r="AK14">
        <v>38.82</v>
      </c>
      <c r="AL14">
        <v>73.19</v>
      </c>
      <c r="AM14">
        <v>57.26</v>
      </c>
      <c r="AN14">
        <v>53.78</v>
      </c>
      <c r="AO14">
        <v>52.88</v>
      </c>
      <c r="AP14">
        <v>12.61</v>
      </c>
      <c r="AQ14">
        <v>69.28</v>
      </c>
      <c r="AR14">
        <v>97.21</v>
      </c>
      <c r="AS14">
        <v>89.81</v>
      </c>
      <c r="AT14">
        <v>7</v>
      </c>
      <c r="AU14">
        <v>92.89</v>
      </c>
      <c r="AV14">
        <v>29.53</v>
      </c>
      <c r="AW14">
        <v>30.04</v>
      </c>
      <c r="AX14">
        <v>33.49</v>
      </c>
      <c r="AY14">
        <v>27.51</v>
      </c>
      <c r="AZ14">
        <v>28.54</v>
      </c>
      <c r="BA14">
        <v>56.71</v>
      </c>
      <c r="BB14">
        <v>37.33</v>
      </c>
      <c r="BC14">
        <v>37.29</v>
      </c>
      <c r="BD14">
        <v>64.78</v>
      </c>
      <c r="BE14">
        <v>62.24</v>
      </c>
      <c r="BF14">
        <v>42.6</v>
      </c>
      <c r="BG14">
        <v>23.33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2014-11-11T17:37:32Z</dcterms:modified>
</cp:coreProperties>
</file>