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media/image5.png" ContentType="image/png"/>
  <Override PartName="/xl/media/image6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Cordic calc" sheetId="3" state="visible" r:id="rId4"/>
    <sheet name="Cordic calc_2" sheetId="4" state="visible" r:id="rId5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<sst xmlns="http://schemas.openxmlformats.org/spreadsheetml/2006/main" count="110" uniqueCount="22">
  <si>
    <t xml:space="preserve">Sine (Unit 255)</t>
  </si>
  <si>
    <t xml:space="preserve">#Steps/ New Vector Length</t>
  </si>
  <si>
    <t xml:space="preserve">Degrees</t>
  </si>
  <si>
    <t xml:space="preserve">Radians</t>
  </si>
  <si>
    <t xml:space="preserve">Sine</t>
  </si>
  <si>
    <t xml:space="preserve">No Rounded</t>
  </si>
  <si>
    <t xml:space="preserve">Rounded</t>
  </si>
  <si>
    <t xml:space="preserve">a</t>
  </si>
  <si>
    <t xml:space="preserve">Using Real Angles</t>
  </si>
  <si>
    <t xml:space="preserve">Unit Vector In Fixed Point</t>
  </si>
  <si>
    <t xml:space="preserve">Unit Vector and Angle In Fixed Point</t>
  </si>
  <si>
    <t xml:space="preserve"># Fractional bits</t>
  </si>
  <si>
    <t xml:space="preserve">Decimal</t>
  </si>
  <si>
    <t xml:space="preserve">Fx Point</t>
  </si>
  <si>
    <t xml:space="preserve">Fraction</t>
  </si>
  <si>
    <t xml:space="preserve">Angle (deg)</t>
  </si>
  <si>
    <t xml:space="preserve">Iterations</t>
  </si>
  <si>
    <t xml:space="preserve">x</t>
  </si>
  <si>
    <t xml:space="preserve">y</t>
  </si>
  <si>
    <t xml:space="preserve">Curr Angle</t>
  </si>
  <si>
    <t xml:space="preserve">tan(deg)</t>
  </si>
  <si>
    <t xml:space="preserve">cos(deg)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</si>
</sst>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>
        <c:manualLayout>
          <c:xMode val="edge"/>
          <c:yMode val="edge"/>
          <c:x val="0.41503745491538"/>
          <c:y val="0.0278215223097113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Sheet1!$J$4:$J$259</c:f>
              <c:numCache>
                <c:formatCode>General</c:formatCode>
                <c:ptCount val="256"/>
              </c:numCache>
            </c:numRef>
          </c:yVal>
          <c:smooth val="1"/>
        </c:ser>
        <c:ser>
          <c:idx val="1"/>
          <c:order val="1"/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</c:numCache>
            </c:numRef>
          </c:yVal>
          <c:smooth val="1"/>
        </c:ser>
        <c:axId val="13226142"/>
        <c:axId val="19164573"/>
      </c:scatterChart>
      <c:valAx>
        <c:axId val="1322614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164573"/>
        <c:crosses val="autoZero"/>
        <c:crossBetween val="midCat"/>
      </c:valAx>
      <c:valAx>
        <c:axId val="191645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22614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Sheet1!$I$4:$I$259</c:f>
              <c:numCache>
                <c:formatCode>General</c:formatCode>
                <c:ptCount val="256"/>
              </c:numCache>
            </c:numRef>
          </c:yVal>
          <c:smooth val="1"/>
        </c:ser>
        <c:axId val="81650534"/>
        <c:axId val="74515007"/>
      </c:scatterChart>
      <c:valAx>
        <c:axId val="8165053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515007"/>
        <c:crosses val="autoZero"/>
        <c:crossBetween val="midCat"/>
      </c:valAx>
      <c:valAx>
        <c:axId val="745150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65053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</c:numCache>
            </c:numRef>
          </c:yVal>
          <c:smooth val="1"/>
        </c:ser>
        <c:axId val="81324175"/>
        <c:axId val="4529861"/>
      </c:scatterChart>
      <c:valAx>
        <c:axId val="8132417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29861"/>
        <c:crosses val="autoZero"/>
        <c:crossBetween val="midCat"/>
      </c:valAx>
      <c:valAx>
        <c:axId val="45298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32417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393120</xdr:colOff>
      <xdr:row>12</xdr:row>
      <xdr:rowOff>-720</xdr:rowOff>
    </xdr:from>
    <xdr:to>
      <xdr:col>42</xdr:col>
      <xdr:colOff>285120</xdr:colOff>
      <xdr:row>26</xdr:row>
      <xdr:rowOff>75240</xdr:rowOff>
    </xdr:to>
    <xdr:graphicFrame>
      <xdr:nvGraphicFramePr>
        <xdr:cNvPr id="0" name="Chart 1"/>
        <xdr:cNvGraphicFramePr/>
      </xdr:nvGraphicFramePr>
      <xdr:xfrm>
        <a:off x="18884160" y="2285280"/>
        <a:ext cx="19463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161280</xdr:colOff>
      <xdr:row>10</xdr:row>
      <xdr:rowOff>152280</xdr:rowOff>
    </xdr:from>
    <xdr:to>
      <xdr:col>22</xdr:col>
      <xdr:colOff>256320</xdr:colOff>
      <xdr:row>25</xdr:row>
      <xdr:rowOff>37800</xdr:rowOff>
    </xdr:to>
    <xdr:graphicFrame>
      <xdr:nvGraphicFramePr>
        <xdr:cNvPr id="1" name="Chart 3"/>
        <xdr:cNvGraphicFramePr/>
      </xdr:nvGraphicFramePr>
      <xdr:xfrm>
        <a:off x="15248880" y="2057400"/>
        <a:ext cx="6051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623520</xdr:colOff>
      <xdr:row>16</xdr:row>
      <xdr:rowOff>152280</xdr:rowOff>
    </xdr:from>
    <xdr:to>
      <xdr:col>22</xdr:col>
      <xdr:colOff>69120</xdr:colOff>
      <xdr:row>31</xdr:row>
      <xdr:rowOff>37800</xdr:rowOff>
    </xdr:to>
    <xdr:graphicFrame>
      <xdr:nvGraphicFramePr>
        <xdr:cNvPr id="2" name="Chart 4"/>
        <xdr:cNvGraphicFramePr/>
      </xdr:nvGraphicFramePr>
      <xdr:xfrm>
        <a:off x="14860080" y="3200400"/>
        <a:ext cx="62528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123840</xdr:colOff>
      <xdr:row>25</xdr:row>
      <xdr:rowOff>76320</xdr:rowOff>
    </xdr:from>
    <xdr:to>
      <xdr:col>12</xdr:col>
      <xdr:colOff>66240</xdr:colOff>
      <xdr:row>43</xdr:row>
      <xdr:rowOff>60480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2400480" y="4762800"/>
          <a:ext cx="7711560" cy="3413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241920</xdr:colOff>
      <xdr:row>36</xdr:row>
      <xdr:rowOff>180720</xdr:rowOff>
    </xdr:from>
    <xdr:to>
      <xdr:col>12</xdr:col>
      <xdr:colOff>184320</xdr:colOff>
      <xdr:row>56</xdr:row>
      <xdr:rowOff>27720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2518560" y="6520680"/>
          <a:ext cx="7711560" cy="3413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J260"/>
  <sheetViews>
    <sheetView showFormulas="false" showGridLines="true" showRowColHeaders="true" showZeros="true" rightToLeft="false" tabSelected="false" showOutlineSymbols="true" defaultGridColor="true" view="normal" topLeftCell="C217" colorId="64" zoomScale="85" zoomScaleNormal="85" zoomScalePageLayoutView="100" workbookViewId="0">
      <selection pane="topLeft" activeCell="F54" activeCellId="0" sqref="F54"/>
    </sheetView>
  </sheetViews>
  <sheetFormatPr defaultColWidth="9.14453125" defaultRowHeight="1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28.42"/>
    <col collapsed="false" customWidth="false" hidden="false" outlineLevel="0" max="9" min="4" style="1" width="9.14"/>
    <col collapsed="false" customWidth="true" hidden="false" outlineLevel="0" max="11" min="10" style="1" width="15.14"/>
    <col collapsed="false" customWidth="false" hidden="false" outlineLevel="0" max="12" min="12" style="1" width="9.14"/>
    <col collapsed="false" customWidth="true" hidden="false" outlineLevel="0" max="270" min="13" style="1" width="9.57"/>
    <col collapsed="false" customWidth="false" hidden="false" outlineLevel="0" max="1024" min="271" style="1" width="9.14"/>
  </cols>
  <sheetData>
    <row r="2" customFormat="false" ht="15" hidden="false" customHeight="false" outlineLevel="0" collapsed="false">
      <c r="J2" s="2" t="s">
        <v>0</v>
      </c>
      <c r="K2" s="2"/>
    </row>
    <row r="3" customFormat="false" ht="15" hidden="false" customHeight="false" outlineLevel="0" collapsed="false">
      <c r="C3" s="3" t="s">
        <v>1</v>
      </c>
      <c r="D3" s="1" t="n">
        <v>255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customFormat="false" ht="15" hidden="false" customHeight="false" outlineLevel="0" collapsed="false">
      <c r="F4" s="1" t="n">
        <v>0</v>
      </c>
      <c r="G4" s="1" t="n">
        <f aca="false" t="array" ref="G4:G259">90/$D$3*F4:F259</f>
        <v>0</v>
      </c>
      <c r="H4" s="1" t="n">
        <f aca="false" t="array" ref="H4:H259">RADIANS(G4:G259)</f>
        <v>0</v>
      </c>
      <c r="I4" s="1" t="e">
        <f aca="false" t="array" ref="I4:I259">SIN(_xlfn.anchorarray(H4))</f>
        <v>#NAME?</v>
      </c>
      <c r="J4" s="1" t="e">
        <f aca="false" t="array" ref="J4:J259">_xlfn.anchorarray(I4)*D3</f>
        <v>#NAME?</v>
      </c>
      <c r="K4" s="1" t="e">
        <f aca="false" t="array" ref="K4:K259">ROUND(_xlfn.anchorarray(J4),0)</f>
        <v>#NAME?</v>
      </c>
      <c r="L4" s="1" t="e">
        <f aca="false">J4-K4</f>
        <v>#NAME?</v>
      </c>
    </row>
    <row r="5" customFormat="false" ht="15" hidden="false" customHeight="false" outlineLevel="0" collapsed="false">
      <c r="F5" s="1" t="n">
        <v>1</v>
      </c>
      <c r="G5" s="1" t="n">
        <v>0.352941176470588</v>
      </c>
      <c r="H5" s="1" t="n">
        <v>0.0061599855952741</v>
      </c>
      <c r="I5" s="1" t="e">
        <v>#NAME?</v>
      </c>
      <c r="J5" s="1" t="e">
        <v>#NAME?</v>
      </c>
      <c r="K5" s="1" t="e">
        <v>#NAME?</v>
      </c>
      <c r="L5" s="1" t="e">
        <f aca="false">J5-K5</f>
        <v>#NAME?</v>
      </c>
      <c r="JJ5" s="1" t="s">
        <v>7</v>
      </c>
    </row>
    <row r="6" customFormat="false" ht="15" hidden="false" customHeight="false" outlineLevel="0" collapsed="false">
      <c r="F6" s="1" t="n">
        <v>2</v>
      </c>
      <c r="G6" s="1" t="n">
        <v>0.705882352941176</v>
      </c>
      <c r="H6" s="1" t="n">
        <v>0.0123199711905482</v>
      </c>
      <c r="I6" s="1" t="e">
        <v>#NAME?</v>
      </c>
      <c r="J6" s="1" t="e">
        <v>#NAME?</v>
      </c>
      <c r="K6" s="1" t="e">
        <v>#NAME?</v>
      </c>
      <c r="L6" s="1" t="e">
        <f aca="false">J6-K6</f>
        <v>#NAME?</v>
      </c>
    </row>
    <row r="7" customFormat="false" ht="15" hidden="false" customHeight="false" outlineLevel="0" collapsed="false">
      <c r="F7" s="1" t="n">
        <v>3</v>
      </c>
      <c r="G7" s="1" t="n">
        <v>1.05882352941176</v>
      </c>
      <c r="H7" s="1" t="n">
        <v>0.0184799567858223</v>
      </c>
      <c r="I7" s="1" t="e">
        <v>#NAME?</v>
      </c>
      <c r="J7" s="1" t="e">
        <v>#NAME?</v>
      </c>
      <c r="K7" s="1" t="e">
        <v>#NAME?</v>
      </c>
      <c r="L7" s="1" t="e">
        <f aca="false">J7-K7</f>
        <v>#NAME?</v>
      </c>
    </row>
    <row r="8" customFormat="false" ht="15" hidden="false" customHeight="false" outlineLevel="0" collapsed="false">
      <c r="F8" s="1" t="n">
        <v>4</v>
      </c>
      <c r="G8" s="1" t="n">
        <v>1.41176470588235</v>
      </c>
      <c r="H8" s="1" t="n">
        <v>0.0246399423810964</v>
      </c>
      <c r="I8" s="1" t="e">
        <v>#NAME?</v>
      </c>
      <c r="J8" s="1" t="e">
        <v>#NAME?</v>
      </c>
      <c r="K8" s="1" t="e">
        <v>#NAME?</v>
      </c>
      <c r="L8" s="1" t="e">
        <f aca="false">J8-K8</f>
        <v>#NAME?</v>
      </c>
    </row>
    <row r="9" customFormat="false" ht="15" hidden="false" customHeight="false" outlineLevel="0" collapsed="false">
      <c r="F9" s="1" t="n">
        <v>5</v>
      </c>
      <c r="G9" s="1" t="n">
        <v>1.76470588235294</v>
      </c>
      <c r="H9" s="1" t="n">
        <v>0.0307999279763705</v>
      </c>
      <c r="I9" s="1" t="e">
        <v>#NAME?</v>
      </c>
      <c r="J9" s="1" t="e">
        <v>#NAME?</v>
      </c>
      <c r="K9" s="1" t="e">
        <v>#NAME?</v>
      </c>
      <c r="L9" s="1" t="e">
        <f aca="false">J9-K9</f>
        <v>#NAME?</v>
      </c>
    </row>
    <row r="10" customFormat="false" ht="15" hidden="false" customHeight="false" outlineLevel="0" collapsed="false">
      <c r="F10" s="1" t="n">
        <v>6</v>
      </c>
      <c r="G10" s="1" t="n">
        <v>2.11764705882353</v>
      </c>
      <c r="H10" s="1" t="n">
        <v>0.0369599135716446</v>
      </c>
      <c r="I10" s="1" t="e">
        <v>#NAME?</v>
      </c>
      <c r="J10" s="1" t="e">
        <v>#NAME?</v>
      </c>
      <c r="K10" s="1" t="e">
        <v>#NAME?</v>
      </c>
      <c r="L10" s="1" t="e">
        <f aca="false">J10-K10</f>
        <v>#NAME?</v>
      </c>
    </row>
    <row r="11" customFormat="false" ht="15" hidden="false" customHeight="false" outlineLevel="0" collapsed="false">
      <c r="F11" s="1" t="n">
        <v>7</v>
      </c>
      <c r="G11" s="1" t="n">
        <v>2.47058823529412</v>
      </c>
      <c r="H11" s="1" t="n">
        <v>0.0431198991669187</v>
      </c>
      <c r="I11" s="1" t="e">
        <v>#NAME?</v>
      </c>
      <c r="J11" s="1" t="e">
        <v>#NAME?</v>
      </c>
      <c r="K11" s="1" t="e">
        <v>#NAME?</v>
      </c>
      <c r="L11" s="1" t="e">
        <f aca="false">J11-K11</f>
        <v>#NAME?</v>
      </c>
    </row>
    <row r="12" customFormat="false" ht="15" hidden="false" customHeight="false" outlineLevel="0" collapsed="false">
      <c r="F12" s="1" t="n">
        <v>8</v>
      </c>
      <c r="G12" s="1" t="n">
        <v>2.82352941176471</v>
      </c>
      <c r="H12" s="1" t="n">
        <v>0.0492798847621928</v>
      </c>
      <c r="I12" s="1" t="e">
        <v>#NAME?</v>
      </c>
      <c r="J12" s="1" t="e">
        <v>#NAME?</v>
      </c>
      <c r="K12" s="1" t="e">
        <v>#NAME?</v>
      </c>
      <c r="L12" s="1" t="e">
        <f aca="false">J12-K12</f>
        <v>#NAME?</v>
      </c>
    </row>
    <row r="13" customFormat="false" ht="15" hidden="false" customHeight="false" outlineLevel="0" collapsed="false">
      <c r="F13" s="1" t="n">
        <v>9</v>
      </c>
      <c r="G13" s="1" t="n">
        <v>3.17647058823529</v>
      </c>
      <c r="H13" s="1" t="n">
        <v>0.0554398703574669</v>
      </c>
      <c r="I13" s="1" t="e">
        <v>#NAME?</v>
      </c>
      <c r="J13" s="1" t="e">
        <v>#NAME?</v>
      </c>
      <c r="K13" s="1" t="e">
        <v>#NAME?</v>
      </c>
      <c r="L13" s="1" t="e">
        <f aca="false">J13-K13</f>
        <v>#NAME?</v>
      </c>
    </row>
    <row r="14" customFormat="false" ht="15" hidden="false" customHeight="false" outlineLevel="0" collapsed="false">
      <c r="F14" s="1" t="n">
        <v>10</v>
      </c>
      <c r="G14" s="1" t="n">
        <v>3.52941176470588</v>
      </c>
      <c r="H14" s="1" t="n">
        <v>0.0615998559527411</v>
      </c>
      <c r="I14" s="1" t="e">
        <v>#NAME?</v>
      </c>
      <c r="J14" s="1" t="e">
        <v>#NAME?</v>
      </c>
      <c r="K14" s="1" t="e">
        <v>#NAME?</v>
      </c>
      <c r="L14" s="1" t="e">
        <f aca="false">J14-K14</f>
        <v>#NAME?</v>
      </c>
    </row>
    <row r="15" customFormat="false" ht="15" hidden="false" customHeight="false" outlineLevel="0" collapsed="false">
      <c r="F15" s="1" t="n">
        <v>11</v>
      </c>
      <c r="G15" s="1" t="n">
        <v>3.88235294117647</v>
      </c>
      <c r="H15" s="1" t="n">
        <v>0.0677598415480152</v>
      </c>
      <c r="I15" s="1" t="e">
        <v>#NAME?</v>
      </c>
      <c r="J15" s="1" t="e">
        <v>#NAME?</v>
      </c>
      <c r="K15" s="1" t="e">
        <v>#NAME?</v>
      </c>
      <c r="L15" s="1" t="e">
        <f aca="false">J15-K15</f>
        <v>#NAME?</v>
      </c>
    </row>
    <row r="16" customFormat="false" ht="15" hidden="false" customHeight="false" outlineLevel="0" collapsed="false">
      <c r="F16" s="1" t="n">
        <v>12</v>
      </c>
      <c r="G16" s="1" t="n">
        <v>4.23529411764706</v>
      </c>
      <c r="H16" s="1" t="n">
        <v>0.0739198271432892</v>
      </c>
      <c r="I16" s="1" t="e">
        <v>#NAME?</v>
      </c>
      <c r="J16" s="1" t="e">
        <v>#NAME?</v>
      </c>
      <c r="K16" s="1" t="e">
        <v>#NAME?</v>
      </c>
      <c r="L16" s="1" t="e">
        <f aca="false">J16-K16</f>
        <v>#NAME?</v>
      </c>
    </row>
    <row r="17" customFormat="false" ht="15" hidden="false" customHeight="false" outlineLevel="0" collapsed="false">
      <c r="F17" s="1" t="n">
        <v>13</v>
      </c>
      <c r="G17" s="1" t="n">
        <v>4.58823529411765</v>
      </c>
      <c r="H17" s="1" t="n">
        <v>0.0800798127385634</v>
      </c>
      <c r="I17" s="1" t="e">
        <v>#NAME?</v>
      </c>
      <c r="J17" s="1" t="e">
        <v>#NAME?</v>
      </c>
      <c r="K17" s="1" t="e">
        <v>#NAME?</v>
      </c>
      <c r="L17" s="1" t="e">
        <f aca="false">J17-K17</f>
        <v>#NAME?</v>
      </c>
    </row>
    <row r="18" customFormat="false" ht="15" hidden="false" customHeight="false" outlineLevel="0" collapsed="false">
      <c r="F18" s="1" t="n">
        <v>14</v>
      </c>
      <c r="G18" s="1" t="n">
        <v>4.94117647058824</v>
      </c>
      <c r="H18" s="1" t="n">
        <v>0.0862397983338374</v>
      </c>
      <c r="I18" s="1" t="e">
        <v>#NAME?</v>
      </c>
      <c r="J18" s="1" t="e">
        <v>#NAME?</v>
      </c>
      <c r="K18" s="1" t="e">
        <v>#NAME?</v>
      </c>
      <c r="L18" s="1" t="e">
        <f aca="false">J18-K18</f>
        <v>#NAME?</v>
      </c>
    </row>
    <row r="19" customFormat="false" ht="15" hidden="false" customHeight="false" outlineLevel="0" collapsed="false">
      <c r="F19" s="1" t="n">
        <v>15</v>
      </c>
      <c r="G19" s="1" t="n">
        <v>5.29411764705882</v>
      </c>
      <c r="H19" s="1" t="n">
        <v>0.0923997839291116</v>
      </c>
      <c r="I19" s="1" t="e">
        <v>#NAME?</v>
      </c>
      <c r="J19" s="1" t="e">
        <v>#NAME?</v>
      </c>
      <c r="K19" s="1" t="e">
        <v>#NAME?</v>
      </c>
      <c r="L19" s="1" t="e">
        <f aca="false">J19-K19</f>
        <v>#NAME?</v>
      </c>
    </row>
    <row r="20" customFormat="false" ht="15" hidden="false" customHeight="false" outlineLevel="0" collapsed="false">
      <c r="F20" s="1" t="n">
        <v>16</v>
      </c>
      <c r="G20" s="1" t="n">
        <v>5.64705882352941</v>
      </c>
      <c r="H20" s="1" t="n">
        <v>0.0985597695243857</v>
      </c>
      <c r="I20" s="1" t="e">
        <v>#NAME?</v>
      </c>
      <c r="J20" s="1" t="e">
        <v>#NAME?</v>
      </c>
      <c r="K20" s="1" t="e">
        <v>#NAME?</v>
      </c>
      <c r="L20" s="1" t="e">
        <f aca="false">J20-K20</f>
        <v>#NAME?</v>
      </c>
    </row>
    <row r="21" customFormat="false" ht="15" hidden="false" customHeight="false" outlineLevel="0" collapsed="false">
      <c r="F21" s="1" t="n">
        <v>17</v>
      </c>
      <c r="G21" s="1" t="n">
        <v>6</v>
      </c>
      <c r="H21" s="1" t="n">
        <v>0.10471975511966</v>
      </c>
      <c r="I21" s="1" t="e">
        <v>#NAME?</v>
      </c>
      <c r="J21" s="1" t="e">
        <v>#NAME?</v>
      </c>
      <c r="K21" s="1" t="e">
        <v>#NAME?</v>
      </c>
      <c r="L21" s="1" t="e">
        <f aca="false">J21-K21</f>
        <v>#NAME?</v>
      </c>
    </row>
    <row r="22" customFormat="false" ht="15" hidden="false" customHeight="false" outlineLevel="0" collapsed="false">
      <c r="F22" s="1" t="n">
        <v>18</v>
      </c>
      <c r="G22" s="1" t="n">
        <v>6.35294117647059</v>
      </c>
      <c r="H22" s="1" t="n">
        <v>0.110879740714934</v>
      </c>
      <c r="I22" s="1" t="e">
        <v>#NAME?</v>
      </c>
      <c r="J22" s="1" t="e">
        <v>#NAME?</v>
      </c>
      <c r="K22" s="1" t="e">
        <v>#NAME?</v>
      </c>
      <c r="L22" s="1" t="e">
        <f aca="false">J22-K22</f>
        <v>#NAME?</v>
      </c>
    </row>
    <row r="23" customFormat="false" ht="15" hidden="false" customHeight="false" outlineLevel="0" collapsed="false">
      <c r="F23" s="1" t="n">
        <v>19</v>
      </c>
      <c r="G23" s="1" t="n">
        <v>6.70588235294118</v>
      </c>
      <c r="H23" s="1" t="n">
        <v>0.117039726310208</v>
      </c>
      <c r="I23" s="1" t="e">
        <v>#NAME?</v>
      </c>
      <c r="J23" s="1" t="e">
        <v>#NAME?</v>
      </c>
      <c r="K23" s="1" t="e">
        <v>#NAME?</v>
      </c>
      <c r="L23" s="1" t="e">
        <f aca="false">J23-K23</f>
        <v>#NAME?</v>
      </c>
    </row>
    <row r="24" customFormat="false" ht="15" hidden="false" customHeight="false" outlineLevel="0" collapsed="false">
      <c r="F24" s="1" t="n">
        <v>20</v>
      </c>
      <c r="G24" s="1" t="n">
        <v>7.05882352941177</v>
      </c>
      <c r="H24" s="1" t="n">
        <v>0.123199711905482</v>
      </c>
      <c r="I24" s="1" t="e">
        <v>#NAME?</v>
      </c>
      <c r="J24" s="1" t="e">
        <v>#NAME?</v>
      </c>
      <c r="K24" s="1" t="e">
        <v>#NAME?</v>
      </c>
      <c r="L24" s="1" t="e">
        <f aca="false">J24-K24</f>
        <v>#NAME?</v>
      </c>
    </row>
    <row r="25" customFormat="false" ht="15" hidden="false" customHeight="false" outlineLevel="0" collapsed="false">
      <c r="F25" s="1" t="n">
        <v>21</v>
      </c>
      <c r="G25" s="1" t="n">
        <v>7.41176470588235</v>
      </c>
      <c r="H25" s="1" t="n">
        <v>0.129359697500756</v>
      </c>
      <c r="I25" s="1" t="e">
        <v>#NAME?</v>
      </c>
      <c r="J25" s="1" t="e">
        <v>#NAME?</v>
      </c>
      <c r="K25" s="1" t="e">
        <v>#NAME?</v>
      </c>
      <c r="L25" s="1" t="e">
        <f aca="false">J25-K25</f>
        <v>#NAME?</v>
      </c>
    </row>
    <row r="26" customFormat="false" ht="15" hidden="false" customHeight="false" outlineLevel="0" collapsed="false">
      <c r="F26" s="1" t="n">
        <v>22</v>
      </c>
      <c r="G26" s="1" t="n">
        <v>7.76470588235294</v>
      </c>
      <c r="H26" s="1" t="n">
        <v>0.13551968309603</v>
      </c>
      <c r="I26" s="1" t="e">
        <v>#NAME?</v>
      </c>
      <c r="J26" s="1" t="e">
        <v>#NAME?</v>
      </c>
      <c r="K26" s="1" t="e">
        <v>#NAME?</v>
      </c>
      <c r="L26" s="1" t="e">
        <f aca="false">J26-K26</f>
        <v>#NAME?</v>
      </c>
    </row>
    <row r="27" customFormat="false" ht="15" hidden="false" customHeight="false" outlineLevel="0" collapsed="false">
      <c r="F27" s="1" t="n">
        <v>23</v>
      </c>
      <c r="G27" s="1" t="n">
        <v>8.11764705882353</v>
      </c>
      <c r="H27" s="1" t="n">
        <v>0.141679668691304</v>
      </c>
      <c r="I27" s="1" t="e">
        <v>#NAME?</v>
      </c>
      <c r="J27" s="1" t="e">
        <v>#NAME?</v>
      </c>
      <c r="K27" s="1" t="e">
        <v>#NAME?</v>
      </c>
      <c r="L27" s="1" t="e">
        <f aca="false">J27-K27</f>
        <v>#NAME?</v>
      </c>
    </row>
    <row r="28" customFormat="false" ht="15" hidden="false" customHeight="false" outlineLevel="0" collapsed="false">
      <c r="F28" s="1" t="n">
        <v>24</v>
      </c>
      <c r="G28" s="1" t="n">
        <v>8.47058823529412</v>
      </c>
      <c r="H28" s="1" t="n">
        <v>0.147839654286578</v>
      </c>
      <c r="I28" s="1" t="e">
        <v>#NAME?</v>
      </c>
      <c r="J28" s="1" t="e">
        <v>#NAME?</v>
      </c>
      <c r="K28" s="1" t="e">
        <v>#NAME?</v>
      </c>
      <c r="L28" s="1" t="e">
        <f aca="false">J28-K28</f>
        <v>#NAME?</v>
      </c>
    </row>
    <row r="29" customFormat="false" ht="15" hidden="false" customHeight="false" outlineLevel="0" collapsed="false">
      <c r="F29" s="1" t="n">
        <v>25</v>
      </c>
      <c r="G29" s="1" t="n">
        <v>8.82352941176471</v>
      </c>
      <c r="H29" s="1" t="n">
        <v>0.153999639881853</v>
      </c>
      <c r="I29" s="1" t="e">
        <v>#NAME?</v>
      </c>
      <c r="J29" s="1" t="e">
        <v>#NAME?</v>
      </c>
      <c r="K29" s="1" t="e">
        <v>#NAME?</v>
      </c>
      <c r="L29" s="1" t="e">
        <f aca="false">J29-K29</f>
        <v>#NAME?</v>
      </c>
    </row>
    <row r="30" customFormat="false" ht="15" hidden="false" customHeight="false" outlineLevel="0" collapsed="false">
      <c r="F30" s="1" t="n">
        <v>26</v>
      </c>
      <c r="G30" s="1" t="n">
        <v>9.1764705882353</v>
      </c>
      <c r="H30" s="1" t="n">
        <v>0.160159625477127</v>
      </c>
      <c r="I30" s="1" t="e">
        <v>#NAME?</v>
      </c>
      <c r="J30" s="1" t="e">
        <v>#NAME?</v>
      </c>
      <c r="K30" s="1" t="e">
        <v>#NAME?</v>
      </c>
      <c r="L30" s="1" t="e">
        <f aca="false">J30-K30</f>
        <v>#NAME?</v>
      </c>
    </row>
    <row r="31" customFormat="false" ht="15" hidden="false" customHeight="false" outlineLevel="0" collapsed="false">
      <c r="F31" s="1" t="n">
        <v>27</v>
      </c>
      <c r="G31" s="1" t="n">
        <v>9.52941176470588</v>
      </c>
      <c r="H31" s="1" t="n">
        <v>0.166319611072401</v>
      </c>
      <c r="I31" s="1" t="e">
        <v>#NAME?</v>
      </c>
      <c r="J31" s="1" t="e">
        <v>#NAME?</v>
      </c>
      <c r="K31" s="1" t="e">
        <v>#NAME?</v>
      </c>
      <c r="L31" s="1" t="e">
        <f aca="false">J31-K31</f>
        <v>#NAME?</v>
      </c>
    </row>
    <row r="32" customFormat="false" ht="15" hidden="false" customHeight="false" outlineLevel="0" collapsed="false">
      <c r="F32" s="1" t="n">
        <v>28</v>
      </c>
      <c r="G32" s="1" t="n">
        <v>9.88235294117647</v>
      </c>
      <c r="H32" s="1" t="n">
        <v>0.172479596667675</v>
      </c>
      <c r="I32" s="1" t="e">
        <v>#NAME?</v>
      </c>
      <c r="J32" s="1" t="e">
        <v>#NAME?</v>
      </c>
      <c r="K32" s="1" t="e">
        <v>#NAME?</v>
      </c>
      <c r="L32" s="1" t="e">
        <f aca="false">J32-K32</f>
        <v>#NAME?</v>
      </c>
    </row>
    <row r="33" customFormat="false" ht="15" hidden="false" customHeight="false" outlineLevel="0" collapsed="false">
      <c r="F33" s="1" t="n">
        <v>29</v>
      </c>
      <c r="G33" s="1" t="n">
        <v>10.2352941176471</v>
      </c>
      <c r="H33" s="1" t="n">
        <v>0.178639582262949</v>
      </c>
      <c r="I33" s="1" t="e">
        <v>#NAME?</v>
      </c>
      <c r="J33" s="1" t="e">
        <v>#NAME?</v>
      </c>
      <c r="K33" s="1" t="e">
        <v>#NAME?</v>
      </c>
      <c r="L33" s="1" t="e">
        <f aca="false">J33-K33</f>
        <v>#NAME?</v>
      </c>
    </row>
    <row r="34" customFormat="false" ht="15" hidden="false" customHeight="false" outlineLevel="0" collapsed="false">
      <c r="F34" s="1" t="n">
        <v>30</v>
      </c>
      <c r="G34" s="1" t="n">
        <v>10.5882352941177</v>
      </c>
      <c r="H34" s="1" t="n">
        <v>0.184799567858223</v>
      </c>
      <c r="I34" s="1" t="e">
        <v>#NAME?</v>
      </c>
      <c r="J34" s="1" t="e">
        <v>#NAME?</v>
      </c>
      <c r="K34" s="1" t="e">
        <v>#NAME?</v>
      </c>
      <c r="L34" s="1" t="e">
        <f aca="false">J34-K34</f>
        <v>#NAME?</v>
      </c>
    </row>
    <row r="35" customFormat="false" ht="15" hidden="false" customHeight="false" outlineLevel="0" collapsed="false">
      <c r="F35" s="1" t="n">
        <v>31</v>
      </c>
      <c r="G35" s="1" t="n">
        <v>10.9411764705882</v>
      </c>
      <c r="H35" s="1" t="n">
        <v>0.190959553453497</v>
      </c>
      <c r="I35" s="1" t="e">
        <v>#NAME?</v>
      </c>
      <c r="J35" s="1" t="e">
        <v>#NAME?</v>
      </c>
      <c r="K35" s="1" t="e">
        <v>#NAME?</v>
      </c>
      <c r="L35" s="1" t="e">
        <f aca="false">J35-K35</f>
        <v>#NAME?</v>
      </c>
    </row>
    <row r="36" customFormat="false" ht="15" hidden="false" customHeight="false" outlineLevel="0" collapsed="false">
      <c r="F36" s="1" t="n">
        <v>32</v>
      </c>
      <c r="G36" s="1" t="n">
        <v>11.2941176470588</v>
      </c>
      <c r="H36" s="1" t="n">
        <v>0.197119539048771</v>
      </c>
      <c r="I36" s="1" t="e">
        <v>#NAME?</v>
      </c>
      <c r="J36" s="1" t="e">
        <v>#NAME?</v>
      </c>
      <c r="K36" s="1" t="e">
        <v>#NAME?</v>
      </c>
      <c r="L36" s="1" t="e">
        <f aca="false">J36-K36</f>
        <v>#NAME?</v>
      </c>
    </row>
    <row r="37" customFormat="false" ht="15" hidden="false" customHeight="false" outlineLevel="0" collapsed="false">
      <c r="F37" s="1" t="n">
        <v>33</v>
      </c>
      <c r="G37" s="1" t="n">
        <v>11.6470588235294</v>
      </c>
      <c r="H37" s="1" t="n">
        <v>0.203279524644045</v>
      </c>
      <c r="I37" s="1" t="e">
        <v>#NAME?</v>
      </c>
      <c r="J37" s="1" t="e">
        <v>#NAME?</v>
      </c>
      <c r="K37" s="1" t="e">
        <v>#NAME?</v>
      </c>
      <c r="L37" s="1" t="e">
        <f aca="false">J37-K37</f>
        <v>#NAME?</v>
      </c>
    </row>
    <row r="38" customFormat="false" ht="15" hidden="false" customHeight="false" outlineLevel="0" collapsed="false">
      <c r="F38" s="1" t="n">
        <v>34</v>
      </c>
      <c r="G38" s="1" t="n">
        <v>12</v>
      </c>
      <c r="H38" s="1" t="n">
        <v>0.20943951023932</v>
      </c>
      <c r="I38" s="1" t="e">
        <v>#NAME?</v>
      </c>
      <c r="J38" s="1" t="e">
        <v>#NAME?</v>
      </c>
      <c r="K38" s="1" t="e">
        <v>#NAME?</v>
      </c>
      <c r="L38" s="1" t="e">
        <f aca="false">J38-K38</f>
        <v>#NAME?</v>
      </c>
    </row>
    <row r="39" customFormat="false" ht="15" hidden="false" customHeight="false" outlineLevel="0" collapsed="false">
      <c r="F39" s="1" t="n">
        <v>35</v>
      </c>
      <c r="G39" s="1" t="n">
        <v>12.3529411764706</v>
      </c>
      <c r="H39" s="1" t="n">
        <v>0.215599495834594</v>
      </c>
      <c r="I39" s="1" t="e">
        <v>#NAME?</v>
      </c>
      <c r="J39" s="1" t="e">
        <v>#NAME?</v>
      </c>
      <c r="K39" s="1" t="e">
        <v>#NAME?</v>
      </c>
      <c r="L39" s="1" t="e">
        <f aca="false">J39-K39</f>
        <v>#NAME?</v>
      </c>
    </row>
    <row r="40" customFormat="false" ht="15" hidden="false" customHeight="false" outlineLevel="0" collapsed="false">
      <c r="F40" s="1" t="n">
        <v>36</v>
      </c>
      <c r="G40" s="1" t="n">
        <v>12.7058823529412</v>
      </c>
      <c r="H40" s="1" t="n">
        <v>0.221759481429868</v>
      </c>
      <c r="I40" s="1" t="e">
        <v>#NAME?</v>
      </c>
      <c r="J40" s="1" t="e">
        <v>#NAME?</v>
      </c>
      <c r="K40" s="1" t="e">
        <v>#NAME?</v>
      </c>
      <c r="L40" s="1" t="e">
        <f aca="false">J40-K40</f>
        <v>#NAME?</v>
      </c>
    </row>
    <row r="41" customFormat="false" ht="15" hidden="false" customHeight="false" outlineLevel="0" collapsed="false">
      <c r="F41" s="1" t="n">
        <v>37</v>
      </c>
      <c r="G41" s="1" t="n">
        <v>13.0588235294118</v>
      </c>
      <c r="H41" s="1" t="n">
        <v>0.227919467025142</v>
      </c>
      <c r="I41" s="1" t="e">
        <v>#NAME?</v>
      </c>
      <c r="J41" s="1" t="e">
        <v>#NAME?</v>
      </c>
      <c r="K41" s="1" t="e">
        <v>#NAME?</v>
      </c>
      <c r="L41" s="1" t="e">
        <f aca="false">J41-K41</f>
        <v>#NAME?</v>
      </c>
    </row>
    <row r="42" customFormat="false" ht="15" hidden="false" customHeight="false" outlineLevel="0" collapsed="false">
      <c r="F42" s="1" t="n">
        <v>38</v>
      </c>
      <c r="G42" s="1" t="n">
        <v>13.4117647058824</v>
      </c>
      <c r="H42" s="1" t="n">
        <v>0.234079452620416</v>
      </c>
      <c r="I42" s="1" t="e">
        <v>#NAME?</v>
      </c>
      <c r="J42" s="1" t="e">
        <v>#NAME?</v>
      </c>
      <c r="K42" s="1" t="e">
        <v>#NAME?</v>
      </c>
      <c r="L42" s="1" t="e">
        <f aca="false">J42-K42</f>
        <v>#NAME?</v>
      </c>
    </row>
    <row r="43" customFormat="false" ht="15" hidden="false" customHeight="false" outlineLevel="0" collapsed="false">
      <c r="F43" s="1" t="n">
        <v>39</v>
      </c>
      <c r="G43" s="1" t="n">
        <v>13.7647058823529</v>
      </c>
      <c r="H43" s="1" t="n">
        <v>0.24023943821569</v>
      </c>
      <c r="I43" s="1" t="e">
        <v>#NAME?</v>
      </c>
      <c r="J43" s="1" t="e">
        <v>#NAME?</v>
      </c>
      <c r="K43" s="1" t="e">
        <v>#NAME?</v>
      </c>
      <c r="L43" s="1" t="e">
        <f aca="false">J43-K43</f>
        <v>#NAME?</v>
      </c>
    </row>
    <row r="44" customFormat="false" ht="15" hidden="false" customHeight="false" outlineLevel="0" collapsed="false">
      <c r="F44" s="1" t="n">
        <v>40</v>
      </c>
      <c r="G44" s="1" t="n">
        <v>14.1176470588235</v>
      </c>
      <c r="H44" s="1" t="n">
        <v>0.246399423810964</v>
      </c>
      <c r="I44" s="1" t="e">
        <v>#NAME?</v>
      </c>
      <c r="J44" s="1" t="e">
        <v>#NAME?</v>
      </c>
      <c r="K44" s="1" t="e">
        <v>#NAME?</v>
      </c>
      <c r="L44" s="1" t="e">
        <f aca="false">J44-K44</f>
        <v>#NAME?</v>
      </c>
    </row>
    <row r="45" customFormat="false" ht="15" hidden="false" customHeight="false" outlineLevel="0" collapsed="false">
      <c r="F45" s="1" t="n">
        <v>41</v>
      </c>
      <c r="G45" s="1" t="n">
        <v>14.4705882352941</v>
      </c>
      <c r="H45" s="1" t="n">
        <v>0.252559409406238</v>
      </c>
      <c r="I45" s="1" t="e">
        <v>#NAME?</v>
      </c>
      <c r="J45" s="1" t="e">
        <v>#NAME?</v>
      </c>
      <c r="K45" s="1" t="e">
        <v>#NAME?</v>
      </c>
      <c r="L45" s="1" t="e">
        <f aca="false">J45-K45</f>
        <v>#NAME?</v>
      </c>
    </row>
    <row r="46" customFormat="false" ht="15" hidden="false" customHeight="false" outlineLevel="0" collapsed="false">
      <c r="F46" s="1" t="n">
        <v>42</v>
      </c>
      <c r="G46" s="1" t="n">
        <v>14.8235294117647</v>
      </c>
      <c r="H46" s="1" t="n">
        <v>0.258719395001512</v>
      </c>
      <c r="I46" s="1" t="e">
        <v>#NAME?</v>
      </c>
      <c r="J46" s="1" t="e">
        <v>#NAME?</v>
      </c>
      <c r="K46" s="1" t="e">
        <v>#NAME?</v>
      </c>
      <c r="L46" s="1" t="e">
        <f aca="false">J46-K46</f>
        <v>#NAME?</v>
      </c>
    </row>
    <row r="47" customFormat="false" ht="15" hidden="false" customHeight="false" outlineLevel="0" collapsed="false">
      <c r="F47" s="1" t="n">
        <v>43</v>
      </c>
      <c r="G47" s="1" t="n">
        <v>15.1764705882353</v>
      </c>
      <c r="H47" s="1" t="n">
        <v>0.264879380596786</v>
      </c>
      <c r="I47" s="1" t="e">
        <v>#NAME?</v>
      </c>
      <c r="J47" s="1" t="e">
        <v>#NAME?</v>
      </c>
      <c r="K47" s="1" t="e">
        <v>#NAME?</v>
      </c>
      <c r="L47" s="1" t="e">
        <f aca="false">J47-K47</f>
        <v>#NAME?</v>
      </c>
    </row>
    <row r="48" customFormat="false" ht="15" hidden="false" customHeight="false" outlineLevel="0" collapsed="false">
      <c r="F48" s="1" t="n">
        <v>44</v>
      </c>
      <c r="G48" s="1" t="n">
        <v>15.5294117647059</v>
      </c>
      <c r="H48" s="1" t="n">
        <v>0.271039366192061</v>
      </c>
      <c r="I48" s="1" t="e">
        <v>#NAME?</v>
      </c>
      <c r="J48" s="1" t="e">
        <v>#NAME?</v>
      </c>
      <c r="K48" s="1" t="e">
        <v>#NAME?</v>
      </c>
      <c r="L48" s="1" t="e">
        <f aca="false">J48-K48</f>
        <v>#NAME?</v>
      </c>
    </row>
    <row r="49" customFormat="false" ht="15" hidden="false" customHeight="false" outlineLevel="0" collapsed="false">
      <c r="F49" s="1" t="n">
        <v>45</v>
      </c>
      <c r="G49" s="1" t="n">
        <v>15.8823529411765</v>
      </c>
      <c r="H49" s="1" t="n">
        <v>0.277199351787335</v>
      </c>
      <c r="I49" s="1" t="e">
        <v>#NAME?</v>
      </c>
      <c r="J49" s="1" t="e">
        <v>#NAME?</v>
      </c>
      <c r="K49" s="1" t="e">
        <v>#NAME?</v>
      </c>
      <c r="L49" s="1" t="e">
        <f aca="false">J49-K49</f>
        <v>#NAME?</v>
      </c>
    </row>
    <row r="50" customFormat="false" ht="15" hidden="false" customHeight="false" outlineLevel="0" collapsed="false">
      <c r="F50" s="1" t="n">
        <v>46</v>
      </c>
      <c r="G50" s="1" t="n">
        <v>16.2352941176471</v>
      </c>
      <c r="H50" s="1" t="n">
        <v>0.283359337382609</v>
      </c>
      <c r="I50" s="1" t="e">
        <v>#NAME?</v>
      </c>
      <c r="J50" s="1" t="e">
        <v>#NAME?</v>
      </c>
      <c r="K50" s="1" t="e">
        <v>#NAME?</v>
      </c>
      <c r="L50" s="1" t="e">
        <f aca="false">J50-K50</f>
        <v>#NAME?</v>
      </c>
    </row>
    <row r="51" customFormat="false" ht="15" hidden="false" customHeight="false" outlineLevel="0" collapsed="false">
      <c r="F51" s="1" t="n">
        <v>47</v>
      </c>
      <c r="G51" s="1" t="n">
        <v>16.5882352941176</v>
      </c>
      <c r="H51" s="1" t="n">
        <v>0.289519322977883</v>
      </c>
      <c r="I51" s="1" t="e">
        <v>#NAME?</v>
      </c>
      <c r="J51" s="1" t="e">
        <v>#NAME?</v>
      </c>
      <c r="K51" s="1" t="e">
        <v>#NAME?</v>
      </c>
      <c r="L51" s="1" t="e">
        <f aca="false">J51-K51</f>
        <v>#NAME?</v>
      </c>
    </row>
    <row r="52" customFormat="false" ht="15" hidden="false" customHeight="false" outlineLevel="0" collapsed="false">
      <c r="F52" s="1" t="n">
        <v>48</v>
      </c>
      <c r="G52" s="1" t="n">
        <v>16.9411764705882</v>
      </c>
      <c r="H52" s="1" t="n">
        <v>0.295679308573157</v>
      </c>
      <c r="I52" s="1" t="e">
        <v>#NAME?</v>
      </c>
      <c r="J52" s="1" t="e">
        <v>#NAME?</v>
      </c>
      <c r="K52" s="1" t="e">
        <v>#NAME?</v>
      </c>
      <c r="L52" s="1" t="e">
        <f aca="false">J52-K52</f>
        <v>#NAME?</v>
      </c>
    </row>
    <row r="53" customFormat="false" ht="15" hidden="false" customHeight="false" outlineLevel="0" collapsed="false">
      <c r="F53" s="1" t="n">
        <v>49</v>
      </c>
      <c r="G53" s="1" t="n">
        <v>17.2941176470588</v>
      </c>
      <c r="H53" s="1" t="n">
        <v>0.301839294168431</v>
      </c>
      <c r="I53" s="1" t="e">
        <v>#NAME?</v>
      </c>
      <c r="J53" s="1" t="e">
        <v>#NAME?</v>
      </c>
      <c r="K53" s="1" t="e">
        <v>#NAME?</v>
      </c>
      <c r="L53" s="1" t="e">
        <f aca="false">J53-K53</f>
        <v>#NAME?</v>
      </c>
    </row>
    <row r="54" customFormat="false" ht="15" hidden="false" customHeight="false" outlineLevel="0" collapsed="false">
      <c r="F54" s="1" t="n">
        <v>50</v>
      </c>
      <c r="G54" s="1" t="n">
        <v>17.6470588235294</v>
      </c>
      <c r="H54" s="1" t="n">
        <v>0.307999279763705</v>
      </c>
      <c r="I54" s="1" t="e">
        <v>#NAME?</v>
      </c>
      <c r="J54" s="1" t="e">
        <v>#NAME?</v>
      </c>
      <c r="K54" s="1" t="e">
        <v>#NAME?</v>
      </c>
      <c r="L54" s="1" t="e">
        <f aca="false">J54-K54</f>
        <v>#NAME?</v>
      </c>
    </row>
    <row r="55" customFormat="false" ht="15" hidden="false" customHeight="false" outlineLevel="0" collapsed="false">
      <c r="F55" s="1" t="n">
        <v>51</v>
      </c>
      <c r="G55" s="1" t="n">
        <v>18</v>
      </c>
      <c r="H55" s="1" t="n">
        <v>0.314159265358979</v>
      </c>
      <c r="I55" s="1" t="e">
        <v>#NAME?</v>
      </c>
      <c r="J55" s="1" t="e">
        <v>#NAME?</v>
      </c>
      <c r="K55" s="1" t="e">
        <v>#NAME?</v>
      </c>
      <c r="L55" s="1" t="e">
        <f aca="false">J55-K55</f>
        <v>#NAME?</v>
      </c>
    </row>
    <row r="56" customFormat="false" ht="15" hidden="false" customHeight="false" outlineLevel="0" collapsed="false">
      <c r="F56" s="1" t="n">
        <v>52</v>
      </c>
      <c r="G56" s="1" t="n">
        <v>18.3529411764706</v>
      </c>
      <c r="H56" s="1" t="n">
        <v>0.320319250954253</v>
      </c>
      <c r="I56" s="1" t="e">
        <v>#NAME?</v>
      </c>
      <c r="J56" s="1" t="e">
        <v>#NAME?</v>
      </c>
      <c r="K56" s="1" t="e">
        <v>#NAME?</v>
      </c>
      <c r="L56" s="1" t="e">
        <f aca="false">J56-K56</f>
        <v>#NAME?</v>
      </c>
    </row>
    <row r="57" customFormat="false" ht="15" hidden="false" customHeight="false" outlineLevel="0" collapsed="false">
      <c r="F57" s="1" t="n">
        <v>53</v>
      </c>
      <c r="G57" s="1" t="n">
        <v>18.7058823529412</v>
      </c>
      <c r="H57" s="1" t="n">
        <v>0.326479236549528</v>
      </c>
      <c r="I57" s="1" t="e">
        <v>#NAME?</v>
      </c>
      <c r="J57" s="1" t="e">
        <v>#NAME?</v>
      </c>
      <c r="K57" s="1" t="e">
        <v>#NAME?</v>
      </c>
      <c r="L57" s="1" t="e">
        <f aca="false">J57-K57</f>
        <v>#NAME?</v>
      </c>
    </row>
    <row r="58" customFormat="false" ht="15" hidden="false" customHeight="false" outlineLevel="0" collapsed="false">
      <c r="F58" s="1" t="n">
        <v>54</v>
      </c>
      <c r="G58" s="1" t="n">
        <v>19.0588235294118</v>
      </c>
      <c r="H58" s="1" t="n">
        <v>0.332639222144802</v>
      </c>
      <c r="I58" s="1" t="e">
        <v>#NAME?</v>
      </c>
      <c r="J58" s="1" t="e">
        <v>#NAME?</v>
      </c>
      <c r="K58" s="1" t="e">
        <v>#NAME?</v>
      </c>
      <c r="L58" s="1" t="e">
        <f aca="false">J58-K58</f>
        <v>#NAME?</v>
      </c>
    </row>
    <row r="59" customFormat="false" ht="15" hidden="false" customHeight="false" outlineLevel="0" collapsed="false">
      <c r="F59" s="1" t="n">
        <v>55</v>
      </c>
      <c r="G59" s="1" t="n">
        <v>19.4117647058824</v>
      </c>
      <c r="H59" s="1" t="n">
        <v>0.338799207740076</v>
      </c>
      <c r="I59" s="1" t="e">
        <v>#NAME?</v>
      </c>
      <c r="J59" s="1" t="e">
        <v>#NAME?</v>
      </c>
      <c r="K59" s="1" t="e">
        <v>#NAME?</v>
      </c>
      <c r="L59" s="1" t="e">
        <f aca="false">J59-K59</f>
        <v>#NAME?</v>
      </c>
    </row>
    <row r="60" customFormat="false" ht="15" hidden="false" customHeight="false" outlineLevel="0" collapsed="false">
      <c r="F60" s="1" t="n">
        <v>56</v>
      </c>
      <c r="G60" s="1" t="n">
        <v>19.7647058823529</v>
      </c>
      <c r="H60" s="1" t="n">
        <v>0.34495919333535</v>
      </c>
      <c r="I60" s="1" t="e">
        <v>#NAME?</v>
      </c>
      <c r="J60" s="1" t="e">
        <v>#NAME?</v>
      </c>
      <c r="K60" s="1" t="e">
        <v>#NAME?</v>
      </c>
      <c r="L60" s="1" t="e">
        <f aca="false">J60-K60</f>
        <v>#NAME?</v>
      </c>
    </row>
    <row r="61" customFormat="false" ht="15" hidden="false" customHeight="false" outlineLevel="0" collapsed="false">
      <c r="F61" s="1" t="n">
        <v>57</v>
      </c>
      <c r="G61" s="1" t="n">
        <v>20.1176470588235</v>
      </c>
      <c r="H61" s="1" t="n">
        <v>0.351119178930624</v>
      </c>
      <c r="I61" s="1" t="e">
        <v>#NAME?</v>
      </c>
      <c r="J61" s="1" t="e">
        <v>#NAME?</v>
      </c>
      <c r="K61" s="1" t="e">
        <v>#NAME?</v>
      </c>
      <c r="L61" s="1" t="e">
        <f aca="false">J61-K61</f>
        <v>#NAME?</v>
      </c>
    </row>
    <row r="62" customFormat="false" ht="15" hidden="false" customHeight="false" outlineLevel="0" collapsed="false">
      <c r="F62" s="1" t="n">
        <v>58</v>
      </c>
      <c r="G62" s="1" t="n">
        <v>20.4705882352941</v>
      </c>
      <c r="H62" s="1" t="n">
        <v>0.357279164525898</v>
      </c>
      <c r="I62" s="1" t="e">
        <v>#NAME?</v>
      </c>
      <c r="J62" s="1" t="e">
        <v>#NAME?</v>
      </c>
      <c r="K62" s="1" t="e">
        <v>#NAME?</v>
      </c>
      <c r="L62" s="1" t="e">
        <f aca="false">J62-K62</f>
        <v>#NAME?</v>
      </c>
    </row>
    <row r="63" customFormat="false" ht="15" hidden="false" customHeight="false" outlineLevel="0" collapsed="false">
      <c r="F63" s="1" t="n">
        <v>59</v>
      </c>
      <c r="G63" s="1" t="n">
        <v>20.8235294117647</v>
      </c>
      <c r="H63" s="1" t="n">
        <v>0.363439150121172</v>
      </c>
      <c r="I63" s="1" t="e">
        <v>#NAME?</v>
      </c>
      <c r="J63" s="1" t="e">
        <v>#NAME?</v>
      </c>
      <c r="K63" s="1" t="e">
        <v>#NAME?</v>
      </c>
      <c r="L63" s="1" t="e">
        <f aca="false">J63-K63</f>
        <v>#NAME?</v>
      </c>
    </row>
    <row r="64" customFormat="false" ht="15" hidden="false" customHeight="false" outlineLevel="0" collapsed="false">
      <c r="F64" s="1" t="n">
        <v>60</v>
      </c>
      <c r="G64" s="1" t="n">
        <v>21.1764705882353</v>
      </c>
      <c r="H64" s="1" t="n">
        <v>0.369599135716446</v>
      </c>
      <c r="I64" s="1" t="e">
        <v>#NAME?</v>
      </c>
      <c r="J64" s="1" t="e">
        <v>#NAME?</v>
      </c>
      <c r="K64" s="1" t="e">
        <v>#NAME?</v>
      </c>
      <c r="L64" s="1" t="e">
        <f aca="false">J64-K64</f>
        <v>#NAME?</v>
      </c>
    </row>
    <row r="65" customFormat="false" ht="15" hidden="false" customHeight="false" outlineLevel="0" collapsed="false">
      <c r="F65" s="1" t="n">
        <v>61</v>
      </c>
      <c r="G65" s="1" t="n">
        <v>21.5294117647059</v>
      </c>
      <c r="H65" s="1" t="n">
        <v>0.37575912131172</v>
      </c>
      <c r="I65" s="1" t="e">
        <v>#NAME?</v>
      </c>
      <c r="J65" s="1" t="e">
        <v>#NAME?</v>
      </c>
      <c r="K65" s="1" t="e">
        <v>#NAME?</v>
      </c>
      <c r="L65" s="1" t="e">
        <f aca="false">J65-K65</f>
        <v>#NAME?</v>
      </c>
    </row>
    <row r="66" customFormat="false" ht="15" hidden="false" customHeight="false" outlineLevel="0" collapsed="false">
      <c r="F66" s="1" t="n">
        <v>62</v>
      </c>
      <c r="G66" s="1" t="n">
        <v>21.8823529411765</v>
      </c>
      <c r="H66" s="1" t="n">
        <v>0.381919106906994</v>
      </c>
      <c r="I66" s="1" t="e">
        <v>#NAME?</v>
      </c>
      <c r="J66" s="1" t="e">
        <v>#NAME?</v>
      </c>
      <c r="K66" s="1" t="e">
        <v>#NAME?</v>
      </c>
      <c r="L66" s="1" t="e">
        <f aca="false">J66-K66</f>
        <v>#NAME?</v>
      </c>
    </row>
    <row r="67" customFormat="false" ht="15" hidden="false" customHeight="false" outlineLevel="0" collapsed="false">
      <c r="F67" s="1" t="n">
        <v>63</v>
      </c>
      <c r="G67" s="1" t="n">
        <v>22.2352941176471</v>
      </c>
      <c r="H67" s="1" t="n">
        <v>0.388079092502269</v>
      </c>
      <c r="I67" s="1" t="e">
        <v>#NAME?</v>
      </c>
      <c r="J67" s="1" t="e">
        <v>#NAME?</v>
      </c>
      <c r="K67" s="1" t="e">
        <v>#NAME?</v>
      </c>
      <c r="L67" s="1" t="e">
        <f aca="false">J67-K67</f>
        <v>#NAME?</v>
      </c>
    </row>
    <row r="68" customFormat="false" ht="15" hidden="false" customHeight="false" outlineLevel="0" collapsed="false">
      <c r="F68" s="1" t="n">
        <v>64</v>
      </c>
      <c r="G68" s="1" t="n">
        <v>22.5882352941176</v>
      </c>
      <c r="H68" s="1" t="n">
        <v>0.394239078097543</v>
      </c>
      <c r="I68" s="1" t="e">
        <v>#NAME?</v>
      </c>
      <c r="J68" s="1" t="e">
        <v>#NAME?</v>
      </c>
      <c r="K68" s="1" t="e">
        <v>#NAME?</v>
      </c>
      <c r="L68" s="1" t="e">
        <f aca="false">J68-K68</f>
        <v>#NAME?</v>
      </c>
    </row>
    <row r="69" customFormat="false" ht="15" hidden="false" customHeight="false" outlineLevel="0" collapsed="false">
      <c r="F69" s="1" t="n">
        <v>65</v>
      </c>
      <c r="G69" s="1" t="n">
        <v>22.9411764705882</v>
      </c>
      <c r="H69" s="1" t="n">
        <v>0.400399063692817</v>
      </c>
      <c r="I69" s="1" t="e">
        <v>#NAME?</v>
      </c>
      <c r="J69" s="1" t="e">
        <v>#NAME?</v>
      </c>
      <c r="K69" s="1" t="e">
        <v>#NAME?</v>
      </c>
      <c r="L69" s="1" t="e">
        <f aca="false">J69-K69</f>
        <v>#NAME?</v>
      </c>
    </row>
    <row r="70" customFormat="false" ht="15" hidden="false" customHeight="false" outlineLevel="0" collapsed="false">
      <c r="F70" s="1" t="n">
        <v>66</v>
      </c>
      <c r="G70" s="1" t="n">
        <v>23.2941176470588</v>
      </c>
      <c r="H70" s="1" t="n">
        <v>0.406559049288091</v>
      </c>
      <c r="I70" s="1" t="e">
        <v>#NAME?</v>
      </c>
      <c r="J70" s="1" t="e">
        <v>#NAME?</v>
      </c>
      <c r="K70" s="1" t="e">
        <v>#NAME?</v>
      </c>
      <c r="L70" s="1" t="e">
        <f aca="false">J70-K70</f>
        <v>#NAME?</v>
      </c>
    </row>
    <row r="71" customFormat="false" ht="15" hidden="false" customHeight="false" outlineLevel="0" collapsed="false">
      <c r="F71" s="1" t="n">
        <v>67</v>
      </c>
      <c r="G71" s="1" t="n">
        <v>23.6470588235294</v>
      </c>
      <c r="H71" s="1" t="n">
        <v>0.412719034883365</v>
      </c>
      <c r="I71" s="1" t="e">
        <v>#NAME?</v>
      </c>
      <c r="J71" s="1" t="e">
        <v>#NAME?</v>
      </c>
      <c r="K71" s="1" t="e">
        <v>#NAME?</v>
      </c>
      <c r="L71" s="1" t="e">
        <f aca="false">J71-K71</f>
        <v>#NAME?</v>
      </c>
    </row>
    <row r="72" customFormat="false" ht="15" hidden="false" customHeight="false" outlineLevel="0" collapsed="false">
      <c r="F72" s="1" t="n">
        <v>68</v>
      </c>
      <c r="G72" s="1" t="n">
        <v>24</v>
      </c>
      <c r="H72" s="1" t="n">
        <v>0.418879020478639</v>
      </c>
      <c r="I72" s="1" t="e">
        <v>#NAME?</v>
      </c>
      <c r="J72" s="1" t="e">
        <v>#NAME?</v>
      </c>
      <c r="K72" s="1" t="e">
        <v>#NAME?</v>
      </c>
      <c r="L72" s="1" t="e">
        <f aca="false">J72-K72</f>
        <v>#NAME?</v>
      </c>
    </row>
    <row r="73" customFormat="false" ht="15" hidden="false" customHeight="false" outlineLevel="0" collapsed="false">
      <c r="F73" s="1" t="n">
        <v>69</v>
      </c>
      <c r="G73" s="1" t="n">
        <v>24.3529411764706</v>
      </c>
      <c r="H73" s="1" t="n">
        <v>0.425039006073913</v>
      </c>
      <c r="I73" s="1" t="e">
        <v>#NAME?</v>
      </c>
      <c r="J73" s="1" t="e">
        <v>#NAME?</v>
      </c>
      <c r="K73" s="1" t="e">
        <v>#NAME?</v>
      </c>
      <c r="L73" s="1" t="e">
        <f aca="false">J73-K73</f>
        <v>#NAME?</v>
      </c>
    </row>
    <row r="74" customFormat="false" ht="15" hidden="false" customHeight="false" outlineLevel="0" collapsed="false">
      <c r="F74" s="1" t="n">
        <v>70</v>
      </c>
      <c r="G74" s="1" t="n">
        <v>24.7058823529412</v>
      </c>
      <c r="H74" s="1" t="n">
        <v>0.431198991669187</v>
      </c>
      <c r="I74" s="1" t="e">
        <v>#NAME?</v>
      </c>
      <c r="J74" s="1" t="e">
        <v>#NAME?</v>
      </c>
      <c r="K74" s="1" t="e">
        <v>#NAME?</v>
      </c>
      <c r="L74" s="1" t="e">
        <f aca="false">J74-K74</f>
        <v>#NAME?</v>
      </c>
    </row>
    <row r="75" customFormat="false" ht="15" hidden="false" customHeight="false" outlineLevel="0" collapsed="false">
      <c r="F75" s="1" t="n">
        <v>71</v>
      </c>
      <c r="G75" s="1" t="n">
        <v>25.0588235294118</v>
      </c>
      <c r="H75" s="1" t="n">
        <v>0.437358977264461</v>
      </c>
      <c r="I75" s="1" t="e">
        <v>#NAME?</v>
      </c>
      <c r="J75" s="1" t="e">
        <v>#NAME?</v>
      </c>
      <c r="K75" s="1" t="e">
        <v>#NAME?</v>
      </c>
      <c r="L75" s="1" t="e">
        <f aca="false">J75-K75</f>
        <v>#NAME?</v>
      </c>
    </row>
    <row r="76" customFormat="false" ht="15" hidden="false" customHeight="false" outlineLevel="0" collapsed="false">
      <c r="F76" s="1" t="n">
        <v>72</v>
      </c>
      <c r="G76" s="1" t="n">
        <v>25.4117647058824</v>
      </c>
      <c r="H76" s="1" t="n">
        <v>0.443518962859735</v>
      </c>
      <c r="I76" s="1" t="e">
        <v>#NAME?</v>
      </c>
      <c r="J76" s="1" t="e">
        <v>#NAME?</v>
      </c>
      <c r="K76" s="1" t="e">
        <v>#NAME?</v>
      </c>
      <c r="L76" s="1" t="e">
        <f aca="false">J76-K76</f>
        <v>#NAME?</v>
      </c>
    </row>
    <row r="77" customFormat="false" ht="15" hidden="false" customHeight="false" outlineLevel="0" collapsed="false">
      <c r="F77" s="1" t="n">
        <v>73</v>
      </c>
      <c r="G77" s="1" t="n">
        <v>25.7647058823529</v>
      </c>
      <c r="H77" s="1" t="n">
        <v>0.44967894845501</v>
      </c>
      <c r="I77" s="1" t="e">
        <v>#NAME?</v>
      </c>
      <c r="J77" s="1" t="e">
        <v>#NAME?</v>
      </c>
      <c r="K77" s="1" t="e">
        <v>#NAME?</v>
      </c>
      <c r="L77" s="1" t="e">
        <f aca="false">J77-K77</f>
        <v>#NAME?</v>
      </c>
    </row>
    <row r="78" customFormat="false" ht="15" hidden="false" customHeight="false" outlineLevel="0" collapsed="false">
      <c r="F78" s="1" t="n">
        <v>74</v>
      </c>
      <c r="G78" s="1" t="n">
        <v>26.1176470588235</v>
      </c>
      <c r="H78" s="1" t="n">
        <v>0.455838934050284</v>
      </c>
      <c r="I78" s="1" t="e">
        <v>#NAME?</v>
      </c>
      <c r="J78" s="1" t="e">
        <v>#NAME?</v>
      </c>
      <c r="K78" s="1" t="e">
        <v>#NAME?</v>
      </c>
      <c r="L78" s="1" t="e">
        <f aca="false">J78-K78</f>
        <v>#NAME?</v>
      </c>
    </row>
    <row r="79" customFormat="false" ht="15" hidden="false" customHeight="false" outlineLevel="0" collapsed="false">
      <c r="F79" s="1" t="n">
        <v>75</v>
      </c>
      <c r="G79" s="1" t="n">
        <v>26.4705882352941</v>
      </c>
      <c r="H79" s="1" t="n">
        <v>0.461998919645558</v>
      </c>
      <c r="I79" s="1" t="e">
        <v>#NAME?</v>
      </c>
      <c r="J79" s="1" t="e">
        <v>#NAME?</v>
      </c>
      <c r="K79" s="1" t="e">
        <v>#NAME?</v>
      </c>
      <c r="L79" s="1" t="e">
        <f aca="false">J79-K79</f>
        <v>#NAME?</v>
      </c>
    </row>
    <row r="80" customFormat="false" ht="15" hidden="false" customHeight="false" outlineLevel="0" collapsed="false">
      <c r="F80" s="1" t="n">
        <v>76</v>
      </c>
      <c r="G80" s="1" t="n">
        <v>26.8235294117647</v>
      </c>
      <c r="H80" s="1" t="n">
        <v>0.468158905240832</v>
      </c>
      <c r="I80" s="1" t="e">
        <v>#NAME?</v>
      </c>
      <c r="J80" s="1" t="e">
        <v>#NAME?</v>
      </c>
      <c r="K80" s="1" t="e">
        <v>#NAME?</v>
      </c>
      <c r="L80" s="1" t="e">
        <f aca="false">J80-K80</f>
        <v>#NAME?</v>
      </c>
    </row>
    <row r="81" customFormat="false" ht="15" hidden="false" customHeight="false" outlineLevel="0" collapsed="false">
      <c r="F81" s="1" t="n">
        <v>77</v>
      </c>
      <c r="G81" s="1" t="n">
        <v>27.1764705882353</v>
      </c>
      <c r="H81" s="1" t="n">
        <v>0.474318890836106</v>
      </c>
      <c r="I81" s="1" t="e">
        <v>#NAME?</v>
      </c>
      <c r="J81" s="1" t="e">
        <v>#NAME?</v>
      </c>
      <c r="K81" s="1" t="e">
        <v>#NAME?</v>
      </c>
      <c r="L81" s="1" t="e">
        <f aca="false">J81-K81</f>
        <v>#NAME?</v>
      </c>
    </row>
    <row r="82" customFormat="false" ht="15" hidden="false" customHeight="false" outlineLevel="0" collapsed="false">
      <c r="F82" s="1" t="n">
        <v>78</v>
      </c>
      <c r="G82" s="1" t="n">
        <v>27.5294117647059</v>
      </c>
      <c r="H82" s="1" t="n">
        <v>0.48047887643138</v>
      </c>
      <c r="I82" s="1" t="e">
        <v>#NAME?</v>
      </c>
      <c r="J82" s="1" t="e">
        <v>#NAME?</v>
      </c>
      <c r="K82" s="1" t="e">
        <v>#NAME?</v>
      </c>
      <c r="L82" s="1" t="e">
        <f aca="false">J82-K82</f>
        <v>#NAME?</v>
      </c>
    </row>
    <row r="83" customFormat="false" ht="15" hidden="false" customHeight="false" outlineLevel="0" collapsed="false">
      <c r="F83" s="1" t="n">
        <v>79</v>
      </c>
      <c r="G83" s="1" t="n">
        <v>27.8823529411765</v>
      </c>
      <c r="H83" s="1" t="n">
        <v>0.486638862026654</v>
      </c>
      <c r="I83" s="1" t="e">
        <v>#NAME?</v>
      </c>
      <c r="J83" s="1" t="e">
        <v>#NAME?</v>
      </c>
      <c r="K83" s="1" t="e">
        <v>#NAME?</v>
      </c>
      <c r="L83" s="1" t="e">
        <f aca="false">J83-K83</f>
        <v>#NAME?</v>
      </c>
    </row>
    <row r="84" customFormat="false" ht="15" hidden="false" customHeight="false" outlineLevel="0" collapsed="false">
      <c r="F84" s="1" t="n">
        <v>80</v>
      </c>
      <c r="G84" s="1" t="n">
        <v>28.2352941176471</v>
      </c>
      <c r="H84" s="1" t="n">
        <v>0.492798847621928</v>
      </c>
      <c r="I84" s="1" t="e">
        <v>#NAME?</v>
      </c>
      <c r="J84" s="1" t="e">
        <v>#NAME?</v>
      </c>
      <c r="K84" s="1" t="e">
        <v>#NAME?</v>
      </c>
      <c r="L84" s="1" t="e">
        <f aca="false">J84-K84</f>
        <v>#NAME?</v>
      </c>
    </row>
    <row r="85" customFormat="false" ht="15" hidden="false" customHeight="false" outlineLevel="0" collapsed="false">
      <c r="F85" s="1" t="n">
        <v>81</v>
      </c>
      <c r="G85" s="1" t="n">
        <v>28.5882352941176</v>
      </c>
      <c r="H85" s="1" t="n">
        <v>0.498958833217202</v>
      </c>
      <c r="I85" s="1" t="e">
        <v>#NAME?</v>
      </c>
      <c r="J85" s="1" t="e">
        <v>#NAME?</v>
      </c>
      <c r="K85" s="1" t="e">
        <v>#NAME?</v>
      </c>
      <c r="L85" s="1" t="e">
        <f aca="false">J85-K85</f>
        <v>#NAME?</v>
      </c>
    </row>
    <row r="86" customFormat="false" ht="15" hidden="false" customHeight="false" outlineLevel="0" collapsed="false">
      <c r="F86" s="1" t="n">
        <v>82</v>
      </c>
      <c r="G86" s="1" t="n">
        <v>28.9411764705882</v>
      </c>
      <c r="H86" s="1" t="n">
        <v>0.505118818812477</v>
      </c>
      <c r="I86" s="1" t="e">
        <v>#NAME?</v>
      </c>
      <c r="J86" s="1" t="e">
        <v>#NAME?</v>
      </c>
      <c r="K86" s="1" t="e">
        <v>#NAME?</v>
      </c>
      <c r="L86" s="1" t="e">
        <f aca="false">J86-K86</f>
        <v>#NAME?</v>
      </c>
    </row>
    <row r="87" customFormat="false" ht="15" hidden="false" customHeight="false" outlineLevel="0" collapsed="false">
      <c r="F87" s="1" t="n">
        <v>83</v>
      </c>
      <c r="G87" s="1" t="n">
        <v>29.2941176470588</v>
      </c>
      <c r="H87" s="1" t="n">
        <v>0.511278804407751</v>
      </c>
      <c r="I87" s="1" t="e">
        <v>#NAME?</v>
      </c>
      <c r="J87" s="1" t="e">
        <v>#NAME?</v>
      </c>
      <c r="K87" s="1" t="e">
        <v>#NAME?</v>
      </c>
      <c r="L87" s="1" t="e">
        <f aca="false">J87-K87</f>
        <v>#NAME?</v>
      </c>
    </row>
    <row r="88" customFormat="false" ht="15" hidden="false" customHeight="false" outlineLevel="0" collapsed="false">
      <c r="F88" s="1" t="n">
        <v>84</v>
      </c>
      <c r="G88" s="1" t="n">
        <v>29.6470588235294</v>
      </c>
      <c r="H88" s="1" t="n">
        <v>0.517438790003025</v>
      </c>
      <c r="I88" s="1" t="e">
        <v>#NAME?</v>
      </c>
      <c r="J88" s="1" t="e">
        <v>#NAME?</v>
      </c>
      <c r="K88" s="1" t="e">
        <v>#NAME?</v>
      </c>
      <c r="L88" s="1" t="e">
        <f aca="false">J88-K88</f>
        <v>#NAME?</v>
      </c>
    </row>
    <row r="89" customFormat="false" ht="15" hidden="false" customHeight="false" outlineLevel="0" collapsed="false">
      <c r="F89" s="1" t="n">
        <v>85</v>
      </c>
      <c r="G89" s="1" t="n">
        <v>30</v>
      </c>
      <c r="H89" s="1" t="n">
        <v>0.523598775598299</v>
      </c>
      <c r="I89" s="1" t="e">
        <v>#NAME?</v>
      </c>
      <c r="J89" s="1" t="e">
        <v>#NAME?</v>
      </c>
      <c r="K89" s="1" t="e">
        <v>#NAME?</v>
      </c>
      <c r="L89" s="1" t="e">
        <f aca="false">J89-K89</f>
        <v>#NAME?</v>
      </c>
    </row>
    <row r="90" customFormat="false" ht="15" hidden="false" customHeight="false" outlineLevel="0" collapsed="false">
      <c r="F90" s="1" t="n">
        <v>86</v>
      </c>
      <c r="G90" s="1" t="n">
        <v>30.3529411764706</v>
      </c>
      <c r="H90" s="1" t="n">
        <v>0.529758761193573</v>
      </c>
      <c r="I90" s="1" t="e">
        <v>#NAME?</v>
      </c>
      <c r="J90" s="1" t="e">
        <v>#NAME?</v>
      </c>
      <c r="K90" s="1" t="e">
        <v>#NAME?</v>
      </c>
      <c r="L90" s="1" t="e">
        <f aca="false">J90-K90</f>
        <v>#NAME?</v>
      </c>
    </row>
    <row r="91" customFormat="false" ht="15" hidden="false" customHeight="false" outlineLevel="0" collapsed="false">
      <c r="F91" s="1" t="n">
        <v>87</v>
      </c>
      <c r="G91" s="1" t="n">
        <v>30.7058823529412</v>
      </c>
      <c r="H91" s="1" t="n">
        <v>0.535918746788847</v>
      </c>
      <c r="I91" s="1" t="e">
        <v>#NAME?</v>
      </c>
      <c r="J91" s="1" t="e">
        <v>#NAME?</v>
      </c>
      <c r="K91" s="1" t="e">
        <v>#NAME?</v>
      </c>
      <c r="L91" s="1" t="e">
        <f aca="false">J91-K91</f>
        <v>#NAME?</v>
      </c>
    </row>
    <row r="92" customFormat="false" ht="15" hidden="false" customHeight="false" outlineLevel="0" collapsed="false">
      <c r="F92" s="1" t="n">
        <v>88</v>
      </c>
      <c r="G92" s="1" t="n">
        <v>31.0588235294118</v>
      </c>
      <c r="H92" s="1" t="n">
        <v>0.542078732384121</v>
      </c>
      <c r="I92" s="1" t="e">
        <v>#NAME?</v>
      </c>
      <c r="J92" s="1" t="e">
        <v>#NAME?</v>
      </c>
      <c r="K92" s="1" t="e">
        <v>#NAME?</v>
      </c>
      <c r="L92" s="1" t="e">
        <f aca="false">J92-K92</f>
        <v>#NAME?</v>
      </c>
    </row>
    <row r="93" customFormat="false" ht="15" hidden="false" customHeight="false" outlineLevel="0" collapsed="false">
      <c r="F93" s="1" t="n">
        <v>89</v>
      </c>
      <c r="G93" s="1" t="n">
        <v>31.4117647058824</v>
      </c>
      <c r="H93" s="1" t="n">
        <v>0.548238717979395</v>
      </c>
      <c r="I93" s="1" t="e">
        <v>#NAME?</v>
      </c>
      <c r="J93" s="1" t="e">
        <v>#NAME?</v>
      </c>
      <c r="K93" s="1" t="e">
        <v>#NAME?</v>
      </c>
      <c r="L93" s="1" t="e">
        <f aca="false">J93-K93</f>
        <v>#NAME?</v>
      </c>
    </row>
    <row r="94" customFormat="false" ht="15" hidden="false" customHeight="false" outlineLevel="0" collapsed="false">
      <c r="F94" s="1" t="n">
        <v>90</v>
      </c>
      <c r="G94" s="1" t="n">
        <v>31.7647058823529</v>
      </c>
      <c r="H94" s="1" t="n">
        <v>0.554398703574669</v>
      </c>
      <c r="I94" s="1" t="e">
        <v>#NAME?</v>
      </c>
      <c r="J94" s="1" t="e">
        <v>#NAME?</v>
      </c>
      <c r="K94" s="1" t="e">
        <v>#NAME?</v>
      </c>
      <c r="L94" s="1" t="e">
        <f aca="false">J94-K94</f>
        <v>#NAME?</v>
      </c>
    </row>
    <row r="95" customFormat="false" ht="15" hidden="false" customHeight="false" outlineLevel="0" collapsed="false">
      <c r="F95" s="1" t="n">
        <v>91</v>
      </c>
      <c r="G95" s="1" t="n">
        <v>32.1176470588235</v>
      </c>
      <c r="H95" s="1" t="n">
        <v>0.560558689169943</v>
      </c>
      <c r="I95" s="1" t="e">
        <v>#NAME?</v>
      </c>
      <c r="J95" s="1" t="e">
        <v>#NAME?</v>
      </c>
      <c r="K95" s="1" t="e">
        <v>#NAME?</v>
      </c>
      <c r="L95" s="1" t="e">
        <f aca="false">J95-K95</f>
        <v>#NAME?</v>
      </c>
    </row>
    <row r="96" customFormat="false" ht="15" hidden="false" customHeight="false" outlineLevel="0" collapsed="false">
      <c r="F96" s="1" t="n">
        <v>92</v>
      </c>
      <c r="G96" s="1" t="n">
        <v>32.4705882352941</v>
      </c>
      <c r="H96" s="1" t="n">
        <v>0.566718674765218</v>
      </c>
      <c r="I96" s="1" t="e">
        <v>#NAME?</v>
      </c>
      <c r="J96" s="1" t="e">
        <v>#NAME?</v>
      </c>
      <c r="K96" s="1" t="e">
        <v>#NAME?</v>
      </c>
      <c r="L96" s="1" t="e">
        <f aca="false">J96-K96</f>
        <v>#NAME?</v>
      </c>
    </row>
    <row r="97" customFormat="false" ht="15" hidden="false" customHeight="false" outlineLevel="0" collapsed="false">
      <c r="F97" s="1" t="n">
        <v>93</v>
      </c>
      <c r="G97" s="1" t="n">
        <v>32.8235294117647</v>
      </c>
      <c r="H97" s="1" t="n">
        <v>0.572878660360492</v>
      </c>
      <c r="I97" s="1" t="e">
        <v>#NAME?</v>
      </c>
      <c r="J97" s="1" t="e">
        <v>#NAME?</v>
      </c>
      <c r="K97" s="1" t="e">
        <v>#NAME?</v>
      </c>
      <c r="L97" s="1" t="e">
        <f aca="false">J97-K97</f>
        <v>#NAME?</v>
      </c>
    </row>
    <row r="98" customFormat="false" ht="15" hidden="false" customHeight="false" outlineLevel="0" collapsed="false">
      <c r="F98" s="1" t="n">
        <v>94</v>
      </c>
      <c r="G98" s="1" t="n">
        <v>33.1764705882353</v>
      </c>
      <c r="H98" s="1" t="n">
        <v>0.579038645955766</v>
      </c>
      <c r="I98" s="1" t="e">
        <v>#NAME?</v>
      </c>
      <c r="J98" s="1" t="e">
        <v>#NAME?</v>
      </c>
      <c r="K98" s="1" t="e">
        <v>#NAME?</v>
      </c>
      <c r="L98" s="1" t="e">
        <f aca="false">J98-K98</f>
        <v>#NAME?</v>
      </c>
    </row>
    <row r="99" customFormat="false" ht="15" hidden="false" customHeight="false" outlineLevel="0" collapsed="false">
      <c r="F99" s="1" t="n">
        <v>95</v>
      </c>
      <c r="G99" s="1" t="n">
        <v>33.5294117647059</v>
      </c>
      <c r="H99" s="1" t="n">
        <v>0.58519863155104</v>
      </c>
      <c r="I99" s="1" t="e">
        <v>#NAME?</v>
      </c>
      <c r="J99" s="1" t="e">
        <v>#NAME?</v>
      </c>
      <c r="K99" s="1" t="e">
        <v>#NAME?</v>
      </c>
      <c r="L99" s="1" t="e">
        <f aca="false">J99-K99</f>
        <v>#NAME?</v>
      </c>
    </row>
    <row r="100" customFormat="false" ht="15" hidden="false" customHeight="false" outlineLevel="0" collapsed="false">
      <c r="F100" s="1" t="n">
        <v>96</v>
      </c>
      <c r="G100" s="1" t="n">
        <v>33.8823529411765</v>
      </c>
      <c r="H100" s="1" t="n">
        <v>0.591358617146314</v>
      </c>
      <c r="I100" s="1" t="e">
        <v>#NAME?</v>
      </c>
      <c r="J100" s="1" t="e">
        <v>#NAME?</v>
      </c>
      <c r="K100" s="1" t="e">
        <v>#NAME?</v>
      </c>
      <c r="L100" s="1" t="e">
        <f aca="false">J100-K100</f>
        <v>#NAME?</v>
      </c>
    </row>
    <row r="101" customFormat="false" ht="15" hidden="false" customHeight="false" outlineLevel="0" collapsed="false">
      <c r="F101" s="1" t="n">
        <v>97</v>
      </c>
      <c r="G101" s="1" t="n">
        <v>34.2352941176471</v>
      </c>
      <c r="H101" s="1" t="n">
        <v>0.597518602741588</v>
      </c>
      <c r="I101" s="1" t="e">
        <v>#NAME?</v>
      </c>
      <c r="J101" s="1" t="e">
        <v>#NAME?</v>
      </c>
      <c r="K101" s="1" t="e">
        <v>#NAME?</v>
      </c>
      <c r="L101" s="1" t="e">
        <f aca="false">J101-K101</f>
        <v>#NAME?</v>
      </c>
    </row>
    <row r="102" customFormat="false" ht="15" hidden="false" customHeight="false" outlineLevel="0" collapsed="false">
      <c r="F102" s="1" t="n">
        <v>98</v>
      </c>
      <c r="G102" s="1" t="n">
        <v>34.5882352941177</v>
      </c>
      <c r="H102" s="1" t="n">
        <v>0.603678588336862</v>
      </c>
      <c r="I102" s="1" t="e">
        <v>#NAME?</v>
      </c>
      <c r="J102" s="1" t="e">
        <v>#NAME?</v>
      </c>
      <c r="K102" s="1" t="e">
        <v>#NAME?</v>
      </c>
      <c r="L102" s="1" t="e">
        <f aca="false">J102-K102</f>
        <v>#NAME?</v>
      </c>
    </row>
    <row r="103" customFormat="false" ht="15" hidden="false" customHeight="false" outlineLevel="0" collapsed="false">
      <c r="F103" s="1" t="n">
        <v>99</v>
      </c>
      <c r="G103" s="1" t="n">
        <v>34.9411764705882</v>
      </c>
      <c r="H103" s="1" t="n">
        <v>0.609838573932136</v>
      </c>
      <c r="I103" s="1" t="e">
        <v>#NAME?</v>
      </c>
      <c r="J103" s="1" t="e">
        <v>#NAME?</v>
      </c>
      <c r="K103" s="1" t="e">
        <v>#NAME?</v>
      </c>
      <c r="L103" s="1" t="e">
        <f aca="false">J103-K103</f>
        <v>#NAME?</v>
      </c>
    </row>
    <row r="104" customFormat="false" ht="15" hidden="false" customHeight="false" outlineLevel="0" collapsed="false">
      <c r="F104" s="1" t="n">
        <v>100</v>
      </c>
      <c r="G104" s="1" t="n">
        <v>35.2941176470588</v>
      </c>
      <c r="H104" s="1" t="n">
        <v>0.61599855952741</v>
      </c>
      <c r="I104" s="1" t="e">
        <v>#NAME?</v>
      </c>
      <c r="J104" s="1" t="e">
        <v>#NAME?</v>
      </c>
      <c r="K104" s="1" t="e">
        <v>#NAME?</v>
      </c>
      <c r="L104" s="1" t="e">
        <f aca="false">J104-K104</f>
        <v>#NAME?</v>
      </c>
    </row>
    <row r="105" customFormat="false" ht="15" hidden="false" customHeight="false" outlineLevel="0" collapsed="false">
      <c r="F105" s="1" t="n">
        <v>101</v>
      </c>
      <c r="G105" s="1" t="n">
        <v>35.6470588235294</v>
      </c>
      <c r="H105" s="1" t="n">
        <v>0.622158545122685</v>
      </c>
      <c r="I105" s="1" t="e">
        <v>#NAME?</v>
      </c>
      <c r="J105" s="1" t="e">
        <v>#NAME?</v>
      </c>
      <c r="K105" s="1" t="e">
        <v>#NAME?</v>
      </c>
      <c r="L105" s="1" t="e">
        <f aca="false">J105-K105</f>
        <v>#NAME?</v>
      </c>
    </row>
    <row r="106" customFormat="false" ht="15" hidden="false" customHeight="false" outlineLevel="0" collapsed="false">
      <c r="F106" s="1" t="n">
        <v>102</v>
      </c>
      <c r="G106" s="1" t="n">
        <v>36</v>
      </c>
      <c r="H106" s="1" t="n">
        <v>0.628318530717959</v>
      </c>
      <c r="I106" s="1" t="e">
        <v>#NAME?</v>
      </c>
      <c r="J106" s="1" t="e">
        <v>#NAME?</v>
      </c>
      <c r="K106" s="1" t="e">
        <v>#NAME?</v>
      </c>
      <c r="L106" s="1" t="e">
        <f aca="false">J106-K106</f>
        <v>#NAME?</v>
      </c>
    </row>
    <row r="107" customFormat="false" ht="15" hidden="false" customHeight="false" outlineLevel="0" collapsed="false">
      <c r="F107" s="1" t="n">
        <v>103</v>
      </c>
      <c r="G107" s="1" t="n">
        <v>36.3529411764706</v>
      </c>
      <c r="H107" s="1" t="n">
        <v>0.634478516313233</v>
      </c>
      <c r="I107" s="1" t="e">
        <v>#NAME?</v>
      </c>
      <c r="J107" s="1" t="e">
        <v>#NAME?</v>
      </c>
      <c r="K107" s="1" t="e">
        <v>#NAME?</v>
      </c>
      <c r="L107" s="1" t="e">
        <f aca="false">J107-K107</f>
        <v>#NAME?</v>
      </c>
    </row>
    <row r="108" customFormat="false" ht="15" hidden="false" customHeight="false" outlineLevel="0" collapsed="false">
      <c r="F108" s="1" t="n">
        <v>104</v>
      </c>
      <c r="G108" s="1" t="n">
        <v>36.7058823529412</v>
      </c>
      <c r="H108" s="1" t="n">
        <v>0.640638501908507</v>
      </c>
      <c r="I108" s="1" t="e">
        <v>#NAME?</v>
      </c>
      <c r="J108" s="1" t="e">
        <v>#NAME?</v>
      </c>
      <c r="K108" s="1" t="e">
        <v>#NAME?</v>
      </c>
      <c r="L108" s="1" t="e">
        <f aca="false">J108-K108</f>
        <v>#NAME?</v>
      </c>
    </row>
    <row r="109" customFormat="false" ht="15" hidden="false" customHeight="false" outlineLevel="0" collapsed="false">
      <c r="F109" s="1" t="n">
        <v>105</v>
      </c>
      <c r="G109" s="1" t="n">
        <v>37.0588235294118</v>
      </c>
      <c r="H109" s="1" t="n">
        <v>0.646798487503781</v>
      </c>
      <c r="I109" s="1" t="e">
        <v>#NAME?</v>
      </c>
      <c r="J109" s="1" t="e">
        <v>#NAME?</v>
      </c>
      <c r="K109" s="1" t="e">
        <v>#NAME?</v>
      </c>
      <c r="L109" s="1" t="e">
        <f aca="false">J109-K109</f>
        <v>#NAME?</v>
      </c>
    </row>
    <row r="110" customFormat="false" ht="15" hidden="false" customHeight="false" outlineLevel="0" collapsed="false">
      <c r="F110" s="1" t="n">
        <v>106</v>
      </c>
      <c r="G110" s="1" t="n">
        <v>37.4117647058824</v>
      </c>
      <c r="H110" s="1" t="n">
        <v>0.652958473099055</v>
      </c>
      <c r="I110" s="1" t="e">
        <v>#NAME?</v>
      </c>
      <c r="J110" s="1" t="e">
        <v>#NAME?</v>
      </c>
      <c r="K110" s="1" t="e">
        <v>#NAME?</v>
      </c>
      <c r="L110" s="1" t="e">
        <f aca="false">J110-K110</f>
        <v>#NAME?</v>
      </c>
    </row>
    <row r="111" customFormat="false" ht="15" hidden="false" customHeight="false" outlineLevel="0" collapsed="false">
      <c r="F111" s="1" t="n">
        <v>107</v>
      </c>
      <c r="G111" s="1" t="n">
        <v>37.7647058823529</v>
      </c>
      <c r="H111" s="1" t="n">
        <v>0.659118458694329</v>
      </c>
      <c r="I111" s="1" t="e">
        <v>#NAME?</v>
      </c>
      <c r="J111" s="1" t="e">
        <v>#NAME?</v>
      </c>
      <c r="K111" s="1" t="e">
        <v>#NAME?</v>
      </c>
      <c r="L111" s="1" t="e">
        <f aca="false">J111-K111</f>
        <v>#NAME?</v>
      </c>
    </row>
    <row r="112" customFormat="false" ht="15" hidden="false" customHeight="false" outlineLevel="0" collapsed="false">
      <c r="F112" s="1" t="n">
        <v>108</v>
      </c>
      <c r="G112" s="1" t="n">
        <v>38.1176470588235</v>
      </c>
      <c r="H112" s="1" t="n">
        <v>0.665278444289603</v>
      </c>
      <c r="I112" s="1" t="e">
        <v>#NAME?</v>
      </c>
      <c r="J112" s="1" t="e">
        <v>#NAME?</v>
      </c>
      <c r="K112" s="1" t="e">
        <v>#NAME?</v>
      </c>
      <c r="L112" s="1" t="e">
        <f aca="false">J112-K112</f>
        <v>#NAME?</v>
      </c>
    </row>
    <row r="113" customFormat="false" ht="15" hidden="false" customHeight="false" outlineLevel="0" collapsed="false">
      <c r="F113" s="1" t="n">
        <v>109</v>
      </c>
      <c r="G113" s="1" t="n">
        <v>38.4705882352941</v>
      </c>
      <c r="H113" s="1" t="n">
        <v>0.671438429884877</v>
      </c>
      <c r="I113" s="1" t="e">
        <v>#NAME?</v>
      </c>
      <c r="J113" s="1" t="e">
        <v>#NAME?</v>
      </c>
      <c r="K113" s="1" t="e">
        <v>#NAME?</v>
      </c>
      <c r="L113" s="1" t="e">
        <f aca="false">J113-K113</f>
        <v>#NAME?</v>
      </c>
    </row>
    <row r="114" customFormat="false" ht="15" hidden="false" customHeight="false" outlineLevel="0" collapsed="false">
      <c r="F114" s="1" t="n">
        <v>110</v>
      </c>
      <c r="G114" s="1" t="n">
        <v>38.8235294117647</v>
      </c>
      <c r="H114" s="1" t="n">
        <v>0.677598415480152</v>
      </c>
      <c r="I114" s="1" t="e">
        <v>#NAME?</v>
      </c>
      <c r="J114" s="1" t="e">
        <v>#NAME?</v>
      </c>
      <c r="K114" s="1" t="e">
        <v>#NAME?</v>
      </c>
      <c r="L114" s="1" t="e">
        <f aca="false">J114-K114</f>
        <v>#NAME?</v>
      </c>
    </row>
    <row r="115" customFormat="false" ht="15" hidden="false" customHeight="false" outlineLevel="0" collapsed="false">
      <c r="F115" s="1" t="n">
        <v>111</v>
      </c>
      <c r="G115" s="1" t="n">
        <v>39.1764705882353</v>
      </c>
      <c r="H115" s="1" t="n">
        <v>0.683758401075426</v>
      </c>
      <c r="I115" s="1" t="e">
        <v>#NAME?</v>
      </c>
      <c r="J115" s="1" t="e">
        <v>#NAME?</v>
      </c>
      <c r="K115" s="1" t="e">
        <v>#NAME?</v>
      </c>
      <c r="L115" s="1" t="e">
        <f aca="false">J115-K115</f>
        <v>#NAME?</v>
      </c>
    </row>
    <row r="116" customFormat="false" ht="15" hidden="false" customHeight="false" outlineLevel="0" collapsed="false">
      <c r="F116" s="1" t="n">
        <v>112</v>
      </c>
      <c r="G116" s="1" t="n">
        <v>39.5294117647059</v>
      </c>
      <c r="H116" s="1" t="n">
        <v>0.6899183866707</v>
      </c>
      <c r="I116" s="1" t="e">
        <v>#NAME?</v>
      </c>
      <c r="J116" s="1" t="e">
        <v>#NAME?</v>
      </c>
      <c r="K116" s="1" t="e">
        <v>#NAME?</v>
      </c>
      <c r="L116" s="1" t="e">
        <f aca="false">J116-K116</f>
        <v>#NAME?</v>
      </c>
    </row>
    <row r="117" customFormat="false" ht="15" hidden="false" customHeight="false" outlineLevel="0" collapsed="false">
      <c r="F117" s="1" t="n">
        <v>113</v>
      </c>
      <c r="G117" s="1" t="n">
        <v>39.8823529411765</v>
      </c>
      <c r="H117" s="1" t="n">
        <v>0.696078372265974</v>
      </c>
      <c r="I117" s="1" t="e">
        <v>#NAME?</v>
      </c>
      <c r="J117" s="1" t="e">
        <v>#NAME?</v>
      </c>
      <c r="K117" s="1" t="e">
        <v>#NAME?</v>
      </c>
      <c r="L117" s="1" t="e">
        <f aca="false">J117-K117</f>
        <v>#NAME?</v>
      </c>
    </row>
    <row r="118" customFormat="false" ht="15" hidden="false" customHeight="false" outlineLevel="0" collapsed="false">
      <c r="F118" s="1" t="n">
        <v>114</v>
      </c>
      <c r="G118" s="1" t="n">
        <v>40.2352941176471</v>
      </c>
      <c r="H118" s="1" t="n">
        <v>0.702238357861248</v>
      </c>
      <c r="I118" s="1" t="e">
        <v>#NAME?</v>
      </c>
      <c r="J118" s="1" t="e">
        <v>#NAME?</v>
      </c>
      <c r="K118" s="1" t="e">
        <v>#NAME?</v>
      </c>
      <c r="L118" s="1" t="e">
        <f aca="false">J118-K118</f>
        <v>#NAME?</v>
      </c>
    </row>
    <row r="119" customFormat="false" ht="15" hidden="false" customHeight="false" outlineLevel="0" collapsed="false">
      <c r="F119" s="1" t="n">
        <v>115</v>
      </c>
      <c r="G119" s="1" t="n">
        <v>40.5882352941177</v>
      </c>
      <c r="H119" s="1" t="n">
        <v>0.708398343456522</v>
      </c>
      <c r="I119" s="1" t="e">
        <v>#NAME?</v>
      </c>
      <c r="J119" s="1" t="e">
        <v>#NAME?</v>
      </c>
      <c r="K119" s="1" t="e">
        <v>#NAME?</v>
      </c>
      <c r="L119" s="1" t="e">
        <f aca="false">J119-K119</f>
        <v>#NAME?</v>
      </c>
    </row>
    <row r="120" customFormat="false" ht="15" hidden="false" customHeight="false" outlineLevel="0" collapsed="false">
      <c r="F120" s="1" t="n">
        <v>116</v>
      </c>
      <c r="G120" s="1" t="n">
        <v>40.9411764705882</v>
      </c>
      <c r="H120" s="1" t="n">
        <v>0.714558329051796</v>
      </c>
      <c r="I120" s="1" t="e">
        <v>#NAME?</v>
      </c>
      <c r="J120" s="1" t="e">
        <v>#NAME?</v>
      </c>
      <c r="K120" s="1" t="e">
        <v>#NAME?</v>
      </c>
      <c r="L120" s="1" t="e">
        <f aca="false">J120-K120</f>
        <v>#NAME?</v>
      </c>
    </row>
    <row r="121" customFormat="false" ht="15" hidden="false" customHeight="false" outlineLevel="0" collapsed="false">
      <c r="F121" s="1" t="n">
        <v>117</v>
      </c>
      <c r="G121" s="1" t="n">
        <v>41.2941176470588</v>
      </c>
      <c r="H121" s="1" t="n">
        <v>0.72071831464707</v>
      </c>
      <c r="I121" s="1" t="e">
        <v>#NAME?</v>
      </c>
      <c r="J121" s="1" t="e">
        <v>#NAME?</v>
      </c>
      <c r="K121" s="1" t="e">
        <v>#NAME?</v>
      </c>
      <c r="L121" s="1" t="e">
        <f aca="false">J121-K121</f>
        <v>#NAME?</v>
      </c>
    </row>
    <row r="122" customFormat="false" ht="15" hidden="false" customHeight="false" outlineLevel="0" collapsed="false">
      <c r="F122" s="1" t="n">
        <v>118</v>
      </c>
      <c r="G122" s="1" t="n">
        <v>41.6470588235294</v>
      </c>
      <c r="H122" s="1" t="n">
        <v>0.726878300242344</v>
      </c>
      <c r="I122" s="1" t="e">
        <v>#NAME?</v>
      </c>
      <c r="J122" s="1" t="e">
        <v>#NAME?</v>
      </c>
      <c r="K122" s="1" t="e">
        <v>#NAME?</v>
      </c>
      <c r="L122" s="1" t="e">
        <f aca="false">J122-K122</f>
        <v>#NAME?</v>
      </c>
    </row>
    <row r="123" customFormat="false" ht="15" hidden="false" customHeight="false" outlineLevel="0" collapsed="false">
      <c r="F123" s="1" t="n">
        <v>119</v>
      </c>
      <c r="G123" s="1" t="n">
        <v>42</v>
      </c>
      <c r="H123" s="1" t="n">
        <v>0.733038285837618</v>
      </c>
      <c r="I123" s="1" t="e">
        <v>#NAME?</v>
      </c>
      <c r="J123" s="1" t="e">
        <v>#NAME?</v>
      </c>
      <c r="K123" s="1" t="e">
        <v>#NAME?</v>
      </c>
      <c r="L123" s="1" t="e">
        <f aca="false">J123-K123</f>
        <v>#NAME?</v>
      </c>
    </row>
    <row r="124" customFormat="false" ht="15" hidden="false" customHeight="false" outlineLevel="0" collapsed="false">
      <c r="F124" s="1" t="n">
        <v>120</v>
      </c>
      <c r="G124" s="1" t="n">
        <v>42.3529411764706</v>
      </c>
      <c r="H124" s="1" t="n">
        <v>0.739198271432893</v>
      </c>
      <c r="I124" s="1" t="e">
        <v>#NAME?</v>
      </c>
      <c r="J124" s="1" t="e">
        <v>#NAME?</v>
      </c>
      <c r="K124" s="1" t="e">
        <v>#NAME?</v>
      </c>
      <c r="L124" s="1" t="e">
        <f aca="false">J124-K124</f>
        <v>#NAME?</v>
      </c>
    </row>
    <row r="125" customFormat="false" ht="15" hidden="false" customHeight="false" outlineLevel="0" collapsed="false">
      <c r="F125" s="1" t="n">
        <v>121</v>
      </c>
      <c r="G125" s="1" t="n">
        <v>42.7058823529412</v>
      </c>
      <c r="H125" s="1" t="n">
        <v>0.745358257028167</v>
      </c>
      <c r="I125" s="1" t="e">
        <v>#NAME?</v>
      </c>
      <c r="J125" s="1" t="e">
        <v>#NAME?</v>
      </c>
      <c r="K125" s="1" t="e">
        <v>#NAME?</v>
      </c>
      <c r="L125" s="1" t="e">
        <f aca="false">J125-K125</f>
        <v>#NAME?</v>
      </c>
    </row>
    <row r="126" customFormat="false" ht="15" hidden="false" customHeight="false" outlineLevel="0" collapsed="false">
      <c r="F126" s="1" t="n">
        <v>122</v>
      </c>
      <c r="G126" s="1" t="n">
        <v>43.0588235294118</v>
      </c>
      <c r="H126" s="1" t="n">
        <v>0.751518242623441</v>
      </c>
      <c r="I126" s="1" t="e">
        <v>#NAME?</v>
      </c>
      <c r="J126" s="1" t="e">
        <v>#NAME?</v>
      </c>
      <c r="K126" s="1" t="e">
        <v>#NAME?</v>
      </c>
      <c r="L126" s="1" t="e">
        <f aca="false">J126-K126</f>
        <v>#NAME?</v>
      </c>
    </row>
    <row r="127" customFormat="false" ht="15" hidden="false" customHeight="false" outlineLevel="0" collapsed="false">
      <c r="F127" s="1" t="n">
        <v>123</v>
      </c>
      <c r="G127" s="1" t="n">
        <v>43.4117647058824</v>
      </c>
      <c r="H127" s="1" t="n">
        <v>0.757678228218715</v>
      </c>
      <c r="I127" s="1" t="e">
        <v>#NAME?</v>
      </c>
      <c r="J127" s="1" t="e">
        <v>#NAME?</v>
      </c>
      <c r="K127" s="1" t="e">
        <v>#NAME?</v>
      </c>
      <c r="L127" s="1" t="e">
        <f aca="false">J127-K127</f>
        <v>#NAME?</v>
      </c>
      <c r="M127" s="1" t="n">
        <v>1</v>
      </c>
      <c r="N127" s="1" t="n">
        <v>-64</v>
      </c>
      <c r="O127" s="1" t="n">
        <v>1</v>
      </c>
    </row>
    <row r="128" customFormat="false" ht="15" hidden="false" customHeight="false" outlineLevel="0" collapsed="false">
      <c r="F128" s="1" t="n">
        <v>124</v>
      </c>
      <c r="G128" s="1" t="n">
        <v>43.7647058823529</v>
      </c>
      <c r="H128" s="1" t="n">
        <v>0.763838213813989</v>
      </c>
      <c r="I128" s="1" t="e">
        <v>#NAME?</v>
      </c>
      <c r="J128" s="1" t="e">
        <v>#NAME?</v>
      </c>
      <c r="K128" s="1" t="e">
        <v>#NAME?</v>
      </c>
      <c r="L128" s="1" t="e">
        <f aca="false">J128-K128</f>
        <v>#NAME?</v>
      </c>
      <c r="M128" s="1" t="n">
        <v>64</v>
      </c>
      <c r="N128" s="1" t="n">
        <v>1</v>
      </c>
      <c r="O128" s="1" t="n">
        <v>1</v>
      </c>
    </row>
    <row r="129" customFormat="false" ht="15" hidden="false" customHeight="false" outlineLevel="0" collapsed="false">
      <c r="F129" s="1" t="n">
        <v>125</v>
      </c>
      <c r="G129" s="1" t="n">
        <v>44.1176470588235</v>
      </c>
      <c r="H129" s="1" t="n">
        <v>0.769998199409263</v>
      </c>
      <c r="I129" s="1" t="e">
        <v>#NAME?</v>
      </c>
      <c r="J129" s="1" t="e">
        <v>#NAME?</v>
      </c>
      <c r="K129" s="1" t="e">
        <v>#NAME?</v>
      </c>
      <c r="L129" s="1" t="e">
        <f aca="false">J129-K129</f>
        <v>#NAME?</v>
      </c>
    </row>
    <row r="130" customFormat="false" ht="15" hidden="false" customHeight="false" outlineLevel="0" collapsed="false">
      <c r="F130" s="1" t="n">
        <v>126</v>
      </c>
      <c r="G130" s="1" t="n">
        <v>44.4705882352941</v>
      </c>
      <c r="H130" s="1" t="n">
        <v>0.776158185004537</v>
      </c>
      <c r="I130" s="1" t="e">
        <v>#NAME?</v>
      </c>
      <c r="J130" s="1" t="e">
        <v>#NAME?</v>
      </c>
      <c r="K130" s="1" t="e">
        <v>#NAME?</v>
      </c>
      <c r="L130" s="1" t="e">
        <f aca="false">J130-K130</f>
        <v>#NAME?</v>
      </c>
      <c r="M130" s="1" t="n">
        <f aca="false">M127*O127</f>
        <v>1</v>
      </c>
      <c r="N130" s="1" t="n">
        <f aca="false">N127*O127</f>
        <v>-64</v>
      </c>
      <c r="P130" s="1" t="n">
        <f aca="false">M130+N130</f>
        <v>-63</v>
      </c>
    </row>
    <row r="131" customFormat="false" ht="15" hidden="false" customHeight="false" outlineLevel="0" collapsed="false">
      <c r="F131" s="1" t="n">
        <v>127</v>
      </c>
      <c r="G131" s="1" t="n">
        <v>44.8235294117647</v>
      </c>
      <c r="H131" s="1" t="n">
        <v>0.782318170599811</v>
      </c>
      <c r="I131" s="1" t="e">
        <v>#NAME?</v>
      </c>
      <c r="J131" s="1" t="e">
        <v>#NAME?</v>
      </c>
      <c r="K131" s="1" t="e">
        <v>#NAME?</v>
      </c>
      <c r="L131" s="1" t="e">
        <f aca="false">J131-K131</f>
        <v>#NAME?</v>
      </c>
      <c r="M131" s="1" t="n">
        <f aca="false">M128*O128</f>
        <v>64</v>
      </c>
      <c r="N131" s="1" t="n">
        <f aca="false">N128*O128</f>
        <v>1</v>
      </c>
      <c r="P131" s="1" t="n">
        <f aca="false">M131+N131</f>
        <v>65</v>
      </c>
    </row>
    <row r="132" customFormat="false" ht="15" hidden="false" customHeight="false" outlineLevel="0" collapsed="false">
      <c r="F132" s="1" t="n">
        <v>128</v>
      </c>
      <c r="G132" s="1" t="n">
        <v>45.1764705882353</v>
      </c>
      <c r="H132" s="1" t="n">
        <v>0.788478156195085</v>
      </c>
      <c r="I132" s="1" t="e">
        <v>#NAME?</v>
      </c>
      <c r="J132" s="1" t="e">
        <v>#NAME?</v>
      </c>
      <c r="K132" s="1" t="e">
        <v>#NAME?</v>
      </c>
      <c r="L132" s="1" t="e">
        <f aca="false">J132-K132</f>
        <v>#NAME?</v>
      </c>
    </row>
    <row r="133" customFormat="false" ht="15" hidden="false" customHeight="false" outlineLevel="0" collapsed="false">
      <c r="F133" s="1" t="n">
        <v>129</v>
      </c>
      <c r="G133" s="1" t="n">
        <v>45.5294117647059</v>
      </c>
      <c r="H133" s="1" t="n">
        <v>0.794638141790359</v>
      </c>
      <c r="I133" s="1" t="e">
        <v>#NAME?</v>
      </c>
      <c r="J133" s="1" t="e">
        <v>#NAME?</v>
      </c>
      <c r="K133" s="1" t="e">
        <v>#NAME?</v>
      </c>
      <c r="L133" s="1" t="e">
        <f aca="false">J133-K133</f>
        <v>#NAME?</v>
      </c>
    </row>
    <row r="134" customFormat="false" ht="15" hidden="false" customHeight="false" outlineLevel="0" collapsed="false">
      <c r="F134" s="1" t="n">
        <v>130</v>
      </c>
      <c r="G134" s="1" t="n">
        <v>45.8823529411765</v>
      </c>
      <c r="H134" s="1" t="n">
        <v>0.800798127385633</v>
      </c>
      <c r="I134" s="1" t="e">
        <v>#NAME?</v>
      </c>
      <c r="J134" s="1" t="e">
        <v>#NAME?</v>
      </c>
      <c r="K134" s="1" t="e">
        <v>#NAME?</v>
      </c>
      <c r="L134" s="1" t="e">
        <f aca="false">J134-K134</f>
        <v>#NAME?</v>
      </c>
    </row>
    <row r="135" customFormat="false" ht="15" hidden="false" customHeight="false" outlineLevel="0" collapsed="false">
      <c r="F135" s="1" t="n">
        <v>131</v>
      </c>
      <c r="G135" s="1" t="n">
        <v>46.2352941176471</v>
      </c>
      <c r="H135" s="1" t="n">
        <v>0.806958112980908</v>
      </c>
      <c r="I135" s="1" t="e">
        <v>#NAME?</v>
      </c>
      <c r="J135" s="1" t="e">
        <v>#NAME?</v>
      </c>
      <c r="K135" s="1" t="e">
        <v>#NAME?</v>
      </c>
      <c r="L135" s="1" t="e">
        <f aca="false">J135-K135</f>
        <v>#NAME?</v>
      </c>
    </row>
    <row r="136" customFormat="false" ht="15" hidden="false" customHeight="false" outlineLevel="0" collapsed="false">
      <c r="F136" s="1" t="n">
        <v>132</v>
      </c>
      <c r="G136" s="1" t="n">
        <v>46.5882352941177</v>
      </c>
      <c r="H136" s="1" t="n">
        <v>0.813118098576182</v>
      </c>
      <c r="I136" s="1" t="e">
        <v>#NAME?</v>
      </c>
      <c r="J136" s="1" t="e">
        <v>#NAME?</v>
      </c>
      <c r="K136" s="1" t="e">
        <v>#NAME?</v>
      </c>
      <c r="L136" s="1" t="e">
        <f aca="false">J136-K136</f>
        <v>#NAME?</v>
      </c>
    </row>
    <row r="137" customFormat="false" ht="15" hidden="false" customHeight="false" outlineLevel="0" collapsed="false">
      <c r="F137" s="1" t="n">
        <v>133</v>
      </c>
      <c r="G137" s="1" t="n">
        <v>46.9411764705882</v>
      </c>
      <c r="H137" s="1" t="n">
        <v>0.819278084171456</v>
      </c>
      <c r="I137" s="1" t="e">
        <v>#NAME?</v>
      </c>
      <c r="J137" s="1" t="e">
        <v>#NAME?</v>
      </c>
      <c r="K137" s="1" t="e">
        <v>#NAME?</v>
      </c>
      <c r="L137" s="1" t="e">
        <f aca="false">J137-K137</f>
        <v>#NAME?</v>
      </c>
    </row>
    <row r="138" customFormat="false" ht="15" hidden="false" customHeight="false" outlineLevel="0" collapsed="false">
      <c r="F138" s="1" t="n">
        <v>134</v>
      </c>
      <c r="G138" s="1" t="n">
        <v>47.2941176470588</v>
      </c>
      <c r="H138" s="1" t="n">
        <v>0.82543806976673</v>
      </c>
      <c r="I138" s="1" t="e">
        <v>#NAME?</v>
      </c>
      <c r="J138" s="1" t="e">
        <v>#NAME?</v>
      </c>
      <c r="K138" s="1" t="e">
        <v>#NAME?</v>
      </c>
      <c r="L138" s="1" t="e">
        <f aca="false">J138-K138</f>
        <v>#NAME?</v>
      </c>
    </row>
    <row r="139" customFormat="false" ht="15" hidden="false" customHeight="false" outlineLevel="0" collapsed="false">
      <c r="F139" s="1" t="n">
        <v>135</v>
      </c>
      <c r="G139" s="1" t="n">
        <v>47.6470588235294</v>
      </c>
      <c r="H139" s="1" t="n">
        <v>0.831598055362004</v>
      </c>
      <c r="I139" s="1" t="e">
        <v>#NAME?</v>
      </c>
      <c r="J139" s="1" t="e">
        <v>#NAME?</v>
      </c>
      <c r="K139" s="1" t="e">
        <v>#NAME?</v>
      </c>
      <c r="L139" s="1" t="e">
        <f aca="false">J139-K139</f>
        <v>#NAME?</v>
      </c>
    </row>
    <row r="140" customFormat="false" ht="15" hidden="false" customHeight="false" outlineLevel="0" collapsed="false">
      <c r="F140" s="1" t="n">
        <v>136</v>
      </c>
      <c r="G140" s="1" t="n">
        <v>48</v>
      </c>
      <c r="H140" s="1" t="n">
        <v>0.837758040957278</v>
      </c>
      <c r="I140" s="1" t="e">
        <v>#NAME?</v>
      </c>
      <c r="J140" s="1" t="e">
        <v>#NAME?</v>
      </c>
      <c r="K140" s="1" t="e">
        <v>#NAME?</v>
      </c>
      <c r="L140" s="1" t="e">
        <f aca="false">J140-K140</f>
        <v>#NAME?</v>
      </c>
    </row>
    <row r="141" customFormat="false" ht="15" hidden="false" customHeight="false" outlineLevel="0" collapsed="false">
      <c r="F141" s="1" t="n">
        <v>137</v>
      </c>
      <c r="G141" s="1" t="n">
        <v>48.3529411764706</v>
      </c>
      <c r="H141" s="1" t="n">
        <v>0.843918026552552</v>
      </c>
      <c r="I141" s="1" t="e">
        <v>#NAME?</v>
      </c>
      <c r="J141" s="1" t="e">
        <v>#NAME?</v>
      </c>
      <c r="K141" s="1" t="e">
        <v>#NAME?</v>
      </c>
      <c r="L141" s="1" t="e">
        <f aca="false">J141-K141</f>
        <v>#NAME?</v>
      </c>
    </row>
    <row r="142" customFormat="false" ht="15" hidden="false" customHeight="false" outlineLevel="0" collapsed="false">
      <c r="F142" s="1" t="n">
        <v>138</v>
      </c>
      <c r="G142" s="1" t="n">
        <v>48.7058823529412</v>
      </c>
      <c r="H142" s="1" t="n">
        <v>0.850078012147826</v>
      </c>
      <c r="I142" s="1" t="e">
        <v>#NAME?</v>
      </c>
      <c r="J142" s="1" t="e">
        <v>#NAME?</v>
      </c>
      <c r="K142" s="1" t="e">
        <v>#NAME?</v>
      </c>
      <c r="L142" s="1" t="e">
        <f aca="false">J142-K142</f>
        <v>#NAME?</v>
      </c>
    </row>
    <row r="143" customFormat="false" ht="15" hidden="false" customHeight="false" outlineLevel="0" collapsed="false">
      <c r="F143" s="1" t="n">
        <v>139</v>
      </c>
      <c r="G143" s="1" t="n">
        <v>49.0588235294118</v>
      </c>
      <c r="H143" s="1" t="n">
        <v>0.856237997743101</v>
      </c>
      <c r="I143" s="1" t="e">
        <v>#NAME?</v>
      </c>
      <c r="J143" s="1" t="e">
        <v>#NAME?</v>
      </c>
      <c r="K143" s="1" t="e">
        <v>#NAME?</v>
      </c>
      <c r="L143" s="1" t="e">
        <f aca="false">J143-K143</f>
        <v>#NAME?</v>
      </c>
    </row>
    <row r="144" customFormat="false" ht="15" hidden="false" customHeight="false" outlineLevel="0" collapsed="false">
      <c r="F144" s="1" t="n">
        <v>140</v>
      </c>
      <c r="G144" s="1" t="n">
        <v>49.4117647058824</v>
      </c>
      <c r="H144" s="1" t="n">
        <v>0.862397983338375</v>
      </c>
      <c r="I144" s="1" t="e">
        <v>#NAME?</v>
      </c>
      <c r="J144" s="1" t="e">
        <v>#NAME?</v>
      </c>
      <c r="K144" s="1" t="e">
        <v>#NAME?</v>
      </c>
      <c r="L144" s="1" t="e">
        <f aca="false">J144-K144</f>
        <v>#NAME?</v>
      </c>
    </row>
    <row r="145" customFormat="false" ht="15" hidden="false" customHeight="false" outlineLevel="0" collapsed="false">
      <c r="F145" s="1" t="n">
        <v>141</v>
      </c>
      <c r="G145" s="1" t="n">
        <v>49.7647058823529</v>
      </c>
      <c r="H145" s="1" t="n">
        <v>0.868557968933649</v>
      </c>
      <c r="I145" s="1" t="e">
        <v>#NAME?</v>
      </c>
      <c r="J145" s="1" t="e">
        <v>#NAME?</v>
      </c>
      <c r="K145" s="1" t="e">
        <v>#NAME?</v>
      </c>
      <c r="L145" s="1" t="e">
        <f aca="false">J145-K145</f>
        <v>#NAME?</v>
      </c>
    </row>
    <row r="146" customFormat="false" ht="15" hidden="false" customHeight="false" outlineLevel="0" collapsed="false">
      <c r="F146" s="1" t="n">
        <v>142</v>
      </c>
      <c r="G146" s="1" t="n">
        <v>50.1176470588235</v>
      </c>
      <c r="H146" s="1" t="n">
        <v>0.874717954528923</v>
      </c>
      <c r="I146" s="1" t="e">
        <v>#NAME?</v>
      </c>
      <c r="J146" s="1" t="e">
        <v>#NAME?</v>
      </c>
      <c r="K146" s="1" t="e">
        <v>#NAME?</v>
      </c>
      <c r="L146" s="1" t="e">
        <f aca="false">J146-K146</f>
        <v>#NAME?</v>
      </c>
    </row>
    <row r="147" customFormat="false" ht="15" hidden="false" customHeight="false" outlineLevel="0" collapsed="false">
      <c r="F147" s="1" t="n">
        <v>143</v>
      </c>
      <c r="G147" s="1" t="n">
        <v>50.4705882352941</v>
      </c>
      <c r="H147" s="1" t="n">
        <v>0.880877940124197</v>
      </c>
      <c r="I147" s="1" t="e">
        <v>#NAME?</v>
      </c>
      <c r="J147" s="1" t="e">
        <v>#NAME?</v>
      </c>
      <c r="K147" s="1" t="e">
        <v>#NAME?</v>
      </c>
      <c r="L147" s="1" t="e">
        <f aca="false">J147-K147</f>
        <v>#NAME?</v>
      </c>
    </row>
    <row r="148" customFormat="false" ht="15" hidden="false" customHeight="false" outlineLevel="0" collapsed="false">
      <c r="F148" s="1" t="n">
        <v>144</v>
      </c>
      <c r="G148" s="1" t="n">
        <v>50.8235294117647</v>
      </c>
      <c r="H148" s="1" t="n">
        <v>0.887037925719471</v>
      </c>
      <c r="I148" s="1" t="e">
        <v>#NAME?</v>
      </c>
      <c r="J148" s="1" t="e">
        <v>#NAME?</v>
      </c>
      <c r="K148" s="1" t="e">
        <v>#NAME?</v>
      </c>
      <c r="L148" s="1" t="e">
        <f aca="false">J148-K148</f>
        <v>#NAME?</v>
      </c>
    </row>
    <row r="149" customFormat="false" ht="15" hidden="false" customHeight="false" outlineLevel="0" collapsed="false">
      <c r="F149" s="1" t="n">
        <v>145</v>
      </c>
      <c r="G149" s="1" t="n">
        <v>51.1764705882353</v>
      </c>
      <c r="H149" s="1" t="n">
        <v>0.893197911314745</v>
      </c>
      <c r="I149" s="1" t="e">
        <v>#NAME?</v>
      </c>
      <c r="J149" s="1" t="e">
        <v>#NAME?</v>
      </c>
      <c r="K149" s="1" t="e">
        <v>#NAME?</v>
      </c>
      <c r="L149" s="1" t="e">
        <f aca="false">J149-K149</f>
        <v>#NAME?</v>
      </c>
    </row>
    <row r="150" customFormat="false" ht="15" hidden="false" customHeight="false" outlineLevel="0" collapsed="false">
      <c r="F150" s="1" t="n">
        <v>146</v>
      </c>
      <c r="G150" s="1" t="n">
        <v>51.5294117647059</v>
      </c>
      <c r="H150" s="1" t="n">
        <v>0.899357896910019</v>
      </c>
      <c r="I150" s="1" t="e">
        <v>#NAME?</v>
      </c>
      <c r="J150" s="1" t="e">
        <v>#NAME?</v>
      </c>
      <c r="K150" s="1" t="e">
        <v>#NAME?</v>
      </c>
      <c r="L150" s="1" t="e">
        <f aca="false">J150-K150</f>
        <v>#NAME?</v>
      </c>
    </row>
    <row r="151" customFormat="false" ht="15" hidden="false" customHeight="false" outlineLevel="0" collapsed="false">
      <c r="F151" s="1" t="n">
        <v>147</v>
      </c>
      <c r="G151" s="1" t="n">
        <v>51.8823529411765</v>
      </c>
      <c r="H151" s="1" t="n">
        <v>0.905517882505293</v>
      </c>
      <c r="I151" s="1" t="e">
        <v>#NAME?</v>
      </c>
      <c r="J151" s="1" t="e">
        <v>#NAME?</v>
      </c>
      <c r="K151" s="1" t="e">
        <v>#NAME?</v>
      </c>
      <c r="L151" s="1" t="e">
        <f aca="false">J151-K151</f>
        <v>#NAME?</v>
      </c>
    </row>
    <row r="152" customFormat="false" ht="15" hidden="false" customHeight="false" outlineLevel="0" collapsed="false">
      <c r="F152" s="1" t="n">
        <v>148</v>
      </c>
      <c r="G152" s="1" t="n">
        <v>52.2352941176471</v>
      </c>
      <c r="H152" s="1" t="n">
        <v>0.911677868100568</v>
      </c>
      <c r="I152" s="1" t="e">
        <v>#NAME?</v>
      </c>
      <c r="J152" s="1" t="e">
        <v>#NAME?</v>
      </c>
      <c r="K152" s="1" t="e">
        <v>#NAME?</v>
      </c>
      <c r="L152" s="1" t="e">
        <f aca="false">J152-K152</f>
        <v>#NAME?</v>
      </c>
    </row>
    <row r="153" customFormat="false" ht="15" hidden="false" customHeight="false" outlineLevel="0" collapsed="false">
      <c r="F153" s="1" t="n">
        <v>149</v>
      </c>
      <c r="G153" s="1" t="n">
        <v>52.5882352941177</v>
      </c>
      <c r="H153" s="1" t="n">
        <v>0.917837853695842</v>
      </c>
      <c r="I153" s="1" t="e">
        <v>#NAME?</v>
      </c>
      <c r="J153" s="1" t="e">
        <v>#NAME?</v>
      </c>
      <c r="K153" s="1" t="e">
        <v>#NAME?</v>
      </c>
      <c r="L153" s="1" t="e">
        <f aca="false">J153-K153</f>
        <v>#NAME?</v>
      </c>
    </row>
    <row r="154" customFormat="false" ht="15" hidden="false" customHeight="false" outlineLevel="0" collapsed="false">
      <c r="F154" s="1" t="n">
        <v>150</v>
      </c>
      <c r="G154" s="1" t="n">
        <v>52.9411764705882</v>
      </c>
      <c r="H154" s="1" t="n">
        <v>0.923997839291116</v>
      </c>
      <c r="I154" s="1" t="e">
        <v>#NAME?</v>
      </c>
      <c r="J154" s="1" t="e">
        <v>#NAME?</v>
      </c>
      <c r="K154" s="1" t="e">
        <v>#NAME?</v>
      </c>
      <c r="L154" s="1" t="e">
        <f aca="false">J154-K154</f>
        <v>#NAME?</v>
      </c>
    </row>
    <row r="155" customFormat="false" ht="15" hidden="false" customHeight="false" outlineLevel="0" collapsed="false">
      <c r="F155" s="1" t="n">
        <v>151</v>
      </c>
      <c r="G155" s="1" t="n">
        <v>53.2941176470588</v>
      </c>
      <c r="H155" s="1" t="n">
        <v>0.93015782488639</v>
      </c>
      <c r="I155" s="1" t="e">
        <v>#NAME?</v>
      </c>
      <c r="J155" s="1" t="e">
        <v>#NAME?</v>
      </c>
      <c r="K155" s="1" t="e">
        <v>#NAME?</v>
      </c>
      <c r="L155" s="1" t="e">
        <f aca="false">J155-K155</f>
        <v>#NAME?</v>
      </c>
    </row>
    <row r="156" customFormat="false" ht="15" hidden="false" customHeight="false" outlineLevel="0" collapsed="false">
      <c r="F156" s="1" t="n">
        <v>152</v>
      </c>
      <c r="G156" s="1" t="n">
        <v>53.6470588235294</v>
      </c>
      <c r="H156" s="1" t="n">
        <v>0.936317810481664</v>
      </c>
      <c r="I156" s="1" t="e">
        <v>#NAME?</v>
      </c>
      <c r="J156" s="1" t="e">
        <v>#NAME?</v>
      </c>
      <c r="K156" s="1" t="e">
        <v>#NAME?</v>
      </c>
      <c r="L156" s="1" t="e">
        <f aca="false">J156-K156</f>
        <v>#NAME?</v>
      </c>
    </row>
    <row r="157" customFormat="false" ht="15" hidden="false" customHeight="false" outlineLevel="0" collapsed="false">
      <c r="F157" s="1" t="n">
        <v>153</v>
      </c>
      <c r="G157" s="1" t="n">
        <v>54</v>
      </c>
      <c r="H157" s="1" t="n">
        <v>0.942477796076938</v>
      </c>
      <c r="I157" s="1" t="e">
        <v>#NAME?</v>
      </c>
      <c r="J157" s="1" t="e">
        <v>#NAME?</v>
      </c>
      <c r="K157" s="1" t="e">
        <v>#NAME?</v>
      </c>
      <c r="L157" s="1" t="e">
        <f aca="false">J157-K157</f>
        <v>#NAME?</v>
      </c>
    </row>
    <row r="158" customFormat="false" ht="15" hidden="false" customHeight="false" outlineLevel="0" collapsed="false">
      <c r="F158" s="1" t="n">
        <v>154</v>
      </c>
      <c r="G158" s="1" t="n">
        <v>54.3529411764706</v>
      </c>
      <c r="H158" s="1" t="n">
        <v>0.948637781672212</v>
      </c>
      <c r="I158" s="1" t="e">
        <v>#NAME?</v>
      </c>
      <c r="J158" s="1" t="e">
        <v>#NAME?</v>
      </c>
      <c r="K158" s="1" t="e">
        <v>#NAME?</v>
      </c>
      <c r="L158" s="1" t="e">
        <f aca="false">J158-K158</f>
        <v>#NAME?</v>
      </c>
    </row>
    <row r="159" customFormat="false" ht="15" hidden="false" customHeight="false" outlineLevel="0" collapsed="false">
      <c r="F159" s="1" t="n">
        <v>155</v>
      </c>
      <c r="G159" s="1" t="n">
        <v>54.7058823529412</v>
      </c>
      <c r="H159" s="1" t="n">
        <v>0.954797767267486</v>
      </c>
      <c r="I159" s="1" t="e">
        <v>#NAME?</v>
      </c>
      <c r="J159" s="1" t="e">
        <v>#NAME?</v>
      </c>
      <c r="K159" s="1" t="e">
        <v>#NAME?</v>
      </c>
      <c r="L159" s="1" t="e">
        <f aca="false">J159-K159</f>
        <v>#NAME?</v>
      </c>
    </row>
    <row r="160" customFormat="false" ht="15" hidden="false" customHeight="false" outlineLevel="0" collapsed="false">
      <c r="F160" s="1" t="n">
        <v>156</v>
      </c>
      <c r="G160" s="1" t="n">
        <v>55.0588235294118</v>
      </c>
      <c r="H160" s="1" t="n">
        <v>0.96095775286276</v>
      </c>
      <c r="I160" s="1" t="e">
        <v>#NAME?</v>
      </c>
      <c r="J160" s="1" t="e">
        <v>#NAME?</v>
      </c>
      <c r="K160" s="1" t="e">
        <v>#NAME?</v>
      </c>
      <c r="L160" s="1" t="e">
        <f aca="false">J160-K160</f>
        <v>#NAME?</v>
      </c>
    </row>
    <row r="161" customFormat="false" ht="15" hidden="false" customHeight="false" outlineLevel="0" collapsed="false">
      <c r="F161" s="1" t="n">
        <v>157</v>
      </c>
      <c r="G161" s="1" t="n">
        <v>55.4117647058824</v>
      </c>
      <c r="H161" s="1" t="n">
        <v>0.967117738458034</v>
      </c>
      <c r="I161" s="1" t="e">
        <v>#NAME?</v>
      </c>
      <c r="J161" s="1" t="e">
        <v>#NAME?</v>
      </c>
      <c r="K161" s="1" t="e">
        <v>#NAME?</v>
      </c>
      <c r="L161" s="1" t="e">
        <f aca="false">J161-K161</f>
        <v>#NAME?</v>
      </c>
    </row>
    <row r="162" customFormat="false" ht="15" hidden="false" customHeight="false" outlineLevel="0" collapsed="false">
      <c r="F162" s="1" t="n">
        <v>158</v>
      </c>
      <c r="G162" s="1" t="n">
        <v>55.7647058823529</v>
      </c>
      <c r="H162" s="1" t="n">
        <v>0.973277724053308</v>
      </c>
      <c r="I162" s="1" t="e">
        <v>#NAME?</v>
      </c>
      <c r="J162" s="1" t="e">
        <v>#NAME?</v>
      </c>
      <c r="K162" s="1" t="e">
        <v>#NAME?</v>
      </c>
      <c r="L162" s="1" t="e">
        <f aca="false">J162-K162</f>
        <v>#NAME?</v>
      </c>
    </row>
    <row r="163" customFormat="false" ht="15" hidden="false" customHeight="false" outlineLevel="0" collapsed="false">
      <c r="F163" s="1" t="n">
        <v>159</v>
      </c>
      <c r="G163" s="1" t="n">
        <v>56.1176470588235</v>
      </c>
      <c r="H163" s="1" t="n">
        <v>0.979437709648583</v>
      </c>
      <c r="I163" s="1" t="e">
        <v>#NAME?</v>
      </c>
      <c r="J163" s="1" t="e">
        <v>#NAME?</v>
      </c>
      <c r="K163" s="1" t="e">
        <v>#NAME?</v>
      </c>
      <c r="L163" s="1" t="e">
        <f aca="false">J163-K163</f>
        <v>#NAME?</v>
      </c>
    </row>
    <row r="164" customFormat="false" ht="15" hidden="false" customHeight="false" outlineLevel="0" collapsed="false">
      <c r="F164" s="1" t="n">
        <v>160</v>
      </c>
      <c r="G164" s="1" t="n">
        <v>56.4705882352941</v>
      </c>
      <c r="H164" s="1" t="n">
        <v>0.985597695243857</v>
      </c>
      <c r="I164" s="1" t="e">
        <v>#NAME?</v>
      </c>
      <c r="J164" s="1" t="e">
        <v>#NAME?</v>
      </c>
      <c r="K164" s="1" t="e">
        <v>#NAME?</v>
      </c>
      <c r="L164" s="1" t="e">
        <f aca="false">J164-K164</f>
        <v>#NAME?</v>
      </c>
    </row>
    <row r="165" customFormat="false" ht="15" hidden="false" customHeight="false" outlineLevel="0" collapsed="false">
      <c r="F165" s="1" t="n">
        <v>161</v>
      </c>
      <c r="G165" s="1" t="n">
        <v>56.8235294117647</v>
      </c>
      <c r="H165" s="1" t="n">
        <v>0.991757680839131</v>
      </c>
      <c r="I165" s="1" t="e">
        <v>#NAME?</v>
      </c>
      <c r="J165" s="1" t="e">
        <v>#NAME?</v>
      </c>
      <c r="K165" s="1" t="e">
        <v>#NAME?</v>
      </c>
      <c r="L165" s="1" t="e">
        <f aca="false">J165-K165</f>
        <v>#NAME?</v>
      </c>
    </row>
    <row r="166" customFormat="false" ht="15" hidden="false" customHeight="false" outlineLevel="0" collapsed="false">
      <c r="F166" s="1" t="n">
        <v>162</v>
      </c>
      <c r="G166" s="1" t="n">
        <v>57.1764705882353</v>
      </c>
      <c r="H166" s="1" t="n">
        <v>0.997917666434405</v>
      </c>
      <c r="I166" s="1" t="e">
        <v>#NAME?</v>
      </c>
      <c r="J166" s="1" t="e">
        <v>#NAME?</v>
      </c>
      <c r="K166" s="1" t="e">
        <v>#NAME?</v>
      </c>
      <c r="L166" s="1" t="e">
        <f aca="false">J166-K166</f>
        <v>#NAME?</v>
      </c>
    </row>
    <row r="167" customFormat="false" ht="15" hidden="false" customHeight="false" outlineLevel="0" collapsed="false">
      <c r="F167" s="1" t="n">
        <v>163</v>
      </c>
      <c r="G167" s="1" t="n">
        <v>57.5294117647059</v>
      </c>
      <c r="H167" s="1" t="n">
        <v>1.00407765202968</v>
      </c>
      <c r="I167" s="1" t="e">
        <v>#NAME?</v>
      </c>
      <c r="J167" s="1" t="e">
        <v>#NAME?</v>
      </c>
      <c r="K167" s="1" t="e">
        <v>#NAME?</v>
      </c>
      <c r="L167" s="1" t="e">
        <f aca="false">J167-K167</f>
        <v>#NAME?</v>
      </c>
    </row>
    <row r="168" customFormat="false" ht="15" hidden="false" customHeight="false" outlineLevel="0" collapsed="false">
      <c r="F168" s="1" t="n">
        <v>164</v>
      </c>
      <c r="G168" s="1" t="n">
        <v>57.8823529411765</v>
      </c>
      <c r="H168" s="1" t="n">
        <v>1.01023763762495</v>
      </c>
      <c r="I168" s="1" t="e">
        <v>#NAME?</v>
      </c>
      <c r="J168" s="1" t="e">
        <v>#NAME?</v>
      </c>
      <c r="K168" s="1" t="e">
        <v>#NAME?</v>
      </c>
      <c r="L168" s="1" t="e">
        <f aca="false">J168-K168</f>
        <v>#NAME?</v>
      </c>
    </row>
    <row r="169" customFormat="false" ht="15" hidden="false" customHeight="false" outlineLevel="0" collapsed="false">
      <c r="F169" s="1" t="n">
        <v>165</v>
      </c>
      <c r="G169" s="1" t="n">
        <v>58.2352941176471</v>
      </c>
      <c r="H169" s="1" t="n">
        <v>1.01639762322023</v>
      </c>
      <c r="I169" s="1" t="e">
        <v>#NAME?</v>
      </c>
      <c r="J169" s="1" t="e">
        <v>#NAME?</v>
      </c>
      <c r="K169" s="1" t="e">
        <v>#NAME?</v>
      </c>
      <c r="L169" s="1" t="e">
        <f aca="false">J169-K169</f>
        <v>#NAME?</v>
      </c>
    </row>
    <row r="170" customFormat="false" ht="15" hidden="false" customHeight="false" outlineLevel="0" collapsed="false">
      <c r="F170" s="1" t="n">
        <v>166</v>
      </c>
      <c r="G170" s="1" t="n">
        <v>58.5882352941177</v>
      </c>
      <c r="H170" s="1" t="n">
        <v>1.0225576088155</v>
      </c>
      <c r="I170" s="1" t="e">
        <v>#NAME?</v>
      </c>
      <c r="J170" s="1" t="e">
        <v>#NAME?</v>
      </c>
      <c r="K170" s="1" t="e">
        <v>#NAME?</v>
      </c>
      <c r="L170" s="1" t="e">
        <f aca="false">J170-K170</f>
        <v>#NAME?</v>
      </c>
    </row>
    <row r="171" customFormat="false" ht="15" hidden="false" customHeight="false" outlineLevel="0" collapsed="false">
      <c r="F171" s="1" t="n">
        <v>167</v>
      </c>
      <c r="G171" s="1" t="n">
        <v>58.9411764705882</v>
      </c>
      <c r="H171" s="1" t="n">
        <v>1.02871759441078</v>
      </c>
      <c r="I171" s="1" t="e">
        <v>#NAME?</v>
      </c>
      <c r="J171" s="1" t="e">
        <v>#NAME?</v>
      </c>
      <c r="K171" s="1" t="e">
        <v>#NAME?</v>
      </c>
      <c r="L171" s="1" t="e">
        <f aca="false">J171-K171</f>
        <v>#NAME?</v>
      </c>
    </row>
    <row r="172" customFormat="false" ht="15" hidden="false" customHeight="false" outlineLevel="0" collapsed="false">
      <c r="F172" s="1" t="n">
        <v>168</v>
      </c>
      <c r="G172" s="1" t="n">
        <v>59.2941176470588</v>
      </c>
      <c r="H172" s="1" t="n">
        <v>1.03487758000605</v>
      </c>
      <c r="I172" s="1" t="e">
        <v>#NAME?</v>
      </c>
      <c r="J172" s="1" t="e">
        <v>#NAME?</v>
      </c>
      <c r="K172" s="1" t="e">
        <v>#NAME?</v>
      </c>
      <c r="L172" s="1" t="e">
        <f aca="false">J172-K172</f>
        <v>#NAME?</v>
      </c>
    </row>
    <row r="173" customFormat="false" ht="15" hidden="false" customHeight="false" outlineLevel="0" collapsed="false">
      <c r="F173" s="1" t="n">
        <v>169</v>
      </c>
      <c r="G173" s="1" t="n">
        <v>59.6470588235294</v>
      </c>
      <c r="H173" s="1" t="n">
        <v>1.04103756560132</v>
      </c>
      <c r="I173" s="1" t="e">
        <v>#NAME?</v>
      </c>
      <c r="J173" s="1" t="e">
        <v>#NAME?</v>
      </c>
      <c r="K173" s="1" t="e">
        <v>#NAME?</v>
      </c>
      <c r="L173" s="1" t="e">
        <f aca="false">J173-K173</f>
        <v>#NAME?</v>
      </c>
    </row>
    <row r="174" customFormat="false" ht="15" hidden="false" customHeight="false" outlineLevel="0" collapsed="false">
      <c r="F174" s="1" t="n">
        <v>170</v>
      </c>
      <c r="G174" s="1" t="n">
        <v>60</v>
      </c>
      <c r="H174" s="1" t="n">
        <v>1.0471975511966</v>
      </c>
      <c r="I174" s="1" t="e">
        <v>#NAME?</v>
      </c>
      <c r="J174" s="1" t="e">
        <v>#NAME?</v>
      </c>
      <c r="K174" s="1" t="e">
        <v>#NAME?</v>
      </c>
      <c r="L174" s="1" t="e">
        <f aca="false">J174-K174</f>
        <v>#NAME?</v>
      </c>
    </row>
    <row r="175" customFormat="false" ht="15" hidden="false" customHeight="false" outlineLevel="0" collapsed="false">
      <c r="F175" s="1" t="n">
        <v>171</v>
      </c>
      <c r="G175" s="1" t="n">
        <v>60.3529411764706</v>
      </c>
      <c r="H175" s="1" t="n">
        <v>1.05335753679187</v>
      </c>
      <c r="I175" s="1" t="e">
        <v>#NAME?</v>
      </c>
      <c r="J175" s="1" t="e">
        <v>#NAME?</v>
      </c>
      <c r="K175" s="1" t="e">
        <v>#NAME?</v>
      </c>
      <c r="L175" s="1" t="e">
        <f aca="false">J175-K175</f>
        <v>#NAME?</v>
      </c>
    </row>
    <row r="176" customFormat="false" ht="15" hidden="false" customHeight="false" outlineLevel="0" collapsed="false">
      <c r="F176" s="1" t="n">
        <v>172</v>
      </c>
      <c r="G176" s="1" t="n">
        <v>60.7058823529412</v>
      </c>
      <c r="H176" s="1" t="n">
        <v>1.05951752238715</v>
      </c>
      <c r="I176" s="1" t="e">
        <v>#NAME?</v>
      </c>
      <c r="J176" s="1" t="e">
        <v>#NAME?</v>
      </c>
      <c r="K176" s="1" t="e">
        <v>#NAME?</v>
      </c>
      <c r="L176" s="1" t="e">
        <f aca="false">J176-K176</f>
        <v>#NAME?</v>
      </c>
    </row>
    <row r="177" customFormat="false" ht="15" hidden="false" customHeight="false" outlineLevel="0" collapsed="false">
      <c r="F177" s="1" t="n">
        <v>173</v>
      </c>
      <c r="G177" s="1" t="n">
        <v>61.0588235294118</v>
      </c>
      <c r="H177" s="1" t="n">
        <v>1.06567750798242</v>
      </c>
      <c r="I177" s="1" t="e">
        <v>#NAME?</v>
      </c>
      <c r="J177" s="1" t="e">
        <v>#NAME?</v>
      </c>
      <c r="K177" s="1" t="e">
        <v>#NAME?</v>
      </c>
      <c r="L177" s="1" t="e">
        <f aca="false">J177-K177</f>
        <v>#NAME?</v>
      </c>
    </row>
    <row r="178" customFormat="false" ht="15" hidden="false" customHeight="false" outlineLevel="0" collapsed="false">
      <c r="F178" s="1" t="n">
        <v>174</v>
      </c>
      <c r="G178" s="1" t="n">
        <v>61.4117647058824</v>
      </c>
      <c r="H178" s="1" t="n">
        <v>1.07183749357769</v>
      </c>
      <c r="I178" s="1" t="e">
        <v>#NAME?</v>
      </c>
      <c r="J178" s="1" t="e">
        <v>#NAME?</v>
      </c>
      <c r="K178" s="1" t="e">
        <v>#NAME?</v>
      </c>
      <c r="L178" s="1" t="e">
        <f aca="false">J178-K178</f>
        <v>#NAME?</v>
      </c>
    </row>
    <row r="179" customFormat="false" ht="15" hidden="false" customHeight="false" outlineLevel="0" collapsed="false">
      <c r="F179" s="1" t="n">
        <v>175</v>
      </c>
      <c r="G179" s="1" t="n">
        <v>61.7647058823529</v>
      </c>
      <c r="H179" s="1" t="n">
        <v>1.07799747917297</v>
      </c>
      <c r="I179" s="1" t="e">
        <v>#NAME?</v>
      </c>
      <c r="J179" s="1" t="e">
        <v>#NAME?</v>
      </c>
      <c r="K179" s="1" t="e">
        <v>#NAME?</v>
      </c>
      <c r="L179" s="1" t="e">
        <f aca="false">J179-K179</f>
        <v>#NAME?</v>
      </c>
    </row>
    <row r="180" customFormat="false" ht="15" hidden="false" customHeight="false" outlineLevel="0" collapsed="false">
      <c r="F180" s="1" t="n">
        <v>176</v>
      </c>
      <c r="G180" s="1" t="n">
        <v>62.1176470588235</v>
      </c>
      <c r="H180" s="1" t="n">
        <v>1.08415746476824</v>
      </c>
      <c r="I180" s="1" t="e">
        <v>#NAME?</v>
      </c>
      <c r="J180" s="1" t="e">
        <v>#NAME?</v>
      </c>
      <c r="K180" s="1" t="e">
        <v>#NAME?</v>
      </c>
      <c r="L180" s="1" t="e">
        <f aca="false">J180-K180</f>
        <v>#NAME?</v>
      </c>
    </row>
    <row r="181" customFormat="false" ht="15" hidden="false" customHeight="false" outlineLevel="0" collapsed="false">
      <c r="F181" s="1" t="n">
        <v>177</v>
      </c>
      <c r="G181" s="1" t="n">
        <v>62.4705882352941</v>
      </c>
      <c r="H181" s="1" t="n">
        <v>1.09031745036352</v>
      </c>
      <c r="I181" s="1" t="e">
        <v>#NAME?</v>
      </c>
      <c r="J181" s="1" t="e">
        <v>#NAME?</v>
      </c>
      <c r="K181" s="1" t="e">
        <v>#NAME?</v>
      </c>
      <c r="L181" s="1" t="e">
        <f aca="false">J181-K181</f>
        <v>#NAME?</v>
      </c>
    </row>
    <row r="182" customFormat="false" ht="15" hidden="false" customHeight="false" outlineLevel="0" collapsed="false">
      <c r="F182" s="1" t="n">
        <v>178</v>
      </c>
      <c r="G182" s="1" t="n">
        <v>62.8235294117647</v>
      </c>
      <c r="H182" s="1" t="n">
        <v>1.09647743595879</v>
      </c>
      <c r="I182" s="1" t="e">
        <v>#NAME?</v>
      </c>
      <c r="J182" s="1" t="e">
        <v>#NAME?</v>
      </c>
      <c r="K182" s="1" t="e">
        <v>#NAME?</v>
      </c>
      <c r="L182" s="1" t="e">
        <f aca="false">J182-K182</f>
        <v>#NAME?</v>
      </c>
    </row>
    <row r="183" customFormat="false" ht="15" hidden="false" customHeight="false" outlineLevel="0" collapsed="false">
      <c r="F183" s="1" t="n">
        <v>179</v>
      </c>
      <c r="G183" s="1" t="n">
        <v>63.1764705882353</v>
      </c>
      <c r="H183" s="1" t="n">
        <v>1.10263742155406</v>
      </c>
      <c r="I183" s="1" t="e">
        <v>#NAME?</v>
      </c>
      <c r="J183" s="1" t="e">
        <v>#NAME?</v>
      </c>
      <c r="K183" s="1" t="e">
        <v>#NAME?</v>
      </c>
      <c r="L183" s="1" t="e">
        <f aca="false">J183-K183</f>
        <v>#NAME?</v>
      </c>
    </row>
    <row r="184" customFormat="false" ht="15" hidden="false" customHeight="false" outlineLevel="0" collapsed="false">
      <c r="F184" s="1" t="n">
        <v>180</v>
      </c>
      <c r="G184" s="1" t="n">
        <v>63.5294117647059</v>
      </c>
      <c r="H184" s="1" t="n">
        <v>1.10879740714934</v>
      </c>
      <c r="I184" s="1" t="e">
        <v>#NAME?</v>
      </c>
      <c r="J184" s="1" t="e">
        <v>#NAME?</v>
      </c>
      <c r="K184" s="1" t="e">
        <v>#NAME?</v>
      </c>
      <c r="L184" s="1" t="e">
        <f aca="false">J184-K184</f>
        <v>#NAME?</v>
      </c>
    </row>
    <row r="185" customFormat="false" ht="15" hidden="false" customHeight="false" outlineLevel="0" collapsed="false">
      <c r="F185" s="1" t="n">
        <v>181</v>
      </c>
      <c r="G185" s="1" t="n">
        <v>63.8823529411765</v>
      </c>
      <c r="H185" s="1" t="n">
        <v>1.11495739274461</v>
      </c>
      <c r="I185" s="1" t="e">
        <v>#NAME?</v>
      </c>
      <c r="J185" s="1" t="e">
        <v>#NAME?</v>
      </c>
      <c r="K185" s="1" t="e">
        <v>#NAME?</v>
      </c>
      <c r="L185" s="1" t="e">
        <f aca="false">J185-K185</f>
        <v>#NAME?</v>
      </c>
    </row>
    <row r="186" customFormat="false" ht="15" hidden="false" customHeight="false" outlineLevel="0" collapsed="false">
      <c r="F186" s="1" t="n">
        <v>182</v>
      </c>
      <c r="G186" s="1" t="n">
        <v>64.2352941176471</v>
      </c>
      <c r="H186" s="1" t="n">
        <v>1.12111737833989</v>
      </c>
      <c r="I186" s="1" t="e">
        <v>#NAME?</v>
      </c>
      <c r="J186" s="1" t="e">
        <v>#NAME?</v>
      </c>
      <c r="K186" s="1" t="e">
        <v>#NAME?</v>
      </c>
      <c r="L186" s="1" t="e">
        <f aca="false">J186-K186</f>
        <v>#NAME?</v>
      </c>
    </row>
    <row r="187" customFormat="false" ht="15" hidden="false" customHeight="false" outlineLevel="0" collapsed="false">
      <c r="F187" s="1" t="n">
        <v>183</v>
      </c>
      <c r="G187" s="1" t="n">
        <v>64.5882352941177</v>
      </c>
      <c r="H187" s="1" t="n">
        <v>1.12727736393516</v>
      </c>
      <c r="I187" s="1" t="e">
        <v>#NAME?</v>
      </c>
      <c r="J187" s="1" t="e">
        <v>#NAME?</v>
      </c>
      <c r="K187" s="1" t="e">
        <v>#NAME?</v>
      </c>
      <c r="L187" s="1" t="e">
        <f aca="false">J187-K187</f>
        <v>#NAME?</v>
      </c>
    </row>
    <row r="188" customFormat="false" ht="15" hidden="false" customHeight="false" outlineLevel="0" collapsed="false">
      <c r="F188" s="1" t="n">
        <v>184</v>
      </c>
      <c r="G188" s="1" t="n">
        <v>64.9411764705882</v>
      </c>
      <c r="H188" s="1" t="n">
        <v>1.13343734953044</v>
      </c>
      <c r="I188" s="1" t="e">
        <v>#NAME?</v>
      </c>
      <c r="J188" s="1" t="e">
        <v>#NAME?</v>
      </c>
      <c r="K188" s="1" t="e">
        <v>#NAME?</v>
      </c>
      <c r="L188" s="1" t="e">
        <f aca="false">J188-K188</f>
        <v>#NAME?</v>
      </c>
    </row>
    <row r="189" customFormat="false" ht="15" hidden="false" customHeight="false" outlineLevel="0" collapsed="false">
      <c r="F189" s="1" t="n">
        <v>185</v>
      </c>
      <c r="G189" s="1" t="n">
        <v>65.2941176470588</v>
      </c>
      <c r="H189" s="1" t="n">
        <v>1.13959733512571</v>
      </c>
      <c r="I189" s="1" t="e">
        <v>#NAME?</v>
      </c>
      <c r="J189" s="1" t="e">
        <v>#NAME?</v>
      </c>
      <c r="K189" s="1" t="e">
        <v>#NAME?</v>
      </c>
      <c r="L189" s="1" t="e">
        <f aca="false">J189-K189</f>
        <v>#NAME?</v>
      </c>
    </row>
    <row r="190" customFormat="false" ht="15" hidden="false" customHeight="false" outlineLevel="0" collapsed="false">
      <c r="F190" s="1" t="n">
        <v>186</v>
      </c>
      <c r="G190" s="1" t="n">
        <v>65.6470588235294</v>
      </c>
      <c r="H190" s="1" t="n">
        <v>1.14575732072098</v>
      </c>
      <c r="I190" s="1" t="e">
        <v>#NAME?</v>
      </c>
      <c r="J190" s="1" t="e">
        <v>#NAME?</v>
      </c>
      <c r="K190" s="1" t="e">
        <v>#NAME?</v>
      </c>
      <c r="L190" s="1" t="e">
        <f aca="false">J190-K190</f>
        <v>#NAME?</v>
      </c>
    </row>
    <row r="191" customFormat="false" ht="15" hidden="false" customHeight="false" outlineLevel="0" collapsed="false">
      <c r="F191" s="1" t="n">
        <v>187</v>
      </c>
      <c r="G191" s="1" t="n">
        <v>66</v>
      </c>
      <c r="H191" s="1" t="n">
        <v>1.15191730631626</v>
      </c>
      <c r="I191" s="1" t="e">
        <v>#NAME?</v>
      </c>
      <c r="J191" s="1" t="e">
        <v>#NAME?</v>
      </c>
      <c r="K191" s="1" t="e">
        <v>#NAME?</v>
      </c>
      <c r="L191" s="1" t="e">
        <f aca="false">J191-K191</f>
        <v>#NAME?</v>
      </c>
    </row>
    <row r="192" customFormat="false" ht="15" hidden="false" customHeight="false" outlineLevel="0" collapsed="false">
      <c r="F192" s="1" t="n">
        <v>188</v>
      </c>
      <c r="G192" s="1" t="n">
        <v>66.3529411764706</v>
      </c>
      <c r="H192" s="1" t="n">
        <v>1.15807729191153</v>
      </c>
      <c r="I192" s="1" t="e">
        <v>#NAME?</v>
      </c>
      <c r="J192" s="1" t="e">
        <v>#NAME?</v>
      </c>
      <c r="K192" s="1" t="e">
        <v>#NAME?</v>
      </c>
      <c r="L192" s="1" t="e">
        <f aca="false">J192-K192</f>
        <v>#NAME?</v>
      </c>
    </row>
    <row r="193" customFormat="false" ht="15" hidden="false" customHeight="false" outlineLevel="0" collapsed="false">
      <c r="F193" s="1" t="n">
        <v>189</v>
      </c>
      <c r="G193" s="1" t="n">
        <v>66.7058823529412</v>
      </c>
      <c r="H193" s="1" t="n">
        <v>1.16423727750681</v>
      </c>
      <c r="I193" s="1" t="e">
        <v>#NAME?</v>
      </c>
      <c r="J193" s="1" t="e">
        <v>#NAME?</v>
      </c>
      <c r="K193" s="1" t="e">
        <v>#NAME?</v>
      </c>
      <c r="L193" s="1" t="e">
        <f aca="false">J193-K193</f>
        <v>#NAME?</v>
      </c>
    </row>
    <row r="194" customFormat="false" ht="15" hidden="false" customHeight="false" outlineLevel="0" collapsed="false">
      <c r="F194" s="1" t="n">
        <v>190</v>
      </c>
      <c r="G194" s="1" t="n">
        <v>67.0588235294118</v>
      </c>
      <c r="H194" s="1" t="n">
        <v>1.17039726310208</v>
      </c>
      <c r="I194" s="1" t="e">
        <v>#NAME?</v>
      </c>
      <c r="J194" s="1" t="e">
        <v>#NAME?</v>
      </c>
      <c r="K194" s="1" t="e">
        <v>#NAME?</v>
      </c>
      <c r="L194" s="1" t="e">
        <f aca="false">J194-K194</f>
        <v>#NAME?</v>
      </c>
    </row>
    <row r="195" customFormat="false" ht="15" hidden="false" customHeight="false" outlineLevel="0" collapsed="false">
      <c r="F195" s="1" t="n">
        <v>191</v>
      </c>
      <c r="G195" s="1" t="n">
        <v>67.4117647058824</v>
      </c>
      <c r="H195" s="1" t="n">
        <v>1.17655724869735</v>
      </c>
      <c r="I195" s="1" t="e">
        <v>#NAME?</v>
      </c>
      <c r="J195" s="1" t="e">
        <v>#NAME?</v>
      </c>
      <c r="K195" s="1" t="e">
        <v>#NAME?</v>
      </c>
      <c r="L195" s="1" t="e">
        <f aca="false">J195-K195</f>
        <v>#NAME?</v>
      </c>
    </row>
    <row r="196" customFormat="false" ht="15" hidden="false" customHeight="false" outlineLevel="0" collapsed="false">
      <c r="F196" s="1" t="n">
        <v>192</v>
      </c>
      <c r="G196" s="1" t="n">
        <v>67.7647058823529</v>
      </c>
      <c r="H196" s="1" t="n">
        <v>1.18271723429263</v>
      </c>
      <c r="I196" s="1" t="e">
        <v>#NAME?</v>
      </c>
      <c r="J196" s="1" t="e">
        <v>#NAME?</v>
      </c>
      <c r="K196" s="1" t="e">
        <v>#NAME?</v>
      </c>
      <c r="L196" s="1" t="e">
        <f aca="false">J196-K196</f>
        <v>#NAME?</v>
      </c>
    </row>
    <row r="197" customFormat="false" ht="15" hidden="false" customHeight="false" outlineLevel="0" collapsed="false">
      <c r="F197" s="1" t="n">
        <v>193</v>
      </c>
      <c r="G197" s="1" t="n">
        <v>68.1176470588235</v>
      </c>
      <c r="H197" s="1" t="n">
        <v>1.1888772198879</v>
      </c>
      <c r="I197" s="1" t="e">
        <v>#NAME?</v>
      </c>
      <c r="J197" s="1" t="e">
        <v>#NAME?</v>
      </c>
      <c r="K197" s="1" t="e">
        <v>#NAME?</v>
      </c>
      <c r="L197" s="1" t="e">
        <f aca="false">J197-K197</f>
        <v>#NAME?</v>
      </c>
    </row>
    <row r="198" customFormat="false" ht="15" hidden="false" customHeight="false" outlineLevel="0" collapsed="false">
      <c r="F198" s="1" t="n">
        <v>194</v>
      </c>
      <c r="G198" s="1" t="n">
        <v>68.4705882352941</v>
      </c>
      <c r="H198" s="1" t="n">
        <v>1.19503720548318</v>
      </c>
      <c r="I198" s="1" t="e">
        <v>#NAME?</v>
      </c>
      <c r="J198" s="1" t="e">
        <v>#NAME?</v>
      </c>
      <c r="K198" s="1" t="e">
        <v>#NAME?</v>
      </c>
      <c r="L198" s="1" t="e">
        <f aca="false">J198-K198</f>
        <v>#NAME?</v>
      </c>
    </row>
    <row r="199" customFormat="false" ht="15" hidden="false" customHeight="false" outlineLevel="0" collapsed="false">
      <c r="F199" s="1" t="n">
        <v>195</v>
      </c>
      <c r="G199" s="1" t="n">
        <v>68.8235294117647</v>
      </c>
      <c r="H199" s="1" t="n">
        <v>1.20119719107845</v>
      </c>
      <c r="I199" s="1" t="e">
        <v>#NAME?</v>
      </c>
      <c r="J199" s="1" t="e">
        <v>#NAME?</v>
      </c>
      <c r="K199" s="1" t="e">
        <v>#NAME?</v>
      </c>
      <c r="L199" s="1" t="e">
        <f aca="false">J199-K199</f>
        <v>#NAME?</v>
      </c>
    </row>
    <row r="200" customFormat="false" ht="15" hidden="false" customHeight="false" outlineLevel="0" collapsed="false">
      <c r="F200" s="1" t="n">
        <v>196</v>
      </c>
      <c r="G200" s="1" t="n">
        <v>69.1764705882353</v>
      </c>
      <c r="H200" s="1" t="n">
        <v>1.20735717667372</v>
      </c>
      <c r="I200" s="1" t="e">
        <v>#NAME?</v>
      </c>
      <c r="J200" s="1" t="e">
        <v>#NAME?</v>
      </c>
      <c r="K200" s="1" t="e">
        <v>#NAME?</v>
      </c>
      <c r="L200" s="1" t="e">
        <f aca="false">J200-K200</f>
        <v>#NAME?</v>
      </c>
    </row>
    <row r="201" customFormat="false" ht="15" hidden="false" customHeight="false" outlineLevel="0" collapsed="false">
      <c r="F201" s="1" t="n">
        <v>197</v>
      </c>
      <c r="G201" s="1" t="n">
        <v>69.5294117647059</v>
      </c>
      <c r="H201" s="1" t="n">
        <v>1.213517162269</v>
      </c>
      <c r="I201" s="1" t="e">
        <v>#NAME?</v>
      </c>
      <c r="J201" s="1" t="e">
        <v>#NAME?</v>
      </c>
      <c r="K201" s="1" t="e">
        <v>#NAME?</v>
      </c>
      <c r="L201" s="1" t="e">
        <f aca="false">J201-K201</f>
        <v>#NAME?</v>
      </c>
    </row>
    <row r="202" customFormat="false" ht="15" hidden="false" customHeight="false" outlineLevel="0" collapsed="false">
      <c r="F202" s="1" t="n">
        <v>198</v>
      </c>
      <c r="G202" s="1" t="n">
        <v>69.8823529411765</v>
      </c>
      <c r="H202" s="1" t="n">
        <v>1.21967714786427</v>
      </c>
      <c r="I202" s="1" t="e">
        <v>#NAME?</v>
      </c>
      <c r="J202" s="1" t="e">
        <v>#NAME?</v>
      </c>
      <c r="K202" s="1" t="e">
        <v>#NAME?</v>
      </c>
      <c r="L202" s="1" t="e">
        <f aca="false">J202-K202</f>
        <v>#NAME?</v>
      </c>
    </row>
    <row r="203" customFormat="false" ht="15" hidden="false" customHeight="false" outlineLevel="0" collapsed="false">
      <c r="F203" s="1" t="n">
        <v>199</v>
      </c>
      <c r="G203" s="1" t="n">
        <v>70.2352941176471</v>
      </c>
      <c r="H203" s="1" t="n">
        <v>1.22583713345955</v>
      </c>
      <c r="I203" s="1" t="e">
        <v>#NAME?</v>
      </c>
      <c r="J203" s="1" t="e">
        <v>#NAME?</v>
      </c>
      <c r="K203" s="1" t="e">
        <v>#NAME?</v>
      </c>
      <c r="L203" s="1" t="e">
        <f aca="false">J203-K203</f>
        <v>#NAME?</v>
      </c>
    </row>
    <row r="204" customFormat="false" ht="15" hidden="false" customHeight="false" outlineLevel="0" collapsed="false">
      <c r="F204" s="1" t="n">
        <v>200</v>
      </c>
      <c r="G204" s="1" t="n">
        <v>70.5882352941177</v>
      </c>
      <c r="H204" s="1" t="n">
        <v>1.23199711905482</v>
      </c>
      <c r="I204" s="1" t="e">
        <v>#NAME?</v>
      </c>
      <c r="J204" s="1" t="e">
        <v>#NAME?</v>
      </c>
      <c r="K204" s="1" t="e">
        <v>#NAME?</v>
      </c>
      <c r="L204" s="1" t="e">
        <f aca="false">J204-K204</f>
        <v>#NAME?</v>
      </c>
    </row>
    <row r="205" customFormat="false" ht="15" hidden="false" customHeight="false" outlineLevel="0" collapsed="false">
      <c r="F205" s="1" t="n">
        <v>201</v>
      </c>
      <c r="G205" s="1" t="n">
        <v>70.9411764705883</v>
      </c>
      <c r="H205" s="1" t="n">
        <v>1.2381571046501</v>
      </c>
      <c r="I205" s="1" t="e">
        <v>#NAME?</v>
      </c>
      <c r="J205" s="1" t="e">
        <v>#NAME?</v>
      </c>
      <c r="K205" s="1" t="e">
        <v>#NAME?</v>
      </c>
      <c r="L205" s="1" t="e">
        <f aca="false">J205-K205</f>
        <v>#NAME?</v>
      </c>
    </row>
    <row r="206" customFormat="false" ht="15" hidden="false" customHeight="false" outlineLevel="0" collapsed="false">
      <c r="F206" s="1" t="n">
        <v>202</v>
      </c>
      <c r="G206" s="1" t="n">
        <v>71.2941176470588</v>
      </c>
      <c r="H206" s="1" t="n">
        <v>1.24431709024537</v>
      </c>
      <c r="I206" s="1" t="e">
        <v>#NAME?</v>
      </c>
      <c r="J206" s="1" t="e">
        <v>#NAME?</v>
      </c>
      <c r="K206" s="1" t="e">
        <v>#NAME?</v>
      </c>
      <c r="L206" s="1" t="e">
        <f aca="false">J206-K206</f>
        <v>#NAME?</v>
      </c>
    </row>
    <row r="207" customFormat="false" ht="15" hidden="false" customHeight="false" outlineLevel="0" collapsed="false">
      <c r="F207" s="1" t="n">
        <v>203</v>
      </c>
      <c r="G207" s="1" t="n">
        <v>71.6470588235294</v>
      </c>
      <c r="H207" s="1" t="n">
        <v>1.25047707584064</v>
      </c>
      <c r="I207" s="1" t="e">
        <v>#NAME?</v>
      </c>
      <c r="J207" s="1" t="e">
        <v>#NAME?</v>
      </c>
      <c r="K207" s="1" t="e">
        <v>#NAME?</v>
      </c>
      <c r="L207" s="1" t="e">
        <f aca="false">J207-K207</f>
        <v>#NAME?</v>
      </c>
    </row>
    <row r="208" customFormat="false" ht="15" hidden="false" customHeight="false" outlineLevel="0" collapsed="false">
      <c r="F208" s="1" t="n">
        <v>204</v>
      </c>
      <c r="G208" s="1" t="n">
        <v>72</v>
      </c>
      <c r="H208" s="1" t="n">
        <v>1.25663706143592</v>
      </c>
      <c r="I208" s="1" t="e">
        <v>#NAME?</v>
      </c>
      <c r="J208" s="1" t="e">
        <v>#NAME?</v>
      </c>
      <c r="K208" s="1" t="e">
        <v>#NAME?</v>
      </c>
      <c r="L208" s="1" t="e">
        <f aca="false">J208-K208</f>
        <v>#NAME?</v>
      </c>
    </row>
    <row r="209" customFormat="false" ht="15" hidden="false" customHeight="false" outlineLevel="0" collapsed="false">
      <c r="F209" s="1" t="n">
        <v>205</v>
      </c>
      <c r="G209" s="1" t="n">
        <v>72.3529411764706</v>
      </c>
      <c r="H209" s="1" t="n">
        <v>1.26279704703119</v>
      </c>
      <c r="I209" s="1" t="e">
        <v>#NAME?</v>
      </c>
      <c r="J209" s="1" t="e">
        <v>#NAME?</v>
      </c>
      <c r="K209" s="1" t="e">
        <v>#NAME?</v>
      </c>
      <c r="L209" s="1" t="e">
        <f aca="false">J209-K209</f>
        <v>#NAME?</v>
      </c>
    </row>
    <row r="210" customFormat="false" ht="15" hidden="false" customHeight="false" outlineLevel="0" collapsed="false">
      <c r="F210" s="1" t="n">
        <v>206</v>
      </c>
      <c r="G210" s="1" t="n">
        <v>72.7058823529412</v>
      </c>
      <c r="H210" s="1" t="n">
        <v>1.26895703262647</v>
      </c>
      <c r="I210" s="1" t="e">
        <v>#NAME?</v>
      </c>
      <c r="J210" s="1" t="e">
        <v>#NAME?</v>
      </c>
      <c r="K210" s="1" t="e">
        <v>#NAME?</v>
      </c>
      <c r="L210" s="1" t="e">
        <f aca="false">J210-K210</f>
        <v>#NAME?</v>
      </c>
    </row>
    <row r="211" customFormat="false" ht="15" hidden="false" customHeight="false" outlineLevel="0" collapsed="false">
      <c r="F211" s="1" t="n">
        <v>207</v>
      </c>
      <c r="G211" s="1" t="n">
        <v>73.0588235294118</v>
      </c>
      <c r="H211" s="1" t="n">
        <v>1.27511701822174</v>
      </c>
      <c r="I211" s="1" t="e">
        <v>#NAME?</v>
      </c>
      <c r="J211" s="1" t="e">
        <v>#NAME?</v>
      </c>
      <c r="K211" s="1" t="e">
        <v>#NAME?</v>
      </c>
      <c r="L211" s="1" t="e">
        <f aca="false">J211-K211</f>
        <v>#NAME?</v>
      </c>
    </row>
    <row r="212" customFormat="false" ht="15" hidden="false" customHeight="false" outlineLevel="0" collapsed="false">
      <c r="F212" s="1" t="n">
        <v>208</v>
      </c>
      <c r="G212" s="1" t="n">
        <v>73.4117647058824</v>
      </c>
      <c r="H212" s="1" t="n">
        <v>1.28127700381701</v>
      </c>
      <c r="I212" s="1" t="e">
        <v>#NAME?</v>
      </c>
      <c r="J212" s="1" t="e">
        <v>#NAME?</v>
      </c>
      <c r="K212" s="1" t="e">
        <v>#NAME?</v>
      </c>
      <c r="L212" s="1" t="e">
        <f aca="false">J212-K212</f>
        <v>#NAME?</v>
      </c>
    </row>
    <row r="213" customFormat="false" ht="15" hidden="false" customHeight="false" outlineLevel="0" collapsed="false">
      <c r="F213" s="1" t="n">
        <v>209</v>
      </c>
      <c r="G213" s="1" t="n">
        <v>73.7647058823529</v>
      </c>
      <c r="H213" s="1" t="n">
        <v>1.28743698941229</v>
      </c>
      <c r="I213" s="1" t="e">
        <v>#NAME?</v>
      </c>
      <c r="J213" s="1" t="e">
        <v>#NAME?</v>
      </c>
      <c r="K213" s="1" t="e">
        <v>#NAME?</v>
      </c>
      <c r="L213" s="1" t="e">
        <f aca="false">J213-K213</f>
        <v>#NAME?</v>
      </c>
    </row>
    <row r="214" customFormat="false" ht="15" hidden="false" customHeight="false" outlineLevel="0" collapsed="false">
      <c r="F214" s="1" t="n">
        <v>210</v>
      </c>
      <c r="G214" s="1" t="n">
        <v>74.1176470588235</v>
      </c>
      <c r="H214" s="1" t="n">
        <v>1.29359697500756</v>
      </c>
      <c r="I214" s="1" t="e">
        <v>#NAME?</v>
      </c>
      <c r="J214" s="1" t="e">
        <v>#NAME?</v>
      </c>
      <c r="K214" s="1" t="e">
        <v>#NAME?</v>
      </c>
      <c r="L214" s="1" t="e">
        <f aca="false">J214-K214</f>
        <v>#NAME?</v>
      </c>
    </row>
    <row r="215" customFormat="false" ht="15" hidden="false" customHeight="false" outlineLevel="0" collapsed="false">
      <c r="F215" s="1" t="n">
        <v>211</v>
      </c>
      <c r="G215" s="1" t="n">
        <v>74.4705882352941</v>
      </c>
      <c r="H215" s="1" t="n">
        <v>1.29975696060284</v>
      </c>
      <c r="I215" s="1" t="e">
        <v>#NAME?</v>
      </c>
      <c r="J215" s="1" t="e">
        <v>#NAME?</v>
      </c>
      <c r="K215" s="1" t="e">
        <v>#NAME?</v>
      </c>
      <c r="L215" s="1" t="e">
        <f aca="false">J215-K215</f>
        <v>#NAME?</v>
      </c>
    </row>
    <row r="216" customFormat="false" ht="15" hidden="false" customHeight="false" outlineLevel="0" collapsed="false">
      <c r="F216" s="1" t="n">
        <v>212</v>
      </c>
      <c r="G216" s="1" t="n">
        <v>74.8235294117647</v>
      </c>
      <c r="H216" s="1" t="n">
        <v>1.30591694619811</v>
      </c>
      <c r="I216" s="1" t="e">
        <v>#NAME?</v>
      </c>
      <c r="J216" s="1" t="e">
        <v>#NAME?</v>
      </c>
      <c r="K216" s="1" t="e">
        <v>#NAME?</v>
      </c>
      <c r="L216" s="1" t="e">
        <f aca="false">J216-K216</f>
        <v>#NAME?</v>
      </c>
    </row>
    <row r="217" customFormat="false" ht="15" hidden="false" customHeight="false" outlineLevel="0" collapsed="false">
      <c r="F217" s="1" t="n">
        <v>213</v>
      </c>
      <c r="G217" s="1" t="n">
        <v>75.1764705882353</v>
      </c>
      <c r="H217" s="1" t="n">
        <v>1.31207693179338</v>
      </c>
      <c r="I217" s="1" t="e">
        <v>#NAME?</v>
      </c>
      <c r="J217" s="1" t="e">
        <v>#NAME?</v>
      </c>
      <c r="K217" s="1" t="e">
        <v>#NAME?</v>
      </c>
      <c r="L217" s="1" t="e">
        <f aca="false">J217-K217</f>
        <v>#NAME?</v>
      </c>
    </row>
    <row r="218" customFormat="false" ht="15" hidden="false" customHeight="false" outlineLevel="0" collapsed="false">
      <c r="F218" s="1" t="n">
        <v>214</v>
      </c>
      <c r="G218" s="1" t="n">
        <v>75.5294117647059</v>
      </c>
      <c r="H218" s="1" t="n">
        <v>1.31823691738866</v>
      </c>
      <c r="I218" s="1" t="e">
        <v>#NAME?</v>
      </c>
      <c r="J218" s="1" t="e">
        <v>#NAME?</v>
      </c>
      <c r="K218" s="1" t="e">
        <v>#NAME?</v>
      </c>
      <c r="L218" s="1" t="e">
        <f aca="false">J218-K218</f>
        <v>#NAME?</v>
      </c>
    </row>
    <row r="219" customFormat="false" ht="15" hidden="false" customHeight="false" outlineLevel="0" collapsed="false">
      <c r="F219" s="1" t="n">
        <v>215</v>
      </c>
      <c r="G219" s="1" t="n">
        <v>75.8823529411765</v>
      </c>
      <c r="H219" s="1" t="n">
        <v>1.32439690298393</v>
      </c>
      <c r="I219" s="1" t="e">
        <v>#NAME?</v>
      </c>
      <c r="J219" s="1" t="e">
        <v>#NAME?</v>
      </c>
      <c r="K219" s="1" t="e">
        <v>#NAME?</v>
      </c>
      <c r="L219" s="1" t="e">
        <f aca="false">J219-K219</f>
        <v>#NAME?</v>
      </c>
    </row>
    <row r="220" customFormat="false" ht="15" hidden="false" customHeight="false" outlineLevel="0" collapsed="false">
      <c r="F220" s="1" t="n">
        <v>216</v>
      </c>
      <c r="G220" s="1" t="n">
        <v>76.2352941176471</v>
      </c>
      <c r="H220" s="1" t="n">
        <v>1.33055688857921</v>
      </c>
      <c r="I220" s="1" t="e">
        <v>#NAME?</v>
      </c>
      <c r="J220" s="1" t="e">
        <v>#NAME?</v>
      </c>
      <c r="K220" s="1" t="e">
        <v>#NAME?</v>
      </c>
      <c r="L220" s="1" t="e">
        <f aca="false">J220-K220</f>
        <v>#NAME?</v>
      </c>
    </row>
    <row r="221" customFormat="false" ht="15" hidden="false" customHeight="false" outlineLevel="0" collapsed="false">
      <c r="F221" s="1" t="n">
        <v>217</v>
      </c>
      <c r="G221" s="1" t="n">
        <v>76.5882352941177</v>
      </c>
      <c r="H221" s="1" t="n">
        <v>1.33671687417448</v>
      </c>
      <c r="I221" s="1" t="e">
        <v>#NAME?</v>
      </c>
      <c r="J221" s="1" t="e">
        <v>#NAME?</v>
      </c>
      <c r="K221" s="1" t="e">
        <v>#NAME?</v>
      </c>
      <c r="L221" s="1" t="e">
        <f aca="false">J221-K221</f>
        <v>#NAME?</v>
      </c>
    </row>
    <row r="222" customFormat="false" ht="15" hidden="false" customHeight="false" outlineLevel="0" collapsed="false">
      <c r="F222" s="1" t="n">
        <v>218</v>
      </c>
      <c r="G222" s="1" t="n">
        <v>76.9411764705882</v>
      </c>
      <c r="H222" s="1" t="n">
        <v>1.34287685976976</v>
      </c>
      <c r="I222" s="1" t="e">
        <v>#NAME?</v>
      </c>
      <c r="J222" s="1" t="e">
        <v>#NAME?</v>
      </c>
      <c r="K222" s="1" t="e">
        <v>#NAME?</v>
      </c>
      <c r="L222" s="1" t="e">
        <f aca="false">J222-K222</f>
        <v>#NAME?</v>
      </c>
    </row>
    <row r="223" customFormat="false" ht="15" hidden="false" customHeight="false" outlineLevel="0" collapsed="false">
      <c r="F223" s="1" t="n">
        <v>219</v>
      </c>
      <c r="G223" s="1" t="n">
        <v>77.2941176470588</v>
      </c>
      <c r="H223" s="1" t="n">
        <v>1.34903684536503</v>
      </c>
      <c r="I223" s="1" t="e">
        <v>#NAME?</v>
      </c>
      <c r="J223" s="1" t="e">
        <v>#NAME?</v>
      </c>
      <c r="K223" s="1" t="e">
        <v>#NAME?</v>
      </c>
      <c r="L223" s="1" t="e">
        <f aca="false">J223-K223</f>
        <v>#NAME?</v>
      </c>
    </row>
    <row r="224" customFormat="false" ht="15" hidden="false" customHeight="false" outlineLevel="0" collapsed="false">
      <c r="F224" s="1" t="n">
        <v>220</v>
      </c>
      <c r="G224" s="1" t="n">
        <v>77.6470588235294</v>
      </c>
      <c r="H224" s="1" t="n">
        <v>1.3551968309603</v>
      </c>
      <c r="I224" s="1" t="e">
        <v>#NAME?</v>
      </c>
      <c r="J224" s="1" t="e">
        <v>#NAME?</v>
      </c>
      <c r="K224" s="1" t="e">
        <v>#NAME?</v>
      </c>
      <c r="L224" s="1" t="e">
        <f aca="false">J224-K224</f>
        <v>#NAME?</v>
      </c>
    </row>
    <row r="225" customFormat="false" ht="15" hidden="false" customHeight="false" outlineLevel="0" collapsed="false">
      <c r="F225" s="1" t="n">
        <v>221</v>
      </c>
      <c r="G225" s="1" t="n">
        <v>78</v>
      </c>
      <c r="H225" s="1" t="n">
        <v>1.36135681655558</v>
      </c>
      <c r="I225" s="1" t="e">
        <v>#NAME?</v>
      </c>
      <c r="J225" s="1" t="e">
        <v>#NAME?</v>
      </c>
      <c r="K225" s="1" t="e">
        <v>#NAME?</v>
      </c>
      <c r="L225" s="1" t="e">
        <f aca="false">J225-K225</f>
        <v>#NAME?</v>
      </c>
    </row>
    <row r="226" customFormat="false" ht="15" hidden="false" customHeight="false" outlineLevel="0" collapsed="false">
      <c r="F226" s="1" t="n">
        <v>222</v>
      </c>
      <c r="G226" s="1" t="n">
        <v>78.3529411764706</v>
      </c>
      <c r="H226" s="1" t="n">
        <v>1.36751680215085</v>
      </c>
      <c r="I226" s="1" t="e">
        <v>#NAME?</v>
      </c>
      <c r="J226" s="1" t="e">
        <v>#NAME?</v>
      </c>
      <c r="K226" s="1" t="e">
        <v>#NAME?</v>
      </c>
      <c r="L226" s="1" t="e">
        <f aca="false">J226-K226</f>
        <v>#NAME?</v>
      </c>
    </row>
    <row r="227" customFormat="false" ht="15" hidden="false" customHeight="false" outlineLevel="0" collapsed="false">
      <c r="F227" s="1" t="n">
        <v>223</v>
      </c>
      <c r="G227" s="1" t="n">
        <v>78.7058823529412</v>
      </c>
      <c r="H227" s="1" t="n">
        <v>1.37367678774613</v>
      </c>
      <c r="I227" s="1" t="e">
        <v>#NAME?</v>
      </c>
      <c r="J227" s="1" t="e">
        <v>#NAME?</v>
      </c>
      <c r="K227" s="1" t="e">
        <v>#NAME?</v>
      </c>
      <c r="L227" s="1" t="e">
        <f aca="false">J227-K227</f>
        <v>#NAME?</v>
      </c>
    </row>
    <row r="228" customFormat="false" ht="15" hidden="false" customHeight="false" outlineLevel="0" collapsed="false">
      <c r="F228" s="1" t="n">
        <v>224</v>
      </c>
      <c r="G228" s="1" t="n">
        <v>79.0588235294118</v>
      </c>
      <c r="H228" s="1" t="n">
        <v>1.3798367733414</v>
      </c>
      <c r="I228" s="1" t="e">
        <v>#NAME?</v>
      </c>
      <c r="J228" s="1" t="e">
        <v>#NAME?</v>
      </c>
      <c r="K228" s="1" t="e">
        <v>#NAME?</v>
      </c>
      <c r="L228" s="1" t="e">
        <f aca="false">J228-K228</f>
        <v>#NAME?</v>
      </c>
    </row>
    <row r="229" customFormat="false" ht="15" hidden="false" customHeight="false" outlineLevel="0" collapsed="false">
      <c r="F229" s="1" t="n">
        <v>225</v>
      </c>
      <c r="G229" s="1" t="n">
        <v>79.4117647058824</v>
      </c>
      <c r="H229" s="1" t="n">
        <v>1.38599675893667</v>
      </c>
      <c r="I229" s="1" t="e">
        <v>#NAME?</v>
      </c>
      <c r="J229" s="1" t="e">
        <v>#NAME?</v>
      </c>
      <c r="K229" s="1" t="e">
        <v>#NAME?</v>
      </c>
      <c r="L229" s="1" t="e">
        <f aca="false">J229-K229</f>
        <v>#NAME?</v>
      </c>
    </row>
    <row r="230" customFormat="false" ht="15" hidden="false" customHeight="false" outlineLevel="0" collapsed="false">
      <c r="F230" s="1" t="n">
        <v>226</v>
      </c>
      <c r="G230" s="1" t="n">
        <v>79.7647058823529</v>
      </c>
      <c r="H230" s="1" t="n">
        <v>1.39215674453195</v>
      </c>
      <c r="I230" s="1" t="e">
        <v>#NAME?</v>
      </c>
      <c r="J230" s="1" t="e">
        <v>#NAME?</v>
      </c>
      <c r="K230" s="1" t="e">
        <v>#NAME?</v>
      </c>
      <c r="L230" s="1" t="e">
        <f aca="false">J230-K230</f>
        <v>#NAME?</v>
      </c>
    </row>
    <row r="231" customFormat="false" ht="15" hidden="false" customHeight="false" outlineLevel="0" collapsed="false">
      <c r="F231" s="1" t="n">
        <v>227</v>
      </c>
      <c r="G231" s="1" t="n">
        <v>80.1176470588235</v>
      </c>
      <c r="H231" s="1" t="n">
        <v>1.39831673012722</v>
      </c>
      <c r="I231" s="1" t="e">
        <v>#NAME?</v>
      </c>
      <c r="J231" s="1" t="e">
        <v>#NAME?</v>
      </c>
      <c r="K231" s="1" t="e">
        <v>#NAME?</v>
      </c>
      <c r="L231" s="1" t="e">
        <f aca="false">J231-K231</f>
        <v>#NAME?</v>
      </c>
    </row>
    <row r="232" customFormat="false" ht="15" hidden="false" customHeight="false" outlineLevel="0" collapsed="false">
      <c r="F232" s="1" t="n">
        <v>228</v>
      </c>
      <c r="G232" s="1" t="n">
        <v>80.4705882352941</v>
      </c>
      <c r="H232" s="1" t="n">
        <v>1.4044767157225</v>
      </c>
      <c r="I232" s="1" t="e">
        <v>#NAME?</v>
      </c>
      <c r="J232" s="1" t="e">
        <v>#NAME?</v>
      </c>
      <c r="K232" s="1" t="e">
        <v>#NAME?</v>
      </c>
      <c r="L232" s="1" t="e">
        <f aca="false">J232-K232</f>
        <v>#NAME?</v>
      </c>
    </row>
    <row r="233" customFormat="false" ht="15" hidden="false" customHeight="false" outlineLevel="0" collapsed="false">
      <c r="F233" s="1" t="n">
        <v>229</v>
      </c>
      <c r="G233" s="1" t="n">
        <v>80.8235294117647</v>
      </c>
      <c r="H233" s="1" t="n">
        <v>1.41063670131777</v>
      </c>
      <c r="I233" s="1" t="e">
        <v>#NAME?</v>
      </c>
      <c r="J233" s="1" t="e">
        <v>#NAME?</v>
      </c>
      <c r="K233" s="1" t="e">
        <v>#NAME?</v>
      </c>
      <c r="L233" s="1" t="e">
        <f aca="false">J233-K233</f>
        <v>#NAME?</v>
      </c>
    </row>
    <row r="234" customFormat="false" ht="15" hidden="false" customHeight="false" outlineLevel="0" collapsed="false">
      <c r="F234" s="1" t="n">
        <v>230</v>
      </c>
      <c r="G234" s="1" t="n">
        <v>81.1764705882353</v>
      </c>
      <c r="H234" s="1" t="n">
        <v>1.41679668691304</v>
      </c>
      <c r="I234" s="1" t="e">
        <v>#NAME?</v>
      </c>
      <c r="J234" s="1" t="e">
        <v>#NAME?</v>
      </c>
      <c r="K234" s="1" t="e">
        <v>#NAME?</v>
      </c>
      <c r="L234" s="1" t="e">
        <f aca="false">J234-K234</f>
        <v>#NAME?</v>
      </c>
    </row>
    <row r="235" customFormat="false" ht="15" hidden="false" customHeight="false" outlineLevel="0" collapsed="false">
      <c r="F235" s="1" t="n">
        <v>231</v>
      </c>
      <c r="G235" s="1" t="n">
        <v>81.5294117647059</v>
      </c>
      <c r="H235" s="1" t="n">
        <v>1.42295667250832</v>
      </c>
      <c r="I235" s="1" t="e">
        <v>#NAME?</v>
      </c>
      <c r="J235" s="1" t="e">
        <v>#NAME?</v>
      </c>
      <c r="K235" s="1" t="e">
        <v>#NAME?</v>
      </c>
      <c r="L235" s="1" t="e">
        <f aca="false">J235-K235</f>
        <v>#NAME?</v>
      </c>
    </row>
    <row r="236" customFormat="false" ht="15" hidden="false" customHeight="false" outlineLevel="0" collapsed="false">
      <c r="F236" s="1" t="n">
        <v>232</v>
      </c>
      <c r="G236" s="1" t="n">
        <v>81.8823529411765</v>
      </c>
      <c r="H236" s="1" t="n">
        <v>1.42911665810359</v>
      </c>
      <c r="I236" s="1" t="e">
        <v>#NAME?</v>
      </c>
      <c r="J236" s="1" t="e">
        <v>#NAME?</v>
      </c>
      <c r="K236" s="1" t="e">
        <v>#NAME?</v>
      </c>
      <c r="L236" s="1" t="e">
        <f aca="false">J236-K236</f>
        <v>#NAME?</v>
      </c>
    </row>
    <row r="237" customFormat="false" ht="15" hidden="false" customHeight="false" outlineLevel="0" collapsed="false">
      <c r="F237" s="1" t="n">
        <v>233</v>
      </c>
      <c r="G237" s="1" t="n">
        <v>82.2352941176471</v>
      </c>
      <c r="H237" s="1" t="n">
        <v>1.43527664369887</v>
      </c>
      <c r="I237" s="1" t="e">
        <v>#NAME?</v>
      </c>
      <c r="J237" s="1" t="e">
        <v>#NAME?</v>
      </c>
      <c r="K237" s="1" t="e">
        <v>#NAME?</v>
      </c>
      <c r="L237" s="1" t="e">
        <f aca="false">J237-K237</f>
        <v>#NAME?</v>
      </c>
    </row>
    <row r="238" customFormat="false" ht="15" hidden="false" customHeight="false" outlineLevel="0" collapsed="false">
      <c r="F238" s="1" t="n">
        <v>234</v>
      </c>
      <c r="G238" s="1" t="n">
        <v>82.5882352941177</v>
      </c>
      <c r="H238" s="1" t="n">
        <v>1.44143662929414</v>
      </c>
      <c r="I238" s="1" t="e">
        <v>#NAME?</v>
      </c>
      <c r="J238" s="1" t="e">
        <v>#NAME?</v>
      </c>
      <c r="K238" s="1" t="e">
        <v>#NAME?</v>
      </c>
      <c r="L238" s="1" t="e">
        <f aca="false">J238-K238</f>
        <v>#NAME?</v>
      </c>
    </row>
    <row r="239" customFormat="false" ht="15" hidden="false" customHeight="false" outlineLevel="0" collapsed="false">
      <c r="F239" s="1" t="n">
        <v>235</v>
      </c>
      <c r="G239" s="1" t="n">
        <v>82.9411764705882</v>
      </c>
      <c r="H239" s="1" t="n">
        <v>1.44759661488941</v>
      </c>
      <c r="I239" s="1" t="e">
        <v>#NAME?</v>
      </c>
      <c r="J239" s="1" t="e">
        <v>#NAME?</v>
      </c>
      <c r="K239" s="1" t="e">
        <v>#NAME?</v>
      </c>
      <c r="L239" s="1" t="e">
        <f aca="false">J239-K239</f>
        <v>#NAME?</v>
      </c>
    </row>
    <row r="240" customFormat="false" ht="15" hidden="false" customHeight="false" outlineLevel="0" collapsed="false">
      <c r="F240" s="1" t="n">
        <v>236</v>
      </c>
      <c r="G240" s="1" t="n">
        <v>83.2941176470588</v>
      </c>
      <c r="H240" s="1" t="n">
        <v>1.45375660048469</v>
      </c>
      <c r="I240" s="1" t="e">
        <v>#NAME?</v>
      </c>
      <c r="J240" s="1" t="e">
        <v>#NAME?</v>
      </c>
      <c r="K240" s="1" t="e">
        <v>#NAME?</v>
      </c>
      <c r="L240" s="1" t="e">
        <f aca="false">J240-K240</f>
        <v>#NAME?</v>
      </c>
    </row>
    <row r="241" customFormat="false" ht="15" hidden="false" customHeight="false" outlineLevel="0" collapsed="false">
      <c r="F241" s="1" t="n">
        <v>237</v>
      </c>
      <c r="G241" s="1" t="n">
        <v>83.6470588235294</v>
      </c>
      <c r="H241" s="1" t="n">
        <v>1.45991658607996</v>
      </c>
      <c r="I241" s="1" t="e">
        <v>#NAME?</v>
      </c>
      <c r="J241" s="1" t="e">
        <v>#NAME?</v>
      </c>
      <c r="K241" s="1" t="e">
        <v>#NAME?</v>
      </c>
      <c r="L241" s="1" t="e">
        <f aca="false">J241-K241</f>
        <v>#NAME?</v>
      </c>
    </row>
    <row r="242" customFormat="false" ht="15" hidden="false" customHeight="false" outlineLevel="0" collapsed="false">
      <c r="F242" s="1" t="n">
        <v>238</v>
      </c>
      <c r="G242" s="1" t="n">
        <v>84</v>
      </c>
      <c r="H242" s="1" t="n">
        <v>1.46607657167524</v>
      </c>
      <c r="I242" s="1" t="e">
        <v>#NAME?</v>
      </c>
      <c r="J242" s="1" t="e">
        <v>#NAME?</v>
      </c>
      <c r="K242" s="1" t="e">
        <v>#NAME?</v>
      </c>
      <c r="L242" s="1" t="e">
        <f aca="false">J242-K242</f>
        <v>#NAME?</v>
      </c>
    </row>
    <row r="243" customFormat="false" ht="15" hidden="false" customHeight="false" outlineLevel="0" collapsed="false">
      <c r="F243" s="1" t="n">
        <v>239</v>
      </c>
      <c r="G243" s="1" t="n">
        <v>84.3529411764706</v>
      </c>
      <c r="H243" s="1" t="n">
        <v>1.47223655727051</v>
      </c>
      <c r="I243" s="1" t="e">
        <v>#NAME?</v>
      </c>
      <c r="J243" s="1" t="e">
        <v>#NAME?</v>
      </c>
      <c r="K243" s="1" t="e">
        <v>#NAME?</v>
      </c>
      <c r="L243" s="1" t="e">
        <f aca="false">J243-K243</f>
        <v>#NAME?</v>
      </c>
    </row>
    <row r="244" customFormat="false" ht="15" hidden="false" customHeight="false" outlineLevel="0" collapsed="false">
      <c r="F244" s="1" t="n">
        <v>240</v>
      </c>
      <c r="G244" s="1" t="n">
        <v>84.7058823529412</v>
      </c>
      <c r="H244" s="1" t="n">
        <v>1.47839654286579</v>
      </c>
      <c r="I244" s="1" t="e">
        <v>#NAME?</v>
      </c>
      <c r="J244" s="1" t="e">
        <v>#NAME?</v>
      </c>
      <c r="K244" s="1" t="e">
        <v>#NAME?</v>
      </c>
      <c r="L244" s="1" t="e">
        <f aca="false">J244-K244</f>
        <v>#NAME?</v>
      </c>
    </row>
    <row r="245" customFormat="false" ht="15" hidden="false" customHeight="false" outlineLevel="0" collapsed="false">
      <c r="F245" s="1" t="n">
        <v>241</v>
      </c>
      <c r="G245" s="1" t="n">
        <v>85.0588235294118</v>
      </c>
      <c r="H245" s="1" t="n">
        <v>1.48455652846106</v>
      </c>
      <c r="I245" s="1" t="e">
        <v>#NAME?</v>
      </c>
      <c r="J245" s="1" t="e">
        <v>#NAME?</v>
      </c>
      <c r="K245" s="1" t="e">
        <v>#NAME?</v>
      </c>
      <c r="L245" s="1" t="e">
        <f aca="false">J245-K245</f>
        <v>#NAME?</v>
      </c>
    </row>
    <row r="246" customFormat="false" ht="15" hidden="false" customHeight="false" outlineLevel="0" collapsed="false">
      <c r="F246" s="1" t="n">
        <v>242</v>
      </c>
      <c r="G246" s="1" t="n">
        <v>85.4117647058824</v>
      </c>
      <c r="H246" s="1" t="n">
        <v>1.49071651405633</v>
      </c>
      <c r="I246" s="1" t="e">
        <v>#NAME?</v>
      </c>
      <c r="J246" s="1" t="e">
        <v>#NAME?</v>
      </c>
      <c r="K246" s="1" t="e">
        <v>#NAME?</v>
      </c>
      <c r="L246" s="1" t="e">
        <f aca="false">J246-K246</f>
        <v>#NAME?</v>
      </c>
    </row>
    <row r="247" customFormat="false" ht="15" hidden="false" customHeight="false" outlineLevel="0" collapsed="false">
      <c r="F247" s="1" t="n">
        <v>243</v>
      </c>
      <c r="G247" s="1" t="n">
        <v>85.7647058823529</v>
      </c>
      <c r="H247" s="1" t="n">
        <v>1.49687649965161</v>
      </c>
      <c r="I247" s="1" t="e">
        <v>#NAME?</v>
      </c>
      <c r="J247" s="1" t="e">
        <v>#NAME?</v>
      </c>
      <c r="K247" s="1" t="e">
        <v>#NAME?</v>
      </c>
      <c r="L247" s="1" t="e">
        <f aca="false">J247-K247</f>
        <v>#NAME?</v>
      </c>
    </row>
    <row r="248" customFormat="false" ht="15" hidden="false" customHeight="false" outlineLevel="0" collapsed="false">
      <c r="F248" s="1" t="n">
        <v>244</v>
      </c>
      <c r="G248" s="1" t="n">
        <v>86.1176470588235</v>
      </c>
      <c r="H248" s="1" t="n">
        <v>1.50303648524688</v>
      </c>
      <c r="I248" s="1" t="e">
        <v>#NAME?</v>
      </c>
      <c r="J248" s="1" t="e">
        <v>#NAME?</v>
      </c>
      <c r="K248" s="1" t="e">
        <v>#NAME?</v>
      </c>
      <c r="L248" s="1" t="e">
        <f aca="false">J248-K248</f>
        <v>#NAME?</v>
      </c>
    </row>
    <row r="249" customFormat="false" ht="15" hidden="false" customHeight="false" outlineLevel="0" collapsed="false">
      <c r="F249" s="1" t="n">
        <v>245</v>
      </c>
      <c r="G249" s="1" t="n">
        <v>86.4705882352941</v>
      </c>
      <c r="H249" s="1" t="n">
        <v>1.50919647084216</v>
      </c>
      <c r="I249" s="1" t="e">
        <v>#NAME?</v>
      </c>
      <c r="J249" s="1" t="e">
        <v>#NAME?</v>
      </c>
      <c r="K249" s="1" t="e">
        <v>#NAME?</v>
      </c>
      <c r="L249" s="1" t="e">
        <f aca="false">J249-K249</f>
        <v>#NAME?</v>
      </c>
    </row>
    <row r="250" customFormat="false" ht="15" hidden="false" customHeight="false" outlineLevel="0" collapsed="false">
      <c r="F250" s="1" t="n">
        <v>246</v>
      </c>
      <c r="G250" s="1" t="n">
        <v>86.8235294117647</v>
      </c>
      <c r="H250" s="1" t="n">
        <v>1.51535645643743</v>
      </c>
      <c r="I250" s="1" t="e">
        <v>#NAME?</v>
      </c>
      <c r="J250" s="1" t="e">
        <v>#NAME?</v>
      </c>
      <c r="K250" s="1" t="e">
        <v>#NAME?</v>
      </c>
      <c r="L250" s="1" t="e">
        <f aca="false">J250-K250</f>
        <v>#NAME?</v>
      </c>
    </row>
    <row r="251" customFormat="false" ht="15" hidden="false" customHeight="false" outlineLevel="0" collapsed="false">
      <c r="F251" s="1" t="n">
        <v>247</v>
      </c>
      <c r="G251" s="1" t="n">
        <v>87.1764705882353</v>
      </c>
      <c r="H251" s="1" t="n">
        <v>1.5215164420327</v>
      </c>
      <c r="I251" s="1" t="e">
        <v>#NAME?</v>
      </c>
      <c r="J251" s="1" t="e">
        <v>#NAME?</v>
      </c>
      <c r="K251" s="1" t="e">
        <v>#NAME?</v>
      </c>
      <c r="L251" s="1" t="e">
        <f aca="false">J251-K251</f>
        <v>#NAME?</v>
      </c>
    </row>
    <row r="252" customFormat="false" ht="15" hidden="false" customHeight="false" outlineLevel="0" collapsed="false">
      <c r="F252" s="1" t="n">
        <v>248</v>
      </c>
      <c r="G252" s="1" t="n">
        <v>87.5294117647059</v>
      </c>
      <c r="H252" s="1" t="n">
        <v>1.52767642762798</v>
      </c>
      <c r="I252" s="1" t="e">
        <v>#NAME?</v>
      </c>
      <c r="J252" s="1" t="e">
        <v>#NAME?</v>
      </c>
      <c r="K252" s="1" t="e">
        <v>#NAME?</v>
      </c>
      <c r="L252" s="1" t="e">
        <f aca="false">J252-K252</f>
        <v>#NAME?</v>
      </c>
    </row>
    <row r="253" customFormat="false" ht="15" hidden="false" customHeight="false" outlineLevel="0" collapsed="false">
      <c r="F253" s="1" t="n">
        <v>249</v>
      </c>
      <c r="G253" s="1" t="n">
        <v>87.8823529411765</v>
      </c>
      <c r="H253" s="1" t="n">
        <v>1.53383641322325</v>
      </c>
      <c r="I253" s="1" t="e">
        <v>#NAME?</v>
      </c>
      <c r="J253" s="1" t="e">
        <v>#NAME?</v>
      </c>
      <c r="K253" s="1" t="e">
        <v>#NAME?</v>
      </c>
      <c r="L253" s="1" t="e">
        <f aca="false">J253-K253</f>
        <v>#NAME?</v>
      </c>
    </row>
    <row r="254" customFormat="false" ht="15" hidden="false" customHeight="false" outlineLevel="0" collapsed="false">
      <c r="F254" s="1" t="n">
        <v>250</v>
      </c>
      <c r="G254" s="1" t="n">
        <v>88.2352941176471</v>
      </c>
      <c r="H254" s="1" t="n">
        <v>1.53999639881853</v>
      </c>
      <c r="I254" s="1" t="e">
        <v>#NAME?</v>
      </c>
      <c r="J254" s="1" t="e">
        <v>#NAME?</v>
      </c>
      <c r="K254" s="1" t="e">
        <v>#NAME?</v>
      </c>
      <c r="L254" s="1" t="e">
        <f aca="false">J254-K254</f>
        <v>#NAME?</v>
      </c>
    </row>
    <row r="255" customFormat="false" ht="15" hidden="false" customHeight="false" outlineLevel="0" collapsed="false">
      <c r="F255" s="1" t="n">
        <v>251</v>
      </c>
      <c r="G255" s="1" t="n">
        <v>88.5882352941177</v>
      </c>
      <c r="H255" s="1" t="n">
        <v>1.5461563844138</v>
      </c>
      <c r="I255" s="1" t="e">
        <v>#NAME?</v>
      </c>
      <c r="J255" s="1" t="e">
        <v>#NAME?</v>
      </c>
      <c r="K255" s="1" t="e">
        <v>#NAME?</v>
      </c>
      <c r="L255" s="1" t="e">
        <f aca="false">J255-K255</f>
        <v>#NAME?</v>
      </c>
    </row>
    <row r="256" customFormat="false" ht="15" hidden="false" customHeight="false" outlineLevel="0" collapsed="false">
      <c r="F256" s="1" t="n">
        <v>252</v>
      </c>
      <c r="G256" s="1" t="n">
        <v>88.9411764705882</v>
      </c>
      <c r="H256" s="1" t="n">
        <v>1.55231637000907</v>
      </c>
      <c r="I256" s="1" t="e">
        <v>#NAME?</v>
      </c>
      <c r="J256" s="1" t="e">
        <v>#NAME?</v>
      </c>
      <c r="K256" s="1" t="e">
        <v>#NAME?</v>
      </c>
      <c r="L256" s="1" t="e">
        <f aca="false">J256-K256</f>
        <v>#NAME?</v>
      </c>
    </row>
    <row r="257" customFormat="false" ht="15" hidden="false" customHeight="false" outlineLevel="0" collapsed="false">
      <c r="F257" s="1" t="n">
        <v>253</v>
      </c>
      <c r="G257" s="1" t="n">
        <v>89.2941176470588</v>
      </c>
      <c r="H257" s="1" t="n">
        <v>1.55847635560435</v>
      </c>
      <c r="I257" s="1" t="e">
        <v>#NAME?</v>
      </c>
      <c r="J257" s="1" t="e">
        <v>#NAME?</v>
      </c>
      <c r="K257" s="1" t="e">
        <v>#NAME?</v>
      </c>
      <c r="L257" s="1" t="e">
        <f aca="false">J257-K257</f>
        <v>#NAME?</v>
      </c>
    </row>
    <row r="258" customFormat="false" ht="15" hidden="false" customHeight="false" outlineLevel="0" collapsed="false">
      <c r="F258" s="1" t="n">
        <v>254</v>
      </c>
      <c r="G258" s="1" t="n">
        <v>89.6470588235294</v>
      </c>
      <c r="H258" s="1" t="n">
        <v>1.56463634119962</v>
      </c>
      <c r="I258" s="1" t="e">
        <v>#NAME?</v>
      </c>
      <c r="J258" s="1" t="e">
        <v>#NAME?</v>
      </c>
      <c r="K258" s="1" t="e">
        <v>#NAME?</v>
      </c>
      <c r="L258" s="1" t="e">
        <f aca="false">J258-K258</f>
        <v>#NAME?</v>
      </c>
    </row>
    <row r="259" customFormat="false" ht="15" hidden="false" customHeight="false" outlineLevel="0" collapsed="false">
      <c r="F259" s="1" t="n">
        <v>255</v>
      </c>
      <c r="G259" s="1" t="n">
        <v>90</v>
      </c>
      <c r="H259" s="1" t="n">
        <v>1.5707963267949</v>
      </c>
      <c r="I259" s="1" t="e">
        <v>#NAME?</v>
      </c>
      <c r="J259" s="1" t="e">
        <v>#NAME?</v>
      </c>
      <c r="K259" s="1" t="e">
        <v>#NAME?</v>
      </c>
      <c r="L259" s="1" t="e">
        <f aca="false">J259-K259</f>
        <v>#NAME?</v>
      </c>
    </row>
    <row r="260" customFormat="false" ht="15" hidden="false" customHeight="false" outlineLevel="0" collapsed="false">
      <c r="A260" s="1" t="s">
        <v>7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  <c r="G260" s="1" t="s">
        <v>7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7</v>
      </c>
      <c r="T260" s="1" t="s">
        <v>7</v>
      </c>
    </row>
  </sheetData>
  <mergeCells count="1">
    <mergeCell ref="J2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IX5"/>
  <sheetViews>
    <sheetView showFormulas="false" showGridLines="true" showRowColHeaders="true" showZeros="true" rightToLeft="false" tabSelected="false" showOutlineSymbols="true" defaultGridColor="true" view="normal" topLeftCell="GQ1" colorId="64" zoomScale="100" zoomScaleNormal="100" zoomScalePageLayoutView="100" workbookViewId="0">
      <selection pane="topLeft" activeCell="HO14" activeCellId="0" sqref="HO14"/>
    </sheetView>
  </sheetViews>
  <sheetFormatPr defaultColWidth="8.5390625" defaultRowHeight="15" zeroHeight="false" outlineLevelRow="0" outlineLevelCol="0"/>
  <cols>
    <col collapsed="false" customWidth="true" hidden="false" outlineLevel="0" max="258" min="3" style="0" width="2.43"/>
  </cols>
  <sheetData>
    <row r="4" customFormat="false" ht="15" hidden="false" customHeight="false" outlineLevel="0" collapsed="false">
      <c r="C4" s="0" t="n">
        <v>0</v>
      </c>
      <c r="D4" s="0" t="n">
        <v>2</v>
      </c>
      <c r="E4" s="0" t="n">
        <v>3</v>
      </c>
      <c r="F4" s="0" t="n">
        <v>5</v>
      </c>
      <c r="G4" s="0" t="n">
        <v>6</v>
      </c>
      <c r="H4" s="0" t="n">
        <v>8</v>
      </c>
      <c r="I4" s="0" t="n">
        <v>9</v>
      </c>
      <c r="J4" s="0" t="n">
        <v>11</v>
      </c>
      <c r="K4" s="0" t="n">
        <v>13</v>
      </c>
      <c r="L4" s="0" t="n">
        <v>14</v>
      </c>
      <c r="M4" s="0" t="n">
        <v>16</v>
      </c>
      <c r="N4" s="0" t="n">
        <v>17</v>
      </c>
      <c r="O4" s="0" t="n">
        <v>19</v>
      </c>
      <c r="P4" s="0" t="n">
        <v>20</v>
      </c>
      <c r="Q4" s="0" t="n">
        <v>22</v>
      </c>
      <c r="R4" s="0" t="n">
        <v>24</v>
      </c>
      <c r="S4" s="0" t="n">
        <v>25</v>
      </c>
      <c r="T4" s="0" t="n">
        <v>27</v>
      </c>
      <c r="U4" s="0" t="n">
        <v>28</v>
      </c>
      <c r="V4" s="0" t="n">
        <v>30</v>
      </c>
      <c r="W4" s="0" t="n">
        <v>31</v>
      </c>
      <c r="X4" s="0" t="n">
        <v>33</v>
      </c>
      <c r="Y4" s="0" t="n">
        <v>34</v>
      </c>
      <c r="Z4" s="0" t="n">
        <v>36</v>
      </c>
      <c r="AA4" s="0" t="n">
        <v>38</v>
      </c>
      <c r="AB4" s="0" t="n">
        <v>39</v>
      </c>
      <c r="AC4" s="0" t="n">
        <v>41</v>
      </c>
      <c r="AD4" s="0" t="n">
        <v>42</v>
      </c>
      <c r="AE4" s="0" t="n">
        <v>44</v>
      </c>
      <c r="AF4" s="0" t="n">
        <v>45</v>
      </c>
      <c r="AG4" s="0" t="n">
        <v>47</v>
      </c>
      <c r="AH4" s="0" t="n">
        <v>48</v>
      </c>
      <c r="AI4" s="0" t="n">
        <v>50</v>
      </c>
      <c r="AJ4" s="0" t="n">
        <v>51</v>
      </c>
      <c r="AK4" s="0" t="n">
        <v>53</v>
      </c>
      <c r="AL4" s="0" t="n">
        <v>55</v>
      </c>
      <c r="AM4" s="0" t="n">
        <v>56</v>
      </c>
      <c r="AN4" s="0" t="n">
        <v>58</v>
      </c>
      <c r="AO4" s="0" t="n">
        <v>59</v>
      </c>
      <c r="AP4" s="0" t="n">
        <v>61</v>
      </c>
      <c r="AQ4" s="0" t="n">
        <v>62</v>
      </c>
      <c r="AR4" s="0" t="n">
        <v>64</v>
      </c>
      <c r="AS4" s="0" t="n">
        <v>65</v>
      </c>
      <c r="AT4" s="0" t="n">
        <v>67</v>
      </c>
      <c r="AU4" s="0" t="n">
        <v>68</v>
      </c>
      <c r="AV4" s="0" t="n">
        <v>70</v>
      </c>
      <c r="AW4" s="0" t="n">
        <v>71</v>
      </c>
      <c r="AX4" s="0" t="n">
        <v>73</v>
      </c>
      <c r="AY4" s="0" t="n">
        <v>74</v>
      </c>
      <c r="AZ4" s="0" t="n">
        <v>76</v>
      </c>
      <c r="BA4" s="0" t="n">
        <v>77</v>
      </c>
      <c r="BB4" s="0" t="n">
        <v>79</v>
      </c>
      <c r="BC4" s="0" t="n">
        <v>80</v>
      </c>
      <c r="BD4" s="0" t="n">
        <v>82</v>
      </c>
      <c r="BE4" s="0" t="n">
        <v>83</v>
      </c>
      <c r="BF4" s="0" t="n">
        <v>85</v>
      </c>
      <c r="BG4" s="0" t="n">
        <v>86</v>
      </c>
      <c r="BH4" s="0" t="n">
        <v>88</v>
      </c>
      <c r="BI4" s="0" t="n">
        <v>89</v>
      </c>
      <c r="BJ4" s="0" t="n">
        <v>91</v>
      </c>
      <c r="BK4" s="0" t="n">
        <v>92</v>
      </c>
      <c r="BL4" s="0" t="n">
        <v>94</v>
      </c>
      <c r="BM4" s="0" t="n">
        <v>95</v>
      </c>
      <c r="BN4" s="0" t="n">
        <v>96</v>
      </c>
      <c r="BO4" s="0" t="n">
        <v>98</v>
      </c>
      <c r="BP4" s="0" t="n">
        <v>99</v>
      </c>
      <c r="BQ4" s="0" t="n">
        <v>101</v>
      </c>
      <c r="BR4" s="0" t="n">
        <v>102</v>
      </c>
      <c r="BS4" s="0" t="n">
        <v>104</v>
      </c>
      <c r="BT4" s="0" t="n">
        <v>105</v>
      </c>
      <c r="BU4" s="0" t="n">
        <v>107</v>
      </c>
      <c r="BV4" s="0" t="n">
        <v>108</v>
      </c>
      <c r="BW4" s="0" t="n">
        <v>109</v>
      </c>
      <c r="BX4" s="0" t="n">
        <v>111</v>
      </c>
      <c r="BY4" s="0" t="n">
        <v>112</v>
      </c>
      <c r="BZ4" s="0" t="n">
        <v>114</v>
      </c>
      <c r="CA4" s="0" t="n">
        <v>115</v>
      </c>
      <c r="CB4" s="0" t="n">
        <v>116</v>
      </c>
      <c r="CC4" s="0" t="n">
        <v>118</v>
      </c>
      <c r="CD4" s="0" t="n">
        <v>119</v>
      </c>
      <c r="CE4" s="0" t="n">
        <v>121</v>
      </c>
      <c r="CF4" s="0" t="n">
        <v>122</v>
      </c>
      <c r="CG4" s="0" t="n">
        <v>123</v>
      </c>
      <c r="CH4" s="0" t="n">
        <v>125</v>
      </c>
      <c r="CI4" s="0" t="n">
        <v>126</v>
      </c>
      <c r="CJ4" s="0" t="n">
        <v>128</v>
      </c>
      <c r="CK4" s="0" t="n">
        <v>129</v>
      </c>
      <c r="CL4" s="0" t="n">
        <v>130</v>
      </c>
      <c r="CM4" s="0" t="n">
        <v>132</v>
      </c>
      <c r="CN4" s="0" t="n">
        <v>133</v>
      </c>
      <c r="CO4" s="0" t="n">
        <v>134</v>
      </c>
      <c r="CP4" s="0" t="n">
        <v>136</v>
      </c>
      <c r="CQ4" s="0" t="n">
        <v>137</v>
      </c>
      <c r="CR4" s="0" t="n">
        <v>138</v>
      </c>
      <c r="CS4" s="0" t="n">
        <v>140</v>
      </c>
      <c r="CT4" s="0" t="n">
        <v>141</v>
      </c>
      <c r="CU4" s="0" t="n">
        <v>142</v>
      </c>
      <c r="CV4" s="0" t="n">
        <v>143</v>
      </c>
      <c r="CW4" s="0" t="n">
        <v>145</v>
      </c>
      <c r="CX4" s="0" t="n">
        <v>146</v>
      </c>
      <c r="CY4" s="0" t="n">
        <v>147</v>
      </c>
      <c r="CZ4" s="0" t="n">
        <v>149</v>
      </c>
      <c r="DA4" s="0" t="n">
        <v>150</v>
      </c>
      <c r="DB4" s="0" t="n">
        <v>151</v>
      </c>
      <c r="DC4" s="0" t="n">
        <v>152</v>
      </c>
      <c r="DD4" s="0" t="n">
        <v>154</v>
      </c>
      <c r="DE4" s="0" t="n">
        <v>155</v>
      </c>
      <c r="DF4" s="0" t="n">
        <v>156</v>
      </c>
      <c r="DG4" s="0" t="n">
        <v>157</v>
      </c>
      <c r="DH4" s="0" t="n">
        <v>159</v>
      </c>
      <c r="DI4" s="0" t="n">
        <v>160</v>
      </c>
      <c r="DJ4" s="0" t="n">
        <v>161</v>
      </c>
      <c r="DK4" s="0" t="n">
        <v>162</v>
      </c>
      <c r="DL4" s="0" t="n">
        <v>164</v>
      </c>
      <c r="DM4" s="0" t="n">
        <v>165</v>
      </c>
      <c r="DN4" s="0" t="n">
        <v>166</v>
      </c>
      <c r="DO4" s="0" t="n">
        <v>167</v>
      </c>
      <c r="DP4" s="0" t="n">
        <v>168</v>
      </c>
      <c r="DQ4" s="0" t="n">
        <v>169</v>
      </c>
      <c r="DR4" s="0" t="n">
        <v>171</v>
      </c>
      <c r="DS4" s="0" t="n">
        <v>172</v>
      </c>
      <c r="DT4" s="0" t="n">
        <v>173</v>
      </c>
      <c r="DU4" s="0" t="n">
        <v>174</v>
      </c>
      <c r="DV4" s="0" t="n">
        <v>175</v>
      </c>
      <c r="DW4" s="0" t="n">
        <v>176</v>
      </c>
      <c r="DX4" s="0" t="n">
        <v>178</v>
      </c>
      <c r="DY4" s="0" t="n">
        <v>179</v>
      </c>
      <c r="DZ4" s="0" t="n">
        <v>180</v>
      </c>
      <c r="EA4" s="0" t="n">
        <v>181</v>
      </c>
      <c r="EB4" s="0" t="n">
        <v>182</v>
      </c>
      <c r="EC4" s="0" t="n">
        <v>183</v>
      </c>
      <c r="ED4" s="0" t="n">
        <v>184</v>
      </c>
      <c r="EE4" s="0" t="n">
        <v>185</v>
      </c>
      <c r="EF4" s="0" t="n">
        <v>186</v>
      </c>
      <c r="EG4" s="0" t="n">
        <v>187</v>
      </c>
      <c r="EH4" s="0" t="n">
        <v>188</v>
      </c>
      <c r="EI4" s="0" t="n">
        <v>190</v>
      </c>
      <c r="EJ4" s="0" t="n">
        <v>191</v>
      </c>
      <c r="EK4" s="0" t="n">
        <v>192</v>
      </c>
      <c r="EL4" s="0" t="n">
        <v>193</v>
      </c>
      <c r="EM4" s="0" t="n">
        <v>194</v>
      </c>
      <c r="EN4" s="0" t="n">
        <v>195</v>
      </c>
      <c r="EO4" s="0" t="n">
        <v>196</v>
      </c>
      <c r="EP4" s="0" t="n">
        <v>197</v>
      </c>
      <c r="EQ4" s="0" t="n">
        <v>198</v>
      </c>
      <c r="ER4" s="0" t="n">
        <v>199</v>
      </c>
      <c r="ES4" s="0" t="n">
        <v>200</v>
      </c>
      <c r="ET4" s="0" t="n">
        <v>201</v>
      </c>
      <c r="EU4" s="0" t="n">
        <v>202</v>
      </c>
      <c r="EV4" s="0" t="n">
        <v>203</v>
      </c>
      <c r="EW4" s="0" t="n">
        <v>203</v>
      </c>
      <c r="EX4" s="0" t="n">
        <v>204</v>
      </c>
      <c r="EY4" s="0" t="n">
        <v>205</v>
      </c>
      <c r="EZ4" s="0" t="n">
        <v>206</v>
      </c>
      <c r="FA4" s="0" t="n">
        <v>207</v>
      </c>
      <c r="FB4" s="0" t="n">
        <v>208</v>
      </c>
      <c r="FC4" s="0" t="n">
        <v>209</v>
      </c>
      <c r="FD4" s="0" t="n">
        <v>210</v>
      </c>
      <c r="FE4" s="0" t="n">
        <v>211</v>
      </c>
      <c r="FF4" s="0" t="n">
        <v>212</v>
      </c>
      <c r="FG4" s="0" t="n">
        <v>213</v>
      </c>
      <c r="FH4" s="0" t="n">
        <v>213</v>
      </c>
      <c r="FI4" s="0" t="n">
        <v>214</v>
      </c>
      <c r="FJ4" s="0" t="n">
        <v>215</v>
      </c>
      <c r="FK4" s="0" t="n">
        <v>216</v>
      </c>
      <c r="FL4" s="0" t="n">
        <v>217</v>
      </c>
      <c r="FM4" s="0" t="n">
        <v>218</v>
      </c>
      <c r="FN4" s="0" t="n">
        <v>218</v>
      </c>
      <c r="FO4" s="0" t="n">
        <v>219</v>
      </c>
      <c r="FP4" s="0" t="n">
        <v>220</v>
      </c>
      <c r="FQ4" s="0" t="n">
        <v>221</v>
      </c>
      <c r="FR4" s="0" t="n">
        <v>222</v>
      </c>
      <c r="FS4" s="0" t="n">
        <v>222</v>
      </c>
      <c r="FT4" s="0" t="n">
        <v>223</v>
      </c>
      <c r="FU4" s="0" t="n">
        <v>224</v>
      </c>
      <c r="FV4" s="0" t="n">
        <v>225</v>
      </c>
      <c r="FW4" s="0" t="n">
        <v>225</v>
      </c>
      <c r="FX4" s="0" t="n">
        <v>226</v>
      </c>
      <c r="FY4" s="0" t="n">
        <v>227</v>
      </c>
      <c r="FZ4" s="0" t="n">
        <v>228</v>
      </c>
      <c r="GA4" s="0" t="n">
        <v>228</v>
      </c>
      <c r="GB4" s="0" t="n">
        <v>229</v>
      </c>
      <c r="GC4" s="0" t="n">
        <v>230</v>
      </c>
      <c r="GD4" s="0" t="n">
        <v>230</v>
      </c>
      <c r="GE4" s="0" t="n">
        <v>231</v>
      </c>
      <c r="GF4" s="0" t="n">
        <v>232</v>
      </c>
      <c r="GG4" s="0" t="n">
        <v>232</v>
      </c>
      <c r="GH4" s="0" t="n">
        <v>233</v>
      </c>
      <c r="GI4" s="0" t="n">
        <v>234</v>
      </c>
      <c r="GJ4" s="0" t="n">
        <v>234</v>
      </c>
      <c r="GK4" s="0" t="n">
        <v>235</v>
      </c>
      <c r="GL4" s="0" t="n">
        <v>235</v>
      </c>
      <c r="GM4" s="0" t="n">
        <v>236</v>
      </c>
      <c r="GN4" s="0" t="n">
        <v>237</v>
      </c>
      <c r="GO4" s="0" t="n">
        <v>237</v>
      </c>
      <c r="GP4" s="0" t="n">
        <v>238</v>
      </c>
      <c r="GQ4" s="0" t="n">
        <v>238</v>
      </c>
      <c r="GR4" s="0" t="n">
        <v>239</v>
      </c>
      <c r="GS4" s="0" t="n">
        <v>239</v>
      </c>
      <c r="GT4" s="0" t="n">
        <v>240</v>
      </c>
      <c r="GU4" s="0" t="n">
        <v>241</v>
      </c>
      <c r="GV4" s="0" t="n">
        <v>241</v>
      </c>
      <c r="GW4" s="0" t="n">
        <v>242</v>
      </c>
      <c r="GX4" s="0" t="n">
        <v>242</v>
      </c>
      <c r="GY4" s="0" t="n">
        <v>243</v>
      </c>
      <c r="GZ4" s="0" t="n">
        <v>243</v>
      </c>
      <c r="HA4" s="0" t="n">
        <v>243</v>
      </c>
      <c r="HB4" s="0" t="n">
        <v>244</v>
      </c>
      <c r="HC4" s="0" t="n">
        <v>244</v>
      </c>
      <c r="HD4" s="0" t="n">
        <v>245</v>
      </c>
      <c r="HE4" s="0" t="n">
        <v>245</v>
      </c>
      <c r="HF4" s="0" t="n">
        <v>246</v>
      </c>
      <c r="HG4" s="0" t="n">
        <v>246</v>
      </c>
      <c r="HH4" s="0" t="n">
        <v>247</v>
      </c>
      <c r="HI4" s="0" t="n">
        <v>247</v>
      </c>
      <c r="HJ4" s="0" t="n">
        <v>247</v>
      </c>
      <c r="HK4" s="0" t="n">
        <v>248</v>
      </c>
      <c r="HL4" s="0" t="n">
        <v>248</v>
      </c>
      <c r="HM4" s="0" t="n">
        <v>248</v>
      </c>
      <c r="HN4" s="0" t="n">
        <v>249</v>
      </c>
      <c r="HO4" s="0" t="n">
        <v>249</v>
      </c>
      <c r="HP4" s="0" t="n">
        <v>249</v>
      </c>
      <c r="HQ4" s="0" t="n">
        <v>250</v>
      </c>
      <c r="HR4" s="0" t="n">
        <v>250</v>
      </c>
      <c r="HS4" s="0" t="n">
        <v>250</v>
      </c>
      <c r="HT4" s="0" t="n">
        <v>251</v>
      </c>
      <c r="HU4" s="0" t="n">
        <v>251</v>
      </c>
      <c r="HV4" s="0" t="n">
        <v>251</v>
      </c>
      <c r="HW4" s="0" t="n">
        <v>251</v>
      </c>
      <c r="HX4" s="0" t="n">
        <v>252</v>
      </c>
      <c r="HY4" s="0" t="n">
        <v>252</v>
      </c>
      <c r="HZ4" s="0" t="n">
        <v>252</v>
      </c>
      <c r="IA4" s="0" t="n">
        <v>252</v>
      </c>
      <c r="IB4" s="0" t="n">
        <v>253</v>
      </c>
      <c r="IC4" s="0" t="n">
        <v>253</v>
      </c>
      <c r="ID4" s="0" t="n">
        <v>253</v>
      </c>
      <c r="IE4" s="0" t="n">
        <v>253</v>
      </c>
      <c r="IF4" s="0" t="n">
        <v>253</v>
      </c>
      <c r="IG4" s="0" t="n">
        <v>254</v>
      </c>
      <c r="IH4" s="0" t="n">
        <v>254</v>
      </c>
      <c r="II4" s="0" t="n">
        <v>254</v>
      </c>
      <c r="IJ4" s="0" t="n">
        <v>254</v>
      </c>
      <c r="IK4" s="0" t="n">
        <v>254</v>
      </c>
      <c r="IL4" s="0" t="n">
        <v>254</v>
      </c>
      <c r="IM4" s="0" t="n">
        <v>254</v>
      </c>
      <c r="IN4" s="0" t="n">
        <v>255</v>
      </c>
      <c r="IO4" s="0" t="n">
        <v>255</v>
      </c>
      <c r="IP4" s="0" t="n">
        <v>255</v>
      </c>
      <c r="IQ4" s="0" t="n">
        <v>255</v>
      </c>
      <c r="IR4" s="0" t="n">
        <v>255</v>
      </c>
      <c r="IS4" s="0" t="n">
        <v>255</v>
      </c>
      <c r="IT4" s="0" t="n">
        <v>255</v>
      </c>
      <c r="IU4" s="0" t="n">
        <v>255</v>
      </c>
      <c r="IV4" s="0" t="n">
        <v>255</v>
      </c>
      <c r="IW4" s="0" t="n">
        <v>255</v>
      </c>
      <c r="IX4" s="0" t="n">
        <v>255</v>
      </c>
    </row>
    <row r="5" customFormat="false" ht="15" hidden="false" customHeight="false" outlineLevel="0" collapsed="false">
      <c r="C5" s="0" t="str">
        <f aca="false">_xlfn.CONCAT(C4,",")</f>
        <v>0,</v>
      </c>
      <c r="D5" s="0" t="str">
        <f aca="false">_xlfn.CONCAT(D4,",")</f>
        <v>2,</v>
      </c>
      <c r="E5" s="0" t="str">
        <f aca="false">_xlfn.CONCAT(E4,",")</f>
        <v>3,</v>
      </c>
      <c r="F5" s="0" t="str">
        <f aca="false">_xlfn.CONCAT(F4,",")</f>
        <v>5,</v>
      </c>
      <c r="G5" s="0" t="str">
        <f aca="false">_xlfn.CONCAT(G4,",")</f>
        <v>6,</v>
      </c>
      <c r="H5" s="0" t="str">
        <f aca="false">_xlfn.CONCAT(H4,",")</f>
        <v>8,</v>
      </c>
      <c r="I5" s="0" t="str">
        <f aca="false">_xlfn.CONCAT(I4,",")</f>
        <v>9,</v>
      </c>
      <c r="J5" s="0" t="str">
        <f aca="false">_xlfn.CONCAT(J4,",")</f>
        <v>11,</v>
      </c>
      <c r="K5" s="0" t="str">
        <f aca="false">_xlfn.CONCAT(K4,",")</f>
        <v>13,</v>
      </c>
      <c r="L5" s="0" t="str">
        <f aca="false">_xlfn.CONCAT(L4,",")</f>
        <v>14,</v>
      </c>
      <c r="M5" s="0" t="str">
        <f aca="false">_xlfn.CONCAT(M4,",")</f>
        <v>16,</v>
      </c>
      <c r="N5" s="0" t="str">
        <f aca="false">_xlfn.CONCAT(N4,",")</f>
        <v>17,</v>
      </c>
      <c r="O5" s="0" t="str">
        <f aca="false">_xlfn.CONCAT(O4,",")</f>
        <v>19,</v>
      </c>
      <c r="P5" s="0" t="str">
        <f aca="false">_xlfn.CONCAT(P4,",")</f>
        <v>20,</v>
      </c>
      <c r="Q5" s="0" t="str">
        <f aca="false">_xlfn.CONCAT(Q4,",")</f>
        <v>22,</v>
      </c>
      <c r="R5" s="0" t="str">
        <f aca="false">_xlfn.CONCAT(R4,",")</f>
        <v>24,</v>
      </c>
      <c r="S5" s="0" t="str">
        <f aca="false">_xlfn.CONCAT(S4,",")</f>
        <v>25,</v>
      </c>
      <c r="T5" s="0" t="str">
        <f aca="false">_xlfn.CONCAT(T4,",")</f>
        <v>27,</v>
      </c>
      <c r="U5" s="0" t="str">
        <f aca="false">_xlfn.CONCAT(U4,",")</f>
        <v>28,</v>
      </c>
      <c r="V5" s="0" t="str">
        <f aca="false">_xlfn.CONCAT(V4,",")</f>
        <v>30,</v>
      </c>
      <c r="W5" s="0" t="str">
        <f aca="false">_xlfn.CONCAT(W4,",")</f>
        <v>31,</v>
      </c>
      <c r="X5" s="0" t="str">
        <f aca="false">_xlfn.CONCAT(X4,",")</f>
        <v>33,</v>
      </c>
      <c r="Y5" s="0" t="str">
        <f aca="false">_xlfn.CONCAT(Y4,",")</f>
        <v>34,</v>
      </c>
      <c r="Z5" s="0" t="str">
        <f aca="false">_xlfn.CONCAT(Z4,",")</f>
        <v>36,</v>
      </c>
      <c r="AA5" s="0" t="str">
        <f aca="false">_xlfn.CONCAT(AA4,",")</f>
        <v>38,</v>
      </c>
      <c r="AB5" s="0" t="str">
        <f aca="false">_xlfn.CONCAT(AB4,",")</f>
        <v>39,</v>
      </c>
      <c r="AC5" s="0" t="str">
        <f aca="false">_xlfn.CONCAT(AC4,",")</f>
        <v>41,</v>
      </c>
      <c r="AD5" s="0" t="str">
        <f aca="false">_xlfn.CONCAT(AD4,",")</f>
        <v>42,</v>
      </c>
      <c r="AE5" s="0" t="str">
        <f aca="false">_xlfn.CONCAT(AE4,",")</f>
        <v>44,</v>
      </c>
      <c r="AF5" s="0" t="str">
        <f aca="false">_xlfn.CONCAT(AF4,",")</f>
        <v>45,</v>
      </c>
      <c r="AG5" s="0" t="str">
        <f aca="false">_xlfn.CONCAT(AG4,",")</f>
        <v>47,</v>
      </c>
      <c r="AH5" s="0" t="str">
        <f aca="false">_xlfn.CONCAT(AH4,",")</f>
        <v>48,</v>
      </c>
      <c r="AI5" s="0" t="str">
        <f aca="false">_xlfn.CONCAT(AI4,",")</f>
        <v>50,</v>
      </c>
      <c r="AJ5" s="0" t="str">
        <f aca="false">_xlfn.CONCAT(AJ4,",")</f>
        <v>51,</v>
      </c>
      <c r="AK5" s="0" t="str">
        <f aca="false">_xlfn.CONCAT(AK4,",")</f>
        <v>53,</v>
      </c>
      <c r="AL5" s="0" t="str">
        <f aca="false">_xlfn.CONCAT(AL4,",")</f>
        <v>55,</v>
      </c>
      <c r="AM5" s="0" t="str">
        <f aca="false">_xlfn.CONCAT(AM4,",")</f>
        <v>56,</v>
      </c>
      <c r="AN5" s="0" t="str">
        <f aca="false">_xlfn.CONCAT(AN4,",")</f>
        <v>58,</v>
      </c>
      <c r="AO5" s="0" t="str">
        <f aca="false">_xlfn.CONCAT(AO4,",")</f>
        <v>59,</v>
      </c>
      <c r="AP5" s="0" t="str">
        <f aca="false">_xlfn.CONCAT(AP4,",")</f>
        <v>61,</v>
      </c>
      <c r="AQ5" s="0" t="str">
        <f aca="false">_xlfn.CONCAT(AQ4,",")</f>
        <v>62,</v>
      </c>
      <c r="AR5" s="0" t="str">
        <f aca="false">_xlfn.CONCAT(AR4,",")</f>
        <v>64,</v>
      </c>
      <c r="AS5" s="0" t="str">
        <f aca="false">_xlfn.CONCAT(AS4,",")</f>
        <v>65,</v>
      </c>
      <c r="AT5" s="0" t="str">
        <f aca="false">_xlfn.CONCAT(AT4,",")</f>
        <v>67,</v>
      </c>
      <c r="AU5" s="0" t="str">
        <f aca="false">_xlfn.CONCAT(AU4,",")</f>
        <v>68,</v>
      </c>
      <c r="AV5" s="0" t="str">
        <f aca="false">_xlfn.CONCAT(AV4,",")</f>
        <v>70,</v>
      </c>
      <c r="AW5" s="0" t="str">
        <f aca="false">_xlfn.CONCAT(AW4,",")</f>
        <v>71,</v>
      </c>
      <c r="AX5" s="0" t="str">
        <f aca="false">_xlfn.CONCAT(AX4,",")</f>
        <v>73,</v>
      </c>
      <c r="AY5" s="0" t="str">
        <f aca="false">_xlfn.CONCAT(AY4,",")</f>
        <v>74,</v>
      </c>
      <c r="AZ5" s="0" t="str">
        <f aca="false">_xlfn.CONCAT(AZ4,",")</f>
        <v>76,</v>
      </c>
      <c r="BA5" s="0" t="str">
        <f aca="false">_xlfn.CONCAT(BA4,",")</f>
        <v>77,</v>
      </c>
      <c r="BB5" s="0" t="str">
        <f aca="false">_xlfn.CONCAT(BB4,",")</f>
        <v>79,</v>
      </c>
      <c r="BC5" s="0" t="str">
        <f aca="false">_xlfn.CONCAT(BC4,",")</f>
        <v>80,</v>
      </c>
      <c r="BD5" s="0" t="str">
        <f aca="false">_xlfn.CONCAT(BD4,",")</f>
        <v>82,</v>
      </c>
      <c r="BE5" s="0" t="str">
        <f aca="false">_xlfn.CONCAT(BE4,",")</f>
        <v>83,</v>
      </c>
      <c r="BF5" s="0" t="str">
        <f aca="false">_xlfn.CONCAT(BF4,",")</f>
        <v>85,</v>
      </c>
      <c r="BG5" s="0" t="str">
        <f aca="false">_xlfn.CONCAT(BG4,",")</f>
        <v>86,</v>
      </c>
      <c r="BH5" s="0" t="str">
        <f aca="false">_xlfn.CONCAT(BH4,",")</f>
        <v>88,</v>
      </c>
      <c r="BI5" s="0" t="str">
        <f aca="false">_xlfn.CONCAT(BI4,",")</f>
        <v>89,</v>
      </c>
      <c r="BJ5" s="0" t="str">
        <f aca="false">_xlfn.CONCAT(BJ4,",")</f>
        <v>91,</v>
      </c>
      <c r="BK5" s="0" t="str">
        <f aca="false">_xlfn.CONCAT(BK4,",")</f>
        <v>92,</v>
      </c>
      <c r="BL5" s="0" t="str">
        <f aca="false">_xlfn.CONCAT(BL4,",")</f>
        <v>94,</v>
      </c>
      <c r="BM5" s="0" t="str">
        <f aca="false">_xlfn.CONCAT(BM4,",")</f>
        <v>95,</v>
      </c>
      <c r="BN5" s="0" t="str">
        <f aca="false">_xlfn.CONCAT(BN4,",")</f>
        <v>96,</v>
      </c>
      <c r="BO5" s="0" t="str">
        <f aca="false">_xlfn.CONCAT(BO4,",")</f>
        <v>98,</v>
      </c>
      <c r="BP5" s="0" t="str">
        <f aca="false">_xlfn.CONCAT(BP4,",")</f>
        <v>99,</v>
      </c>
      <c r="BQ5" s="0" t="str">
        <f aca="false">_xlfn.CONCAT(BQ4,",")</f>
        <v>101,</v>
      </c>
      <c r="BR5" s="0" t="str">
        <f aca="false">_xlfn.CONCAT(BR4,",")</f>
        <v>102,</v>
      </c>
      <c r="BS5" s="0" t="str">
        <f aca="false">_xlfn.CONCAT(BS4,",")</f>
        <v>104,</v>
      </c>
      <c r="BT5" s="0" t="str">
        <f aca="false">_xlfn.CONCAT(BT4,",")</f>
        <v>105,</v>
      </c>
      <c r="BU5" s="0" t="str">
        <f aca="false">_xlfn.CONCAT(BU4,",")</f>
        <v>107,</v>
      </c>
      <c r="BV5" s="0" t="str">
        <f aca="false">_xlfn.CONCAT(BV4,",")</f>
        <v>108,</v>
      </c>
      <c r="BW5" s="0" t="str">
        <f aca="false">_xlfn.CONCAT(BW4,",")</f>
        <v>109,</v>
      </c>
      <c r="BX5" s="0" t="str">
        <f aca="false">_xlfn.CONCAT(BX4,",")</f>
        <v>111,</v>
      </c>
      <c r="BY5" s="0" t="str">
        <f aca="false">_xlfn.CONCAT(BY4,",")</f>
        <v>112,</v>
      </c>
      <c r="BZ5" s="0" t="str">
        <f aca="false">_xlfn.CONCAT(BZ4,",")</f>
        <v>114,</v>
      </c>
      <c r="CA5" s="0" t="str">
        <f aca="false">_xlfn.CONCAT(CA4,",")</f>
        <v>115,</v>
      </c>
      <c r="CB5" s="0" t="str">
        <f aca="false">_xlfn.CONCAT(CB4,",")</f>
        <v>116,</v>
      </c>
      <c r="CC5" s="0" t="str">
        <f aca="false">_xlfn.CONCAT(CC4,",")</f>
        <v>118,</v>
      </c>
      <c r="CD5" s="0" t="str">
        <f aca="false">_xlfn.CONCAT(CD4,",")</f>
        <v>119,</v>
      </c>
      <c r="CE5" s="0" t="str">
        <f aca="false">_xlfn.CONCAT(CE4,",")</f>
        <v>121,</v>
      </c>
      <c r="CF5" s="0" t="str">
        <f aca="false">_xlfn.CONCAT(CF4,",")</f>
        <v>122,</v>
      </c>
      <c r="CG5" s="0" t="str">
        <f aca="false">_xlfn.CONCAT(CG4,",")</f>
        <v>123,</v>
      </c>
      <c r="CH5" s="0" t="str">
        <f aca="false">_xlfn.CONCAT(CH4,",")</f>
        <v>125,</v>
      </c>
      <c r="CI5" s="0" t="str">
        <f aca="false">_xlfn.CONCAT(CI4,",")</f>
        <v>126,</v>
      </c>
      <c r="CJ5" s="0" t="str">
        <f aca="false">_xlfn.CONCAT(CJ4,",")</f>
        <v>128,</v>
      </c>
      <c r="CK5" s="0" t="str">
        <f aca="false">_xlfn.CONCAT(CK4,",")</f>
        <v>129,</v>
      </c>
      <c r="CL5" s="0" t="str">
        <f aca="false">_xlfn.CONCAT(CL4,",")</f>
        <v>130,</v>
      </c>
      <c r="CM5" s="0" t="str">
        <f aca="false">_xlfn.CONCAT(CM4,",")</f>
        <v>132,</v>
      </c>
      <c r="CN5" s="0" t="str">
        <f aca="false">_xlfn.CONCAT(CN4,",")</f>
        <v>133,</v>
      </c>
      <c r="CO5" s="0" t="str">
        <f aca="false">_xlfn.CONCAT(CO4,",")</f>
        <v>134,</v>
      </c>
      <c r="CP5" s="0" t="str">
        <f aca="false">_xlfn.CONCAT(CP4,",")</f>
        <v>136,</v>
      </c>
      <c r="CQ5" s="0" t="str">
        <f aca="false">_xlfn.CONCAT(CQ4,",")</f>
        <v>137,</v>
      </c>
      <c r="CR5" s="0" t="str">
        <f aca="false">_xlfn.CONCAT(CR4,",")</f>
        <v>138,</v>
      </c>
      <c r="CS5" s="0" t="str">
        <f aca="false">_xlfn.CONCAT(CS4,",")</f>
        <v>140,</v>
      </c>
      <c r="CT5" s="0" t="str">
        <f aca="false">_xlfn.CONCAT(CT4,",")</f>
        <v>141,</v>
      </c>
      <c r="CU5" s="0" t="str">
        <f aca="false">_xlfn.CONCAT(CU4,",")</f>
        <v>142,</v>
      </c>
      <c r="CV5" s="0" t="str">
        <f aca="false">_xlfn.CONCAT(CV4,",")</f>
        <v>143,</v>
      </c>
      <c r="CW5" s="0" t="str">
        <f aca="false">_xlfn.CONCAT(CW4,",")</f>
        <v>145,</v>
      </c>
      <c r="CX5" s="0" t="str">
        <f aca="false">_xlfn.CONCAT(CX4,",")</f>
        <v>146,</v>
      </c>
      <c r="CY5" s="0" t="str">
        <f aca="false">_xlfn.CONCAT(CY4,",")</f>
        <v>147,</v>
      </c>
      <c r="CZ5" s="0" t="str">
        <f aca="false">_xlfn.CONCAT(CZ4,",")</f>
        <v>149,</v>
      </c>
      <c r="DA5" s="0" t="str">
        <f aca="false">_xlfn.CONCAT(DA4,",")</f>
        <v>150,</v>
      </c>
      <c r="DB5" s="0" t="str">
        <f aca="false">_xlfn.CONCAT(DB4,",")</f>
        <v>151,</v>
      </c>
      <c r="DC5" s="0" t="str">
        <f aca="false">_xlfn.CONCAT(DC4,",")</f>
        <v>152,</v>
      </c>
      <c r="DD5" s="0" t="str">
        <f aca="false">_xlfn.CONCAT(DD4,",")</f>
        <v>154,</v>
      </c>
      <c r="DE5" s="0" t="str">
        <f aca="false">_xlfn.CONCAT(DE4,",")</f>
        <v>155,</v>
      </c>
      <c r="DF5" s="0" t="str">
        <f aca="false">_xlfn.CONCAT(DF4,",")</f>
        <v>156,</v>
      </c>
      <c r="DG5" s="0" t="str">
        <f aca="false">_xlfn.CONCAT(DG4,",")</f>
        <v>157,</v>
      </c>
      <c r="DH5" s="0" t="str">
        <f aca="false">_xlfn.CONCAT(DH4,",")</f>
        <v>159,</v>
      </c>
      <c r="DI5" s="0" t="str">
        <f aca="false">_xlfn.CONCAT(DI4,",")</f>
        <v>160,</v>
      </c>
      <c r="DJ5" s="0" t="str">
        <f aca="false">_xlfn.CONCAT(DJ4,",")</f>
        <v>161,</v>
      </c>
      <c r="DK5" s="0" t="str">
        <f aca="false">_xlfn.CONCAT(DK4,",")</f>
        <v>162,</v>
      </c>
      <c r="DL5" s="0" t="str">
        <f aca="false">_xlfn.CONCAT(DL4,",")</f>
        <v>164,</v>
      </c>
      <c r="DM5" s="0" t="str">
        <f aca="false">_xlfn.CONCAT(DM4,",")</f>
        <v>165,</v>
      </c>
      <c r="DN5" s="0" t="str">
        <f aca="false">_xlfn.CONCAT(DN4,",")</f>
        <v>166,</v>
      </c>
      <c r="DO5" s="0" t="str">
        <f aca="false">_xlfn.CONCAT(DO4,",")</f>
        <v>167,</v>
      </c>
      <c r="DP5" s="0" t="str">
        <f aca="false">_xlfn.CONCAT(DP4,",")</f>
        <v>168,</v>
      </c>
      <c r="DQ5" s="0" t="str">
        <f aca="false">_xlfn.CONCAT(DQ4,",")</f>
        <v>169,</v>
      </c>
      <c r="DR5" s="0" t="str">
        <f aca="false">_xlfn.CONCAT(DR4,",")</f>
        <v>171,</v>
      </c>
      <c r="DS5" s="0" t="str">
        <f aca="false">_xlfn.CONCAT(DS4,",")</f>
        <v>172,</v>
      </c>
      <c r="DT5" s="0" t="str">
        <f aca="false">_xlfn.CONCAT(DT4,",")</f>
        <v>173,</v>
      </c>
      <c r="DU5" s="0" t="str">
        <f aca="false">_xlfn.CONCAT(DU4,",")</f>
        <v>174,</v>
      </c>
      <c r="DV5" s="0" t="str">
        <f aca="false">_xlfn.CONCAT(DV4,",")</f>
        <v>175,</v>
      </c>
      <c r="DW5" s="0" t="str">
        <f aca="false">_xlfn.CONCAT(DW4,",")</f>
        <v>176,</v>
      </c>
      <c r="DX5" s="0" t="str">
        <f aca="false">_xlfn.CONCAT(DX4,",")</f>
        <v>178,</v>
      </c>
      <c r="DY5" s="0" t="str">
        <f aca="false">_xlfn.CONCAT(DY4,",")</f>
        <v>179,</v>
      </c>
      <c r="DZ5" s="0" t="str">
        <f aca="false">_xlfn.CONCAT(DZ4,",")</f>
        <v>180,</v>
      </c>
      <c r="EA5" s="0" t="str">
        <f aca="false">_xlfn.CONCAT(EA4,",")</f>
        <v>181,</v>
      </c>
      <c r="EB5" s="0" t="str">
        <f aca="false">_xlfn.CONCAT(EB4,",")</f>
        <v>182,</v>
      </c>
      <c r="EC5" s="0" t="str">
        <f aca="false">_xlfn.CONCAT(EC4,",")</f>
        <v>183,</v>
      </c>
      <c r="ED5" s="0" t="str">
        <f aca="false">_xlfn.CONCAT(ED4,",")</f>
        <v>184,</v>
      </c>
      <c r="EE5" s="0" t="str">
        <f aca="false">_xlfn.CONCAT(EE4,",")</f>
        <v>185,</v>
      </c>
      <c r="EF5" s="0" t="str">
        <f aca="false">_xlfn.CONCAT(EF4,",")</f>
        <v>186,</v>
      </c>
      <c r="EG5" s="0" t="str">
        <f aca="false">_xlfn.CONCAT(EG4,",")</f>
        <v>187,</v>
      </c>
      <c r="EH5" s="0" t="str">
        <f aca="false">_xlfn.CONCAT(EH4,",")</f>
        <v>188,</v>
      </c>
      <c r="EI5" s="0" t="str">
        <f aca="false">_xlfn.CONCAT(EI4,",")</f>
        <v>190,</v>
      </c>
      <c r="EJ5" s="0" t="str">
        <f aca="false">_xlfn.CONCAT(EJ4,",")</f>
        <v>191,</v>
      </c>
      <c r="EK5" s="0" t="str">
        <f aca="false">_xlfn.CONCAT(EK4,",")</f>
        <v>192,</v>
      </c>
      <c r="EL5" s="0" t="str">
        <f aca="false">_xlfn.CONCAT(EL4,",")</f>
        <v>193,</v>
      </c>
      <c r="EM5" s="0" t="str">
        <f aca="false">_xlfn.CONCAT(EM4,",")</f>
        <v>194,</v>
      </c>
      <c r="EN5" s="0" t="str">
        <f aca="false">_xlfn.CONCAT(EN4,",")</f>
        <v>195,</v>
      </c>
      <c r="EO5" s="0" t="str">
        <f aca="false">_xlfn.CONCAT(EO4,",")</f>
        <v>196,</v>
      </c>
      <c r="EP5" s="0" t="str">
        <f aca="false">_xlfn.CONCAT(EP4,",")</f>
        <v>197,</v>
      </c>
      <c r="EQ5" s="0" t="str">
        <f aca="false">_xlfn.CONCAT(EQ4,",")</f>
        <v>198,</v>
      </c>
      <c r="ER5" s="0" t="str">
        <f aca="false">_xlfn.CONCAT(ER4,",")</f>
        <v>199,</v>
      </c>
      <c r="ES5" s="0" t="str">
        <f aca="false">_xlfn.CONCAT(ES4,",")</f>
        <v>200,</v>
      </c>
      <c r="ET5" s="0" t="str">
        <f aca="false">_xlfn.CONCAT(ET4,",")</f>
        <v>201,</v>
      </c>
      <c r="EU5" s="0" t="str">
        <f aca="false">_xlfn.CONCAT(EU4,",")</f>
        <v>202,</v>
      </c>
      <c r="EV5" s="0" t="str">
        <f aca="false">_xlfn.CONCAT(EV4,",")</f>
        <v>203,</v>
      </c>
      <c r="EW5" s="0" t="str">
        <f aca="false">_xlfn.CONCAT(EW4,",")</f>
        <v>203,</v>
      </c>
      <c r="EX5" s="0" t="str">
        <f aca="false">_xlfn.CONCAT(EX4,",")</f>
        <v>204,</v>
      </c>
      <c r="EY5" s="0" t="str">
        <f aca="false">_xlfn.CONCAT(EY4,",")</f>
        <v>205,</v>
      </c>
      <c r="EZ5" s="0" t="str">
        <f aca="false">_xlfn.CONCAT(EZ4,",")</f>
        <v>206,</v>
      </c>
      <c r="FA5" s="0" t="str">
        <f aca="false">_xlfn.CONCAT(FA4,",")</f>
        <v>207,</v>
      </c>
      <c r="FB5" s="0" t="str">
        <f aca="false">_xlfn.CONCAT(FB4,",")</f>
        <v>208,</v>
      </c>
      <c r="FC5" s="0" t="str">
        <f aca="false">_xlfn.CONCAT(FC4,",")</f>
        <v>209,</v>
      </c>
      <c r="FD5" s="0" t="str">
        <f aca="false">_xlfn.CONCAT(FD4,",")</f>
        <v>210,</v>
      </c>
      <c r="FE5" s="0" t="str">
        <f aca="false">_xlfn.CONCAT(FE4,",")</f>
        <v>211,</v>
      </c>
      <c r="FF5" s="0" t="str">
        <f aca="false">_xlfn.CONCAT(FF4,",")</f>
        <v>212,</v>
      </c>
      <c r="FG5" s="0" t="str">
        <f aca="false">_xlfn.CONCAT(FG4,",")</f>
        <v>213,</v>
      </c>
      <c r="FH5" s="0" t="str">
        <f aca="false">_xlfn.CONCAT(FH4,",")</f>
        <v>213,</v>
      </c>
      <c r="FI5" s="0" t="str">
        <f aca="false">_xlfn.CONCAT(FI4,",")</f>
        <v>214,</v>
      </c>
      <c r="FJ5" s="0" t="str">
        <f aca="false">_xlfn.CONCAT(FJ4,",")</f>
        <v>215,</v>
      </c>
      <c r="FK5" s="0" t="str">
        <f aca="false">_xlfn.CONCAT(FK4,",")</f>
        <v>216,</v>
      </c>
      <c r="FL5" s="0" t="str">
        <f aca="false">_xlfn.CONCAT(FL4,",")</f>
        <v>217,</v>
      </c>
      <c r="FM5" s="0" t="str">
        <f aca="false">_xlfn.CONCAT(FM4,",")</f>
        <v>218,</v>
      </c>
      <c r="FN5" s="0" t="str">
        <f aca="false">_xlfn.CONCAT(FN4,",")</f>
        <v>218,</v>
      </c>
      <c r="FO5" s="0" t="str">
        <f aca="false">_xlfn.CONCAT(FO4,",")</f>
        <v>219,</v>
      </c>
      <c r="FP5" s="0" t="str">
        <f aca="false">_xlfn.CONCAT(FP4,",")</f>
        <v>220,</v>
      </c>
      <c r="FQ5" s="0" t="str">
        <f aca="false">_xlfn.CONCAT(FQ4,",")</f>
        <v>221,</v>
      </c>
      <c r="FR5" s="0" t="str">
        <f aca="false">_xlfn.CONCAT(FR4,",")</f>
        <v>222,</v>
      </c>
      <c r="FS5" s="0" t="str">
        <f aca="false">_xlfn.CONCAT(FS4,",")</f>
        <v>222,</v>
      </c>
      <c r="FT5" s="0" t="str">
        <f aca="false">_xlfn.CONCAT(FT4,",")</f>
        <v>223,</v>
      </c>
      <c r="FU5" s="0" t="str">
        <f aca="false">_xlfn.CONCAT(FU4,",")</f>
        <v>224,</v>
      </c>
      <c r="FV5" s="0" t="str">
        <f aca="false">_xlfn.CONCAT(FV4,",")</f>
        <v>225,</v>
      </c>
      <c r="FW5" s="0" t="str">
        <f aca="false">_xlfn.CONCAT(FW4,",")</f>
        <v>225,</v>
      </c>
      <c r="FX5" s="0" t="str">
        <f aca="false">_xlfn.CONCAT(FX4,",")</f>
        <v>226,</v>
      </c>
      <c r="FY5" s="0" t="str">
        <f aca="false">_xlfn.CONCAT(FY4,",")</f>
        <v>227,</v>
      </c>
      <c r="FZ5" s="0" t="str">
        <f aca="false">_xlfn.CONCAT(FZ4,",")</f>
        <v>228,</v>
      </c>
      <c r="GA5" s="0" t="str">
        <f aca="false">_xlfn.CONCAT(GA4,",")</f>
        <v>228,</v>
      </c>
      <c r="GB5" s="0" t="str">
        <f aca="false">_xlfn.CONCAT(GB4,",")</f>
        <v>229,</v>
      </c>
      <c r="GC5" s="0" t="str">
        <f aca="false">_xlfn.CONCAT(GC4,",")</f>
        <v>230,</v>
      </c>
      <c r="GD5" s="0" t="str">
        <f aca="false">_xlfn.CONCAT(GD4,",")</f>
        <v>230,</v>
      </c>
      <c r="GE5" s="0" t="str">
        <f aca="false">_xlfn.CONCAT(GE4,",")</f>
        <v>231,</v>
      </c>
      <c r="GF5" s="0" t="str">
        <f aca="false">_xlfn.CONCAT(GF4,",")</f>
        <v>232,</v>
      </c>
      <c r="GG5" s="0" t="str">
        <f aca="false">_xlfn.CONCAT(GG4,",")</f>
        <v>232,</v>
      </c>
      <c r="GH5" s="0" t="str">
        <f aca="false">_xlfn.CONCAT(GH4,",")</f>
        <v>233,</v>
      </c>
      <c r="GI5" s="0" t="str">
        <f aca="false">_xlfn.CONCAT(GI4,",")</f>
        <v>234,</v>
      </c>
      <c r="GJ5" s="0" t="str">
        <f aca="false">_xlfn.CONCAT(GJ4,",")</f>
        <v>234,</v>
      </c>
      <c r="GK5" s="0" t="str">
        <f aca="false">_xlfn.CONCAT(GK4,",")</f>
        <v>235,</v>
      </c>
      <c r="GL5" s="0" t="str">
        <f aca="false">_xlfn.CONCAT(GL4,",")</f>
        <v>235,</v>
      </c>
      <c r="GM5" s="0" t="str">
        <f aca="false">_xlfn.CONCAT(GM4,",")</f>
        <v>236,</v>
      </c>
      <c r="GN5" s="0" t="str">
        <f aca="false">_xlfn.CONCAT(GN4,",")</f>
        <v>237,</v>
      </c>
      <c r="GO5" s="0" t="str">
        <f aca="false">_xlfn.CONCAT(GO4,",")</f>
        <v>237,</v>
      </c>
      <c r="GP5" s="0" t="str">
        <f aca="false">_xlfn.CONCAT(GP4,",")</f>
        <v>238,</v>
      </c>
      <c r="GQ5" s="0" t="str">
        <f aca="false">_xlfn.CONCAT(GQ4,",")</f>
        <v>238,</v>
      </c>
      <c r="GR5" s="0" t="str">
        <f aca="false">_xlfn.CONCAT(GR4,",")</f>
        <v>239,</v>
      </c>
      <c r="GS5" s="0" t="str">
        <f aca="false">_xlfn.CONCAT(GS4,",")</f>
        <v>239,</v>
      </c>
      <c r="GT5" s="0" t="str">
        <f aca="false">_xlfn.CONCAT(GT4,",")</f>
        <v>240,</v>
      </c>
      <c r="GU5" s="0" t="str">
        <f aca="false">_xlfn.CONCAT(GU4,",")</f>
        <v>241,</v>
      </c>
      <c r="GV5" s="0" t="str">
        <f aca="false">_xlfn.CONCAT(GV4,",")</f>
        <v>241,</v>
      </c>
      <c r="GW5" s="0" t="str">
        <f aca="false">_xlfn.CONCAT(GW4,",")</f>
        <v>242,</v>
      </c>
      <c r="GX5" s="0" t="str">
        <f aca="false">_xlfn.CONCAT(GX4,",")</f>
        <v>242,</v>
      </c>
      <c r="GY5" s="0" t="str">
        <f aca="false">_xlfn.CONCAT(GY4,",")</f>
        <v>243,</v>
      </c>
      <c r="GZ5" s="0" t="str">
        <f aca="false">_xlfn.CONCAT(GZ4,",")</f>
        <v>243,</v>
      </c>
      <c r="HA5" s="0" t="str">
        <f aca="false">_xlfn.CONCAT(HA4,",")</f>
        <v>243,</v>
      </c>
      <c r="HB5" s="0" t="str">
        <f aca="false">_xlfn.CONCAT(HB4,",")</f>
        <v>244,</v>
      </c>
      <c r="HC5" s="0" t="str">
        <f aca="false">_xlfn.CONCAT(HC4,",")</f>
        <v>244,</v>
      </c>
      <c r="HD5" s="0" t="str">
        <f aca="false">_xlfn.CONCAT(HD4,",")</f>
        <v>245,</v>
      </c>
      <c r="HE5" s="0" t="str">
        <f aca="false">_xlfn.CONCAT(HE4,",")</f>
        <v>245,</v>
      </c>
      <c r="HF5" s="0" t="str">
        <f aca="false">_xlfn.CONCAT(HF4,",")</f>
        <v>246,</v>
      </c>
      <c r="HG5" s="0" t="str">
        <f aca="false">_xlfn.CONCAT(HG4,",")</f>
        <v>246,</v>
      </c>
      <c r="HH5" s="0" t="str">
        <f aca="false">_xlfn.CONCAT(HH4,",")</f>
        <v>247,</v>
      </c>
      <c r="HI5" s="0" t="str">
        <f aca="false">_xlfn.CONCAT(HI4,",")</f>
        <v>247,</v>
      </c>
      <c r="HJ5" s="0" t="str">
        <f aca="false">_xlfn.CONCAT(HJ4,",")</f>
        <v>247,</v>
      </c>
      <c r="HK5" s="0" t="str">
        <f aca="false">_xlfn.CONCAT(HK4,",")</f>
        <v>248,</v>
      </c>
      <c r="HL5" s="0" t="str">
        <f aca="false">_xlfn.CONCAT(HL4,",")</f>
        <v>248,</v>
      </c>
      <c r="HM5" s="0" t="str">
        <f aca="false">_xlfn.CONCAT(HM4,",")</f>
        <v>248,</v>
      </c>
      <c r="HN5" s="0" t="str">
        <f aca="false">_xlfn.CONCAT(HN4,",")</f>
        <v>249,</v>
      </c>
      <c r="HO5" s="0" t="str">
        <f aca="false">_xlfn.CONCAT(HO4,",")</f>
        <v>249,</v>
      </c>
      <c r="HP5" s="0" t="str">
        <f aca="false">_xlfn.CONCAT(HP4,",")</f>
        <v>249,</v>
      </c>
      <c r="HQ5" s="0" t="str">
        <f aca="false">_xlfn.CONCAT(HQ4,",")</f>
        <v>250,</v>
      </c>
      <c r="HR5" s="0" t="str">
        <f aca="false">_xlfn.CONCAT(HR4,",")</f>
        <v>250,</v>
      </c>
      <c r="HS5" s="0" t="str">
        <f aca="false">_xlfn.CONCAT(HS4,",")</f>
        <v>250,</v>
      </c>
      <c r="HT5" s="0" t="str">
        <f aca="false">_xlfn.CONCAT(HT4,",")</f>
        <v>251,</v>
      </c>
      <c r="HU5" s="0" t="str">
        <f aca="false">_xlfn.CONCAT(HU4,",")</f>
        <v>251,</v>
      </c>
      <c r="HV5" s="0" t="str">
        <f aca="false">_xlfn.CONCAT(HV4,",")</f>
        <v>251,</v>
      </c>
      <c r="HW5" s="0" t="str">
        <f aca="false">_xlfn.CONCAT(HW4,",")</f>
        <v>251,</v>
      </c>
      <c r="HX5" s="0" t="str">
        <f aca="false">_xlfn.CONCAT(HX4,",")</f>
        <v>252,</v>
      </c>
      <c r="HY5" s="0" t="str">
        <f aca="false">_xlfn.CONCAT(HY4,",")</f>
        <v>252,</v>
      </c>
      <c r="HZ5" s="0" t="str">
        <f aca="false">_xlfn.CONCAT(HZ4,",")</f>
        <v>252,</v>
      </c>
      <c r="IA5" s="0" t="str">
        <f aca="false">_xlfn.CONCAT(IA4,",")</f>
        <v>252,</v>
      </c>
      <c r="IB5" s="0" t="str">
        <f aca="false">_xlfn.CONCAT(IB4,",")</f>
        <v>253,</v>
      </c>
      <c r="IC5" s="0" t="str">
        <f aca="false">_xlfn.CONCAT(IC4,",")</f>
        <v>253,</v>
      </c>
      <c r="ID5" s="0" t="str">
        <f aca="false">_xlfn.CONCAT(ID4,",")</f>
        <v>253,</v>
      </c>
      <c r="IE5" s="0" t="str">
        <f aca="false">_xlfn.CONCAT(IE4,",")</f>
        <v>253,</v>
      </c>
      <c r="IF5" s="0" t="str">
        <f aca="false">_xlfn.CONCAT(IF4,",")</f>
        <v>253,</v>
      </c>
      <c r="IG5" s="0" t="str">
        <f aca="false">_xlfn.CONCAT(IG4,",")</f>
        <v>254,</v>
      </c>
      <c r="IH5" s="0" t="str">
        <f aca="false">_xlfn.CONCAT(IH4,",")</f>
        <v>254,</v>
      </c>
      <c r="II5" s="0" t="str">
        <f aca="false">_xlfn.CONCAT(II4,",")</f>
        <v>254,</v>
      </c>
      <c r="IJ5" s="0" t="str">
        <f aca="false">_xlfn.CONCAT(IJ4,",")</f>
        <v>254,</v>
      </c>
      <c r="IK5" s="0" t="str">
        <f aca="false">_xlfn.CONCAT(IK4,",")</f>
        <v>254,</v>
      </c>
      <c r="IL5" s="0" t="str">
        <f aca="false">_xlfn.CONCAT(IL4,",")</f>
        <v>254,</v>
      </c>
      <c r="IM5" s="0" t="str">
        <f aca="false">_xlfn.CONCAT(IM4,",")</f>
        <v>254,</v>
      </c>
      <c r="IN5" s="0" t="str">
        <f aca="false">_xlfn.CONCAT(IN4,",")</f>
        <v>255,</v>
      </c>
      <c r="IO5" s="0" t="str">
        <f aca="false">_xlfn.CONCAT(IO4,",")</f>
        <v>255,</v>
      </c>
      <c r="IP5" s="0" t="str">
        <f aca="false">_xlfn.CONCAT(IP4,",")</f>
        <v>255,</v>
      </c>
      <c r="IQ5" s="0" t="str">
        <f aca="false">_xlfn.CONCAT(IQ4,",")</f>
        <v>255,</v>
      </c>
      <c r="IR5" s="0" t="str">
        <f aca="false">_xlfn.CONCAT(IR4,",")</f>
        <v>255,</v>
      </c>
      <c r="IS5" s="0" t="str">
        <f aca="false">_xlfn.CONCAT(IS4,",")</f>
        <v>255,</v>
      </c>
      <c r="IT5" s="0" t="str">
        <f aca="false">_xlfn.CONCAT(IT4,",")</f>
        <v>255,</v>
      </c>
      <c r="IU5" s="0" t="str">
        <f aca="false">_xlfn.CONCAT(IU4,",")</f>
        <v>255,</v>
      </c>
      <c r="IV5" s="0" t="str">
        <f aca="false">_xlfn.CONCAT(IV4,",")</f>
        <v>255,</v>
      </c>
      <c r="IW5" s="0" t="str">
        <f aca="false">_xlfn.CONCAT(IW4,",")</f>
        <v>255,</v>
      </c>
      <c r="IX5" s="0" t="str">
        <f aca="false">_xlfn.CONCAT(IX4,",")</f>
        <v>255,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:AR56"/>
  <sheetViews>
    <sheetView showFormulas="false" showGridLines="true" showRowColHeaders="true" showZeros="true" rightToLeft="false" tabSelected="false" showOutlineSymbols="true" defaultGridColor="true" view="normal" topLeftCell="W36" colorId="64" zoomScale="100" zoomScaleNormal="100" zoomScalePageLayoutView="100" workbookViewId="0">
      <selection pane="topLeft" activeCell="AF57" activeCellId="0" sqref="AF57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11.85"/>
    <col collapsed="false" customWidth="true" hidden="false" outlineLevel="0" max="8" min="8" style="1" width="9.14"/>
    <col collapsed="false" customWidth="true" hidden="false" outlineLevel="0" max="9" min="9" style="1" width="11.28"/>
    <col collapsed="false" customWidth="true" hidden="false" outlineLevel="0" max="11" min="11" style="0" width="12.43"/>
    <col collapsed="false" customWidth="true" hidden="false" outlineLevel="0" max="17" min="17" style="0" width="11.85"/>
    <col collapsed="false" customWidth="true" hidden="false" outlineLevel="0" max="18" min="18" style="1" width="9.14"/>
    <col collapsed="false" customWidth="true" hidden="false" outlineLevel="0" max="19" min="19" style="1" width="11.28"/>
    <col collapsed="false" customWidth="true" hidden="false" outlineLevel="0" max="21" min="21" style="0" width="12.43"/>
    <col collapsed="false" customWidth="true" hidden="false" outlineLevel="0" max="22" min="22" style="0" width="12"/>
    <col collapsed="false" customWidth="true" hidden="false" outlineLevel="0" max="28" min="28" style="0" width="11.85"/>
    <col collapsed="false" customWidth="true" hidden="false" outlineLevel="0" max="29" min="29" style="1" width="9.14"/>
    <col collapsed="false" customWidth="true" hidden="false" outlineLevel="0" max="30" min="30" style="1" width="11.28"/>
    <col collapsed="false" customWidth="true" hidden="false" outlineLevel="0" max="32" min="32" style="0" width="12.43"/>
    <col collapsed="false" customWidth="true" hidden="false" outlineLevel="0" max="33" min="33" style="0" width="12"/>
    <col collapsed="false" customWidth="true" hidden="false" outlineLevel="0" max="37" min="37" style="0" width="19.85"/>
  </cols>
  <sheetData>
    <row r="1" customFormat="false" ht="15" hidden="false" customHeight="false" outlineLevel="0" collapsed="false">
      <c r="G1" s="4" t="s">
        <v>8</v>
      </c>
      <c r="H1" s="4"/>
      <c r="I1" s="4"/>
      <c r="J1" s="4"/>
      <c r="K1" s="4"/>
      <c r="L1" s="4"/>
      <c r="M1" s="4"/>
      <c r="Q1" s="4" t="s">
        <v>9</v>
      </c>
      <c r="R1" s="4"/>
      <c r="S1" s="4"/>
      <c r="T1" s="4"/>
      <c r="U1" s="4"/>
      <c r="V1" s="4"/>
      <c r="W1" s="4"/>
      <c r="AB1" s="4" t="s">
        <v>10</v>
      </c>
      <c r="AC1" s="4"/>
      <c r="AD1" s="4"/>
      <c r="AE1" s="4"/>
      <c r="AF1" s="4"/>
      <c r="AG1" s="4"/>
      <c r="AH1" s="4"/>
      <c r="AK1" s="0" t="s">
        <v>11</v>
      </c>
      <c r="AL1" s="0" t="s">
        <v>12</v>
      </c>
      <c r="AM1" s="0" t="s">
        <v>13</v>
      </c>
      <c r="AO1" s="0" t="s">
        <v>14</v>
      </c>
      <c r="AP1" s="0" t="s">
        <v>13</v>
      </c>
    </row>
    <row r="2" customFormat="false" ht="15" hidden="false" customHeight="false" outlineLevel="0" collapsed="false">
      <c r="G2" s="0" t="s">
        <v>15</v>
      </c>
      <c r="H2" s="1" t="n">
        <v>90</v>
      </c>
      <c r="Q2" s="0" t="s">
        <v>15</v>
      </c>
      <c r="R2" s="1" t="n">
        <v>85</v>
      </c>
      <c r="AB2" s="0" t="s">
        <v>15</v>
      </c>
      <c r="AC2" s="1" t="n">
        <f aca="false">ROUND(AM2,0)</f>
        <v>22784</v>
      </c>
      <c r="AK2" s="0" t="n">
        <v>8</v>
      </c>
      <c r="AL2" s="0" t="n">
        <v>89</v>
      </c>
      <c r="AM2" s="0" t="n">
        <f aca="false">AL2*2^AK2</f>
        <v>22784</v>
      </c>
      <c r="AO2" s="0" t="n">
        <v>0.607253</v>
      </c>
      <c r="AP2" s="0" t="n">
        <f aca="false">AO2*2^AK2</f>
        <v>155.456768</v>
      </c>
      <c r="AQ2" s="0" t="n">
        <f aca="false">AM2*AP2</f>
        <v>3541927.002112</v>
      </c>
      <c r="AR2" s="0" t="n">
        <f aca="false">_xlfn.BITRSHIFT(AQ2,16)</f>
        <v>54</v>
      </c>
    </row>
    <row r="3" customFormat="false" ht="13.8" hidden="false" customHeight="false" outlineLevel="0" collapsed="false">
      <c r="H3" s="1" t="n">
        <f aca="false">COS(RADIANS(H2))</f>
        <v>6.12323399573677E-017</v>
      </c>
      <c r="I3" s="1" t="n">
        <f aca="false">SIN(RADIANS(H2))</f>
        <v>1</v>
      </c>
      <c r="R3" s="1" t="n">
        <f aca="false">COS(RADIANS(R2))</f>
        <v>0.0871557427476584</v>
      </c>
      <c r="S3" s="1" t="n">
        <f aca="false">SIN(RADIANS(R2))</f>
        <v>0.996194698091746</v>
      </c>
      <c r="AC3" s="1" t="n">
        <f aca="false">COS(RADIANS(AL2))</f>
        <v>0.0174524064372836</v>
      </c>
      <c r="AD3" s="1" t="n">
        <f aca="false">SIN(RADIANS(AL2))</f>
        <v>0.999847695156391</v>
      </c>
      <c r="AL3" s="0" t="n">
        <f aca="false">AM2*1.5</f>
        <v>34176</v>
      </c>
      <c r="AM3" s="0" t="n">
        <f aca="false">2^AK2</f>
        <v>256</v>
      </c>
    </row>
    <row r="4" customFormat="false" ht="15" hidden="false" customHeight="false" outlineLevel="0" collapsed="false">
      <c r="G4" s="1" t="s">
        <v>16</v>
      </c>
      <c r="H4" s="1" t="s">
        <v>17</v>
      </c>
      <c r="I4" s="1" t="s">
        <v>18</v>
      </c>
      <c r="J4" s="1" t="s">
        <v>2</v>
      </c>
      <c r="K4" s="1" t="s">
        <v>19</v>
      </c>
      <c r="L4" s="0" t="s">
        <v>20</v>
      </c>
      <c r="M4" s="0" t="s">
        <v>21</v>
      </c>
      <c r="Q4" s="1" t="s">
        <v>16</v>
      </c>
      <c r="R4" s="1" t="s">
        <v>17</v>
      </c>
      <c r="S4" s="1" t="s">
        <v>18</v>
      </c>
      <c r="T4" s="1" t="s">
        <v>2</v>
      </c>
      <c r="U4" s="1" t="s">
        <v>19</v>
      </c>
      <c r="V4" s="0" t="s">
        <v>20</v>
      </c>
      <c r="W4" s="0" t="s">
        <v>21</v>
      </c>
      <c r="AA4" s="1"/>
      <c r="AB4" s="1" t="s">
        <v>16</v>
      </c>
      <c r="AC4" s="1" t="s">
        <v>17</v>
      </c>
      <c r="AD4" s="1" t="s">
        <v>18</v>
      </c>
      <c r="AE4" s="1" t="s">
        <v>2</v>
      </c>
      <c r="AF4" s="1" t="s">
        <v>19</v>
      </c>
      <c r="AG4" s="0" t="s">
        <v>20</v>
      </c>
      <c r="AH4" s="0" t="s">
        <v>21</v>
      </c>
      <c r="AK4" s="0" t="n">
        <f aca="false">45*256</f>
        <v>11520</v>
      </c>
      <c r="AM4" s="0" t="str">
        <f aca="false">DEC2HEX(AM2)</f>
        <v>5900</v>
      </c>
    </row>
    <row r="5" customFormat="false" ht="15" hidden="false" customHeight="false" outlineLevel="0" collapsed="false">
      <c r="G5" s="1" t="n">
        <v>0</v>
      </c>
      <c r="H5" s="1" t="n">
        <v>1</v>
      </c>
      <c r="I5" s="1" t="n">
        <v>0</v>
      </c>
      <c r="J5" s="0" t="n">
        <v>45</v>
      </c>
      <c r="K5" s="1" t="n">
        <v>45</v>
      </c>
      <c r="L5" s="0" t="n">
        <f aca="false">TAN(RADIANS(J5))</f>
        <v>1</v>
      </c>
      <c r="M5" s="0" t="n">
        <f aca="false">COS(RADIANS(J5))</f>
        <v>0.707106781186548</v>
      </c>
      <c r="Q5" s="1" t="n">
        <v>0</v>
      </c>
      <c r="R5" s="1" t="n">
        <v>2048</v>
      </c>
      <c r="S5" s="1" t="n">
        <v>0</v>
      </c>
      <c r="T5" s="0" t="n">
        <v>45</v>
      </c>
      <c r="U5" s="1" t="n">
        <v>45</v>
      </c>
      <c r="V5" s="0" t="n">
        <f aca="false">2^Q5</f>
        <v>1</v>
      </c>
      <c r="W5" s="0" t="n">
        <f aca="false">COS(RADIANS(T5))</f>
        <v>0.707106781186548</v>
      </c>
      <c r="X5" s="0" t="n">
        <f aca="false">2^-Q5</f>
        <v>1</v>
      </c>
      <c r="AA5" s="1"/>
      <c r="AB5" s="1" t="n">
        <v>0</v>
      </c>
      <c r="AC5" s="1" t="n">
        <v>2048</v>
      </c>
      <c r="AD5" s="1" t="n">
        <v>0</v>
      </c>
      <c r="AE5" s="0" t="n">
        <v>11520</v>
      </c>
      <c r="AF5" s="0" t="n">
        <v>11520</v>
      </c>
      <c r="AG5" s="0" t="n">
        <f aca="false">2^AB5</f>
        <v>1</v>
      </c>
      <c r="AH5" s="0" t="n">
        <f aca="false">COS(RADIANS(AE5))</f>
        <v>1</v>
      </c>
      <c r="AI5" s="0" t="n">
        <f aca="false">2^-AB5</f>
        <v>1</v>
      </c>
      <c r="AL5" s="0" t="n">
        <f aca="false">55459/2^AK2</f>
        <v>216.63671875</v>
      </c>
    </row>
    <row r="6" customFormat="false" ht="15" hidden="false" customHeight="false" outlineLevel="0" collapsed="false">
      <c r="G6" s="1" t="n">
        <v>1</v>
      </c>
      <c r="H6" s="1" t="n">
        <f aca="false">H5-I5*L5</f>
        <v>1</v>
      </c>
      <c r="I6" s="1" t="n">
        <f aca="false">I5+H5*L5</f>
        <v>1</v>
      </c>
      <c r="J6" s="0" t="n">
        <f aca="false">IF($H$2&gt;K5,ABS(J5/2),-ABS(J5/2))</f>
        <v>22.5</v>
      </c>
      <c r="K6" s="0" t="n">
        <f aca="false">J6+K5</f>
        <v>67.5</v>
      </c>
      <c r="L6" s="0" t="n">
        <f aca="false">TAN(RADIANS(J6))</f>
        <v>0.414213562373095</v>
      </c>
      <c r="M6" s="0" t="n">
        <f aca="false">COS(RADIANS(J6))</f>
        <v>0.923879532511287</v>
      </c>
      <c r="Q6" s="1" t="n">
        <v>1</v>
      </c>
      <c r="R6" s="1" t="n">
        <f aca="false">R5+IF(T5&gt;0,-S5*V5,S5*V5)</f>
        <v>2048</v>
      </c>
      <c r="S6" s="1" t="n">
        <f aca="false">S5+IF(T5&gt;0,R5*V5,-R5*V5)</f>
        <v>2048</v>
      </c>
      <c r="T6" s="0" t="n">
        <f aca="false">IF($R$2&gt;U5,ABS(T5/2),-ABS(T5/2))</f>
        <v>22.5</v>
      </c>
      <c r="U6" s="0" t="n">
        <f aca="false">T6+U5</f>
        <v>67.5</v>
      </c>
      <c r="V6" s="0" t="n">
        <f aca="false">2^-Q6</f>
        <v>0.5</v>
      </c>
      <c r="W6" s="0" t="n">
        <f aca="false">COS(RADIANS(T6))</f>
        <v>0.923879532511287</v>
      </c>
      <c r="X6" s="0" t="n">
        <f aca="false">2^-Q6</f>
        <v>0.5</v>
      </c>
      <c r="AA6" s="1"/>
      <c r="AB6" s="1" t="n">
        <v>1</v>
      </c>
      <c r="AC6" s="1" t="n">
        <f aca="false">AC5+IF(AE5&gt;0,-_xlfn.BITRSHIFT(AD5,AB5),_xlfn.BITRSHIFT(AD5,AB5))</f>
        <v>2048</v>
      </c>
      <c r="AD6" s="1" t="n">
        <f aca="false">AD5+IF(AE5&gt;0,_xlfn.BITRSHIFT(AC5,AB5),-_xlfn.BITRSHIFT(AC5,AB5))</f>
        <v>2048</v>
      </c>
      <c r="AE6" s="0" t="n">
        <f aca="false">IF($AC$2&gt;AF5,ABS(AE5/2),-ABS(AE5/2))</f>
        <v>5760</v>
      </c>
      <c r="AF6" s="0" t="n">
        <f aca="false">AE6+AF5</f>
        <v>17280</v>
      </c>
      <c r="AG6" s="0" t="n">
        <f aca="false">2^-AB6</f>
        <v>0.5</v>
      </c>
      <c r="AH6" s="0" t="n">
        <f aca="false">COS(RADIANS(AE6))</f>
        <v>1</v>
      </c>
      <c r="AI6" s="0" t="n">
        <f aca="false">2^-AB6</f>
        <v>0.5</v>
      </c>
    </row>
    <row r="7" customFormat="false" ht="15" hidden="false" customHeight="false" outlineLevel="0" collapsed="false">
      <c r="G7" s="1" t="n">
        <v>2</v>
      </c>
      <c r="H7" s="1" t="n">
        <f aca="false">H6-I6*L6</f>
        <v>0.585786437626905</v>
      </c>
      <c r="I7" s="1" t="n">
        <f aca="false">I6+H6*L6</f>
        <v>1.4142135623731</v>
      </c>
      <c r="J7" s="0" t="n">
        <f aca="false">IF($H$2&gt;K6,ABS(J6/2),-ABS(J6/2))</f>
        <v>11.25</v>
      </c>
      <c r="K7" s="0" t="n">
        <f aca="false">J7+K6</f>
        <v>78.75</v>
      </c>
      <c r="L7" s="0" t="n">
        <f aca="false">TAN(RADIANS(J7))</f>
        <v>0.198912367379658</v>
      </c>
      <c r="M7" s="0" t="n">
        <f aca="false">COS(RADIANS(J7))</f>
        <v>0.98078528040323</v>
      </c>
      <c r="Q7" s="1" t="n">
        <v>2</v>
      </c>
      <c r="R7" s="1" t="n">
        <f aca="false">R6+IF(T6&gt;0,-S6*V6,S6*V6)</f>
        <v>1024</v>
      </c>
      <c r="S7" s="1" t="n">
        <f aca="false">S6+IF(T6&gt;0,R6*V6,-R6*V6)</f>
        <v>3072</v>
      </c>
      <c r="T7" s="0" t="n">
        <f aca="false">IF($R$2&gt;U6,ABS(T6/2),-ABS(T6/2))</f>
        <v>11.25</v>
      </c>
      <c r="U7" s="0" t="n">
        <f aca="false">T7+U6</f>
        <v>78.75</v>
      </c>
      <c r="V7" s="0" t="n">
        <f aca="false">2^-Q7</f>
        <v>0.25</v>
      </c>
      <c r="W7" s="0" t="n">
        <f aca="false">COS(RADIANS(T7))</f>
        <v>0.98078528040323</v>
      </c>
      <c r="X7" s="0" t="n">
        <f aca="false">2^-Q7</f>
        <v>0.25</v>
      </c>
      <c r="AA7" s="1"/>
      <c r="AB7" s="1" t="n">
        <v>2</v>
      </c>
      <c r="AC7" s="1" t="n">
        <f aca="false">AC6+IF(AE6&gt;0,-_xlfn.BITRSHIFT(AD6,AB6),_xlfn.BITRSHIFT(AD6,AB6))</f>
        <v>1024</v>
      </c>
      <c r="AD7" s="1" t="n">
        <f aca="false">AD6+IF(AE6&gt;0,_xlfn.BITRSHIFT(AC6,AB6),-_xlfn.BITRSHIFT(AC6,AB6))</f>
        <v>3072</v>
      </c>
      <c r="AE7" s="0" t="n">
        <f aca="false">IF($AC$2&gt;AF6,ABS(AE6/2),-ABS(AE6/2))</f>
        <v>2880</v>
      </c>
      <c r="AF7" s="0" t="n">
        <f aca="false">AE7+AF6</f>
        <v>20160</v>
      </c>
      <c r="AG7" s="0" t="n">
        <f aca="false">2^-AB7</f>
        <v>0.25</v>
      </c>
      <c r="AH7" s="0" t="n">
        <f aca="false">COS(RADIANS(AE7))</f>
        <v>1</v>
      </c>
      <c r="AI7" s="0" t="n">
        <f aca="false">2^-AB7</f>
        <v>0.25</v>
      </c>
      <c r="AK7" s="0" t="n">
        <f aca="false">45*4096</f>
        <v>184320</v>
      </c>
    </row>
    <row r="8" customFormat="false" ht="15" hidden="false" customHeight="false" outlineLevel="0" collapsed="false">
      <c r="G8" s="1" t="n">
        <v>3</v>
      </c>
      <c r="H8" s="1" t="n">
        <f aca="false">H7-I7*L7</f>
        <v>0.304481869954853</v>
      </c>
      <c r="I8" s="1" t="n">
        <f aca="false">I7+H7*L7</f>
        <v>1.53073372946036</v>
      </c>
      <c r="J8" s="0" t="n">
        <f aca="false">IF($H$2&gt;K7,ABS(J7/2),-ABS(J7/2))</f>
        <v>5.625</v>
      </c>
      <c r="K8" s="0" t="n">
        <f aca="false">J8+K7</f>
        <v>84.375</v>
      </c>
      <c r="L8" s="0" t="n">
        <f aca="false">TAN(RADIANS(J8))</f>
        <v>0.0984914033571642</v>
      </c>
      <c r="M8" s="0" t="n">
        <f aca="false">COS(RADIANS(J8))</f>
        <v>0.995184726672197</v>
      </c>
      <c r="Q8" s="1" t="n">
        <v>3</v>
      </c>
      <c r="R8" s="1" t="n">
        <f aca="false">R7+IF(T7&gt;0,-S7*V7,S7*V7)</f>
        <v>256</v>
      </c>
      <c r="S8" s="1" t="n">
        <f aca="false">S7+IF(T7&gt;0,R7*V7,-R7*V7)</f>
        <v>3328</v>
      </c>
      <c r="T8" s="0" t="n">
        <f aca="false">IF($R$2&gt;U7,ABS(T7/2),-ABS(T7/2))</f>
        <v>5.625</v>
      </c>
      <c r="U8" s="0" t="n">
        <f aca="false">T8+U7</f>
        <v>84.375</v>
      </c>
      <c r="V8" s="0" t="n">
        <f aca="false">2^-Q8</f>
        <v>0.125</v>
      </c>
      <c r="W8" s="0" t="n">
        <f aca="false">COS(RADIANS(T8))</f>
        <v>0.995184726672197</v>
      </c>
      <c r="X8" s="0" t="n">
        <f aca="false">2^-Q8</f>
        <v>0.125</v>
      </c>
      <c r="AA8" s="1"/>
      <c r="AB8" s="1" t="n">
        <v>3</v>
      </c>
      <c r="AC8" s="1" t="n">
        <f aca="false">AC7+IF(AE7&gt;0,-_xlfn.BITRSHIFT(AD7,AB7),_xlfn.BITRSHIFT(AD7,AB7))</f>
        <v>256</v>
      </c>
      <c r="AD8" s="1" t="n">
        <f aca="false">AD7+IF(AE7&gt;0,_xlfn.BITRSHIFT(AC7,AB7),-_xlfn.BITRSHIFT(AC7,AB7))</f>
        <v>3328</v>
      </c>
      <c r="AE8" s="0" t="n">
        <f aca="false">IF($AC$2&gt;AF7,ABS(AE7/2),-ABS(AE7/2))</f>
        <v>1440</v>
      </c>
      <c r="AF8" s="0" t="n">
        <f aca="false">AE8+AF7</f>
        <v>21600</v>
      </c>
      <c r="AG8" s="0" t="n">
        <f aca="false">2^-AB8</f>
        <v>0.125</v>
      </c>
      <c r="AH8" s="0" t="n">
        <f aca="false">COS(RADIANS(AE8))</f>
        <v>1</v>
      </c>
      <c r="AI8" s="0" t="n">
        <f aca="false">2^-AB8</f>
        <v>0.125</v>
      </c>
      <c r="AM8" s="0" t="n">
        <v>727</v>
      </c>
      <c r="AN8" s="0" t="n">
        <f aca="false">AM8/2048</f>
        <v>0.35498046875</v>
      </c>
    </row>
    <row r="9" customFormat="false" ht="15" hidden="false" customHeight="false" outlineLevel="0" collapsed="false">
      <c r="G9" s="1" t="n">
        <v>4</v>
      </c>
      <c r="H9" s="1" t="n">
        <f aca="false">H8-I8*L8</f>
        <v>0.153717756774157</v>
      </c>
      <c r="I9" s="1" t="n">
        <f aca="false">I8+H8*L8</f>
        <v>1.56072257612903</v>
      </c>
      <c r="J9" s="0" t="n">
        <f aca="false">IF($H$2&gt;K8,ABS(J8/2),-ABS(J8/2))</f>
        <v>2.8125</v>
      </c>
      <c r="K9" s="0" t="n">
        <f aca="false">J9+K8</f>
        <v>87.1875</v>
      </c>
      <c r="L9" s="0" t="n">
        <f aca="false">TAN(RADIANS(J9))</f>
        <v>0.0491268497694673</v>
      </c>
      <c r="M9" s="0" t="n">
        <f aca="false">COS(RADIANS(J9))</f>
        <v>0.998795456205172</v>
      </c>
      <c r="Q9" s="1" t="n">
        <v>4</v>
      </c>
      <c r="R9" s="1" t="n">
        <f aca="false">R8+IF(T8&gt;0,-S8*V8,S8*V8)</f>
        <v>-160</v>
      </c>
      <c r="S9" s="1" t="n">
        <f aca="false">S8+IF(T8&gt;0,R8*V8,-R8*V8)</f>
        <v>3360</v>
      </c>
      <c r="T9" s="0" t="n">
        <f aca="false">IF($R$2&gt;U8,ABS(T8/2),-ABS(T8/2))</f>
        <v>2.8125</v>
      </c>
      <c r="U9" s="0" t="n">
        <f aca="false">T9+U8</f>
        <v>87.1875</v>
      </c>
      <c r="V9" s="0" t="n">
        <f aca="false">2^-Q9</f>
        <v>0.0625</v>
      </c>
      <c r="W9" s="0" t="n">
        <f aca="false">COS(RADIANS(T9))</f>
        <v>0.998795456205172</v>
      </c>
      <c r="X9" s="0" t="n">
        <f aca="false">2^-Q9</f>
        <v>0.0625</v>
      </c>
      <c r="AA9" s="1"/>
      <c r="AB9" s="1" t="n">
        <v>4</v>
      </c>
      <c r="AC9" s="1" t="n">
        <f aca="false">AC8+IF(AE8&gt;0,-_xlfn.BITRSHIFT(AD8,AB8),_xlfn.BITRSHIFT(AD8,AB8))</f>
        <v>-160</v>
      </c>
      <c r="AD9" s="1" t="n">
        <f aca="false">AD8+IF(AE8&gt;0,_xlfn.BITRSHIFT(AC8,AB8),-_xlfn.BITRSHIFT(AC8,AB8))</f>
        <v>3360</v>
      </c>
      <c r="AE9" s="0" t="n">
        <f aca="false">IF($AC$2&gt;AF8,ABS(AE8/2),-ABS(AE8/2))</f>
        <v>720</v>
      </c>
      <c r="AF9" s="0" t="n">
        <f aca="false">AE9+AF8</f>
        <v>22320</v>
      </c>
      <c r="AG9" s="0" t="n">
        <f aca="false">2^-AB9</f>
        <v>0.0625</v>
      </c>
      <c r="AH9" s="0" t="n">
        <f aca="false">COS(RADIANS(AE9))</f>
        <v>1</v>
      </c>
      <c r="AI9" s="0" t="n">
        <f aca="false">2^-AB9</f>
        <v>0.0625</v>
      </c>
      <c r="AM9" s="0" t="n">
        <v>1594</v>
      </c>
      <c r="AN9" s="0" t="n">
        <f aca="false">AM9/2048</f>
        <v>0.7783203125</v>
      </c>
    </row>
    <row r="10" customFormat="false" ht="13.8" hidden="false" customHeight="false" outlineLevel="0" collapsed="false">
      <c r="G10" s="1" t="n">
        <v>5</v>
      </c>
      <c r="H10" s="1" t="n">
        <f aca="false">H9-I9*L9</f>
        <v>0.07704437324485</v>
      </c>
      <c r="I10" s="1" t="n">
        <f aca="false">I9+H9*L9</f>
        <v>1.56827424527297</v>
      </c>
      <c r="J10" s="0" t="n">
        <f aca="false">IF($H$2&gt;K9,ABS(J9/2),-ABS(J9/2))</f>
        <v>1.40625</v>
      </c>
      <c r="K10" s="0" t="n">
        <f aca="false">J10+K9</f>
        <v>88.59375</v>
      </c>
      <c r="L10" s="0" t="n">
        <f aca="false">TAN(RADIANS(J10))</f>
        <v>0.0245486221089254</v>
      </c>
      <c r="M10" s="0" t="n">
        <f aca="false">COS(RADIANS(J10))</f>
        <v>0.999698818696204</v>
      </c>
      <c r="Q10" s="1" t="n">
        <v>5</v>
      </c>
      <c r="R10" s="1" t="n">
        <f aca="false">R9+IF(T9&gt;0,-S9*V9,S9*V9)</f>
        <v>-370</v>
      </c>
      <c r="S10" s="1" t="n">
        <f aca="false">S9+IF(T9&gt;0,R9*V9,-R9*V9)</f>
        <v>3350</v>
      </c>
      <c r="T10" s="0" t="n">
        <f aca="false">IF($R$2&gt;U9,ABS(T9/2),-ABS(T9/2))</f>
        <v>-1.40625</v>
      </c>
      <c r="U10" s="0" t="n">
        <f aca="false">T10+U9</f>
        <v>85.78125</v>
      </c>
      <c r="V10" s="0" t="n">
        <f aca="false">2^-Q10</f>
        <v>0.03125</v>
      </c>
      <c r="W10" s="0" t="n">
        <f aca="false">COS(RADIANS(T10))</f>
        <v>0.999698818696204</v>
      </c>
      <c r="X10" s="0" t="n">
        <f aca="false">2^-Q10</f>
        <v>0.03125</v>
      </c>
      <c r="AA10" s="1"/>
      <c r="AB10" s="1" t="n">
        <v>5</v>
      </c>
      <c r="AC10" s="1" t="n">
        <f aca="false">AC9+IF(AE9&gt;0,-_xlfn.BITRSHIFT(AD9,AB9),_xlfn.BITRSHIFT(AD9,AB9))</f>
        <v>-370</v>
      </c>
      <c r="AD10" s="1" t="e">
        <f aca="false">AD9+IF(AE9&gt;0,_xlfn.BITRSHIFT(AC9,AB9),-_xlfn.BITRSHIFT(AC9,AB9))</f>
        <v>#VALUE!</v>
      </c>
      <c r="AE10" s="0" t="n">
        <f aca="false">IF($AC$2&gt;AF9,ABS(AE9/2),-ABS(AE9/2))</f>
        <v>360</v>
      </c>
      <c r="AF10" s="0" t="n">
        <f aca="false">AE10+AF9</f>
        <v>22680</v>
      </c>
      <c r="AG10" s="0" t="n">
        <f aca="false">2^-AB10</f>
        <v>0.03125</v>
      </c>
      <c r="AH10" s="0" t="n">
        <f aca="false">COS(RADIANS(AE10))</f>
        <v>1</v>
      </c>
      <c r="AI10" s="0" t="n">
        <f aca="false">2^-AB10</f>
        <v>0.03125</v>
      </c>
      <c r="AM10" s="0" t="n">
        <v>10346</v>
      </c>
    </row>
    <row r="11" customFormat="false" ht="13.8" hidden="false" customHeight="false" outlineLevel="0" collapsed="false">
      <c r="H11" s="1" t="n">
        <f aca="false">H10*M11</f>
        <v>0.04905289606129</v>
      </c>
      <c r="I11" s="1" t="n">
        <f aca="false">I10*M11</f>
        <v>0.998494637687447</v>
      </c>
      <c r="J11" s="0" t="n">
        <f aca="false">IF($H$2&gt;K10,ABS(J10/2),-ABS(J10/2))</f>
        <v>0.703125</v>
      </c>
      <c r="K11" s="0" t="n">
        <f aca="false">J11+K10</f>
        <v>89.296875</v>
      </c>
      <c r="L11" s="0" t="n">
        <f aca="false">TAN(RADIANS(J11))</f>
        <v>0.0122724623795663</v>
      </c>
      <c r="M11" s="0" t="n">
        <f aca="false">PRODUCT(M5:M10)</f>
        <v>0.636683692725982</v>
      </c>
      <c r="Q11" s="1" t="n">
        <v>6</v>
      </c>
      <c r="R11" s="1" t="n">
        <f aca="false">R10+IF(T10&gt;0,-S10*V10,S10*V10)</f>
        <v>-265.3125</v>
      </c>
      <c r="S11" s="1" t="n">
        <f aca="false">S10+IF(T10&gt;0,R10*V10,-R10*V10)</f>
        <v>3361.5625</v>
      </c>
      <c r="T11" s="0" t="n">
        <f aca="false">IF($R$2&gt;U10,ABS(T10/2),-ABS(T10/2))</f>
        <v>-0.703125</v>
      </c>
      <c r="U11" s="0" t="n">
        <f aca="false">T11+U10</f>
        <v>85.078125</v>
      </c>
      <c r="V11" s="0" t="n">
        <f aca="false">2^-Q11</f>
        <v>0.015625</v>
      </c>
      <c r="W11" s="0" t="n">
        <f aca="false">COS(RADIANS(T11))</f>
        <v>0.999924701839145</v>
      </c>
      <c r="X11" s="0" t="n">
        <f aca="false">2^-Q11</f>
        <v>0.015625</v>
      </c>
      <c r="AB11" s="1" t="n">
        <v>6</v>
      </c>
      <c r="AC11" s="1" t="e">
        <f aca="false">AC10+IF(AE10&gt;0,-_xlfn.BITRSHIFT(AD10,AB10),_xlfn.BITRSHIFT(AD10,AB10))</f>
        <v>#VALUE!</v>
      </c>
      <c r="AD11" s="1" t="e">
        <f aca="false">AD10+IF(AE10&gt;0,_xlfn.BITRSHIFT(AC10,AB10),-_xlfn.BITRSHIFT(AC10,AB10))</f>
        <v>#VALUE!</v>
      </c>
      <c r="AE11" s="0" t="n">
        <f aca="false">IF($AC$2&gt;AF10,ABS(AE10/2),-ABS(AE10/2))</f>
        <v>180</v>
      </c>
      <c r="AF11" s="0" t="n">
        <f aca="false">AE11+AF10</f>
        <v>22860</v>
      </c>
      <c r="AG11" s="0" t="n">
        <f aca="false">2^-AB11</f>
        <v>0.015625</v>
      </c>
      <c r="AH11" s="0" t="n">
        <f aca="false">COS(RADIANS(AE11))</f>
        <v>-1</v>
      </c>
      <c r="AI11" s="0" t="n">
        <f aca="false">2^-AB11</f>
        <v>0.015625</v>
      </c>
      <c r="AL11" s="0" t="n">
        <f aca="false">AM11*AM10</f>
        <v>40.4140625</v>
      </c>
      <c r="AM11" s="0" t="n">
        <f aca="false">90/23040</f>
        <v>0.00390625</v>
      </c>
    </row>
    <row r="12" customFormat="false" ht="13.8" hidden="false" customHeight="false" outlineLevel="0" collapsed="false">
      <c r="H12" s="1" t="n">
        <f aca="false">H11^2</f>
        <v>0.00240618661199972</v>
      </c>
      <c r="I12" s="1" t="n">
        <f aca="false">I11^2</f>
        <v>0.996991541490586</v>
      </c>
      <c r="J12" s="0" t="n">
        <f aca="false">IF($H$2&gt;K11,ABS(J11/2),-ABS(J11/2))</f>
        <v>0.3515625</v>
      </c>
      <c r="K12" s="0" t="n">
        <f aca="false">J12+K11</f>
        <v>89.6484375</v>
      </c>
      <c r="L12" s="0" t="n">
        <f aca="false">TAN(RADIANS(J12))</f>
        <v>0.0061360001576234</v>
      </c>
      <c r="Q12" s="1" t="n">
        <v>7</v>
      </c>
      <c r="R12" s="1" t="n">
        <f aca="false">R11+IF(T11&gt;0,-S11*V11,S11*V11)</f>
        <v>-212.7880859375</v>
      </c>
      <c r="S12" s="1" t="n">
        <f aca="false">S11+IF(T11&gt;0,R11*V11,-R11*V11)</f>
        <v>3365.7080078125</v>
      </c>
      <c r="T12" s="0" t="n">
        <f aca="false">IF($R$2&gt;U11,ABS(T11/2),-ABS(T11/2))</f>
        <v>-0.3515625</v>
      </c>
      <c r="U12" s="0" t="n">
        <f aca="false">T12+U11</f>
        <v>84.7265625</v>
      </c>
      <c r="V12" s="0" t="n">
        <f aca="false">2^-Q12</f>
        <v>0.0078125</v>
      </c>
      <c r="W12" s="0" t="n">
        <f aca="false">COS(RADIANS(T12))</f>
        <v>0.999981175282601</v>
      </c>
      <c r="X12" s="0" t="n">
        <f aca="false">2^-Q12</f>
        <v>0.0078125</v>
      </c>
      <c r="AB12" s="1" t="n">
        <v>7</v>
      </c>
      <c r="AC12" s="1" t="e">
        <f aca="false">AC11+IF(AE11&gt;0,-_xlfn.BITRSHIFT(AD11,AB11),_xlfn.BITRSHIFT(AD11,AB11))</f>
        <v>#VALUE!</v>
      </c>
      <c r="AD12" s="1" t="e">
        <f aca="false">AD11+IF(AE11&gt;0,_xlfn.BITRSHIFT(AC11,AB11),-_xlfn.BITRSHIFT(AC11,AB11))</f>
        <v>#VALUE!</v>
      </c>
      <c r="AE12" s="0" t="n">
        <f aca="false">IF($AC$2&gt;AF11,ABS(AE11/2),-ABS(AE11/2))</f>
        <v>-90</v>
      </c>
      <c r="AF12" s="0" t="n">
        <f aca="false">AE12+AF11</f>
        <v>22770</v>
      </c>
      <c r="AG12" s="0" t="n">
        <f aca="false">2^-AB12</f>
        <v>0.0078125</v>
      </c>
      <c r="AH12" s="0" t="n">
        <f aca="false">COS(RADIANS(AE12))</f>
        <v>6.12323399573677E-017</v>
      </c>
      <c r="AI12" s="0" t="n">
        <f aca="false">2^-AB12</f>
        <v>0.0078125</v>
      </c>
      <c r="AK12" s="0" t="n">
        <f aca="false">1594^2</f>
        <v>2540836</v>
      </c>
    </row>
    <row r="13" customFormat="false" ht="13.8" hidden="false" customHeight="false" outlineLevel="0" collapsed="false">
      <c r="H13" s="1" t="n">
        <f aca="false">SQRT(H12+I12)</f>
        <v>0.999698818696204</v>
      </c>
      <c r="J13" s="0" t="n">
        <f aca="false">IF($H$2&gt;K12,ABS(J12/2),-ABS(J12/2))</f>
        <v>0.17578125</v>
      </c>
      <c r="K13" s="0" t="n">
        <f aca="false">J13+K12</f>
        <v>89.82421875</v>
      </c>
      <c r="L13" s="0" t="n">
        <f aca="false">TAN(RADIANS(J13))</f>
        <v>0.00306797120142267</v>
      </c>
      <c r="Q13" s="1" t="n">
        <v>8</v>
      </c>
      <c r="R13" s="1" t="n">
        <f aca="false">R12+IF(T12&gt;0,-S12*V12,S12*V12)</f>
        <v>-186.493492126465</v>
      </c>
      <c r="S13" s="1" t="n">
        <f aca="false">S12+IF(T12&gt;0,R12*V12,-R12*V12)</f>
        <v>3367.37041473389</v>
      </c>
      <c r="T13" s="0" t="n">
        <f aca="false">IF($R$2&gt;U12,ABS(T12/2),-ABS(T12/2))</f>
        <v>0.17578125</v>
      </c>
      <c r="U13" s="0" t="n">
        <f aca="false">T13+U12</f>
        <v>84.90234375</v>
      </c>
      <c r="V13" s="0" t="n">
        <f aca="false">2^-Q13</f>
        <v>0.00390625</v>
      </c>
      <c r="W13" s="0" t="n">
        <f aca="false">COS(RADIANS(T13))</f>
        <v>0.999995293809576</v>
      </c>
      <c r="X13" s="0" t="n">
        <f aca="false">2^-Q13</f>
        <v>0.00390625</v>
      </c>
      <c r="AB13" s="1" t="n">
        <v>8</v>
      </c>
      <c r="AC13" s="1" t="e">
        <f aca="false">AC12+IF(AE12&gt;0,-_xlfn.BITRSHIFT(AD12,AB12),_xlfn.BITRSHIFT(AD12,AB12))</f>
        <v>#VALUE!</v>
      </c>
      <c r="AD13" s="1" t="e">
        <f aca="false">AD12+IF(AE12&gt;0,_xlfn.BITRSHIFT(AC12,AB12),-_xlfn.BITRSHIFT(AC12,AB12))</f>
        <v>#VALUE!</v>
      </c>
      <c r="AE13" s="0" t="n">
        <f aca="false">IF($AC$2&gt;AF12,ABS(AE12/2),-ABS(AE12/2))</f>
        <v>45</v>
      </c>
      <c r="AF13" s="0" t="n">
        <f aca="false">AE13+AF12</f>
        <v>22815</v>
      </c>
      <c r="AG13" s="0" t="n">
        <f aca="false">2^-AB13</f>
        <v>0.00390625</v>
      </c>
      <c r="AH13" s="0" t="n">
        <f aca="false">COS(RADIANS(AE13))</f>
        <v>0.707106781186548</v>
      </c>
      <c r="AI13" s="0" t="n">
        <f aca="false">2^-AB13</f>
        <v>0.00390625</v>
      </c>
      <c r="AK13" s="0" t="n">
        <f aca="false">727^2</f>
        <v>528529</v>
      </c>
    </row>
    <row r="14" customFormat="false" ht="15" hidden="false" customHeight="false" outlineLevel="0" collapsed="false">
      <c r="Q14" s="1" t="n">
        <v>9</v>
      </c>
      <c r="R14" s="1" t="n">
        <f aca="false">R13+IF(T13&gt;0,-S13*V13,S13*V13)</f>
        <v>-199.647282809019</v>
      </c>
      <c r="S14" s="1" t="n">
        <f aca="false">S13+IF(T13&gt;0,R13*V13,-R13*V13)</f>
        <v>3366.64192453027</v>
      </c>
      <c r="T14" s="0" t="n">
        <f aca="false">IF($R$2&gt;U13,ABS(T13/2),-ABS(T13/2))</f>
        <v>0.087890625</v>
      </c>
      <c r="U14" s="0" t="n">
        <f aca="false">T14+U13</f>
        <v>84.990234375</v>
      </c>
      <c r="V14" s="0" t="n">
        <f aca="false">2^-Q14</f>
        <v>0.001953125</v>
      </c>
      <c r="W14" s="0" t="n">
        <f aca="false">COS(RADIANS(T14))</f>
        <v>0.999998823451702</v>
      </c>
      <c r="X14" s="0" t="n">
        <f aca="false">2^-Q14</f>
        <v>0.001953125</v>
      </c>
      <c r="AB14" s="1" t="n">
        <v>9</v>
      </c>
      <c r="AC14" s="1" t="e">
        <f aca="false">AC13+IF(AE13&gt;0,-_xlfn.BITRSHIFT(AD13,AB13),_xlfn.BITRSHIFT(AD13,AB13))</f>
        <v>#VALUE!</v>
      </c>
      <c r="AD14" s="1" t="e">
        <f aca="false">AD13+IF(AE13&gt;0,_xlfn.BITRSHIFT(AC13,AB13),-_xlfn.BITRSHIFT(AC13,AB13))</f>
        <v>#VALUE!</v>
      </c>
      <c r="AE14" s="0" t="n">
        <f aca="false">IF($AC$2&gt;AF13,ABS(AE13/2),-ABS(AE13/2))</f>
        <v>-22.5</v>
      </c>
      <c r="AF14" s="0" t="n">
        <f aca="false">AE14+AF13</f>
        <v>22792.5</v>
      </c>
      <c r="AG14" s="0" t="n">
        <f aca="false">2^-AB14</f>
        <v>0.001953125</v>
      </c>
      <c r="AH14" s="0" t="n">
        <f aca="false">COS(RADIANS(AE14))</f>
        <v>0.923879532511287</v>
      </c>
      <c r="AI14" s="0" t="n">
        <f aca="false">2^-AB14</f>
        <v>0.001953125</v>
      </c>
      <c r="AK14" s="0" t="n">
        <f aca="false">SQRT(AK12+AK13)</f>
        <v>1751.96033060112</v>
      </c>
    </row>
    <row r="15" customFormat="false" ht="15" hidden="false" customHeight="false" outlineLevel="0" collapsed="false">
      <c r="Q15" s="1" t="n">
        <v>10</v>
      </c>
      <c r="R15" s="1" t="n">
        <f aca="false">R14+IF(T14&gt;0,-S14*V14,S14*V14)</f>
        <v>-206.222755317867</v>
      </c>
      <c r="S15" s="1" t="n">
        <f aca="false">S14+IF(T14&gt;0,R14*V14,-R14*V14)</f>
        <v>3366.25198843103</v>
      </c>
      <c r="T15" s="0" t="n">
        <f aca="false">IF($R$2&gt;U14,ABS(T14/2),-ABS(T14/2))</f>
        <v>0.0439453125</v>
      </c>
      <c r="U15" s="0" t="n">
        <f aca="false">T15+U14</f>
        <v>85.0341796875</v>
      </c>
      <c r="V15" s="0" t="n">
        <f aca="false">2^-Q15</f>
        <v>0.0009765625</v>
      </c>
      <c r="W15" s="0" t="n">
        <f aca="false">COS(RADIANS(T15))</f>
        <v>0.999999705862882</v>
      </c>
      <c r="X15" s="0" t="n">
        <f aca="false">2^-Q15</f>
        <v>0.0009765625</v>
      </c>
      <c r="AB15" s="1" t="n">
        <v>10</v>
      </c>
      <c r="AC15" s="1" t="e">
        <f aca="false">AC14+IF(AE14&gt;0,-_xlfn.BITRSHIFT(AD14,AB14),_xlfn.BITRSHIFT(AD14,AB14))</f>
        <v>#VALUE!</v>
      </c>
      <c r="AD15" s="1" t="e">
        <f aca="false">AD14+IF(AE14&gt;0,_xlfn.BITRSHIFT(AC14,AB14),-_xlfn.BITRSHIFT(AC14,AB14))</f>
        <v>#VALUE!</v>
      </c>
      <c r="AE15" s="0" t="n">
        <f aca="false">IF($AC$2&gt;AF14,ABS(AE14/2),-ABS(AE14/2))</f>
        <v>-11.25</v>
      </c>
      <c r="AF15" s="0" t="n">
        <f aca="false">AE15+AF14</f>
        <v>22781.25</v>
      </c>
      <c r="AG15" s="0" t="n">
        <f aca="false">2^-AB15</f>
        <v>0.0009765625</v>
      </c>
      <c r="AH15" s="0" t="n">
        <f aca="false">COS(RADIANS(AE15))</f>
        <v>0.98078528040323</v>
      </c>
      <c r="AI15" s="0" t="n">
        <f aca="false">2^-AB15</f>
        <v>0.0009765625</v>
      </c>
    </row>
    <row r="16" customFormat="false" ht="15" hidden="false" customHeight="false" outlineLevel="0" collapsed="false">
      <c r="Q16" s="1" t="n">
        <v>11</v>
      </c>
      <c r="R16" s="1" t="n">
        <f aca="false">R15+IF(T15&gt;0,-S15*V15,S15*V15)</f>
        <v>-209.510110775319</v>
      </c>
      <c r="S16" s="1" t="n">
        <f aca="false">S15+IF(T15&gt;0,R15*V15,-R15*V15)</f>
        <v>3366.05059902154</v>
      </c>
      <c r="T16" s="0" t="n">
        <f aca="false">IF($R$2&gt;U15,ABS(T15/2),-ABS(T15/2))</f>
        <v>-0.02197265625</v>
      </c>
      <c r="U16" s="0" t="n">
        <f aca="false">T16+U15</f>
        <v>85.01220703125</v>
      </c>
      <c r="V16" s="0" t="n">
        <f aca="false">2^-Q16</f>
        <v>0.00048828125</v>
      </c>
      <c r="W16" s="0" t="n">
        <f aca="false">COS(RADIANS(T16))</f>
        <v>0.999999926465718</v>
      </c>
      <c r="X16" s="0" t="n">
        <f aca="false">2^-Q16</f>
        <v>0.00048828125</v>
      </c>
      <c r="AB16" s="1" t="n">
        <v>11</v>
      </c>
      <c r="AC16" s="1" t="e">
        <f aca="false">AC15+IF(AE15&gt;0,-_xlfn.BITRSHIFT(AD15,AB15),_xlfn.BITRSHIFT(AD15,AB15))</f>
        <v>#VALUE!</v>
      </c>
      <c r="AD16" s="1" t="e">
        <f aca="false">AD15+IF(AE15&gt;0,_xlfn.BITRSHIFT(AC15,AB15),-_xlfn.BITRSHIFT(AC15,AB15))</f>
        <v>#VALUE!</v>
      </c>
      <c r="AE16" s="0" t="n">
        <f aca="false">IF($AC$2&gt;AF15,ABS(AE15/2),-ABS(AE15/2))</f>
        <v>5.625</v>
      </c>
      <c r="AF16" s="0" t="n">
        <f aca="false">AE16+AF15</f>
        <v>22786.875</v>
      </c>
      <c r="AG16" s="0" t="n">
        <f aca="false">2^-AB16</f>
        <v>0.00048828125</v>
      </c>
      <c r="AH16" s="0" t="n">
        <f aca="false">COS(RADIANS(AE16))</f>
        <v>0.995184726672197</v>
      </c>
      <c r="AI16" s="0" t="n">
        <f aca="false">2^-AB16</f>
        <v>0.00048828125</v>
      </c>
    </row>
    <row r="17" customFormat="false" ht="15" hidden="false" customHeight="false" outlineLevel="0" collapsed="false">
      <c r="H17" s="1" t="n">
        <v>142</v>
      </c>
      <c r="I17" s="1" t="n">
        <v>211</v>
      </c>
      <c r="Q17" s="1" t="n">
        <v>12</v>
      </c>
      <c r="R17" s="1" t="n">
        <f aca="false">R16+IF(T16&gt;0,-S16*V16,S16*V16)</f>
        <v>-207.866531381266</v>
      </c>
      <c r="S17" s="1" t="n">
        <f aca="false">S16+IF(T16&gt;0,R16*V16,-R16*V16)</f>
        <v>3366.15289888032</v>
      </c>
      <c r="T17" s="0" t="n">
        <f aca="false">IF($R$2&gt;U16,ABS(T16/2),-ABS(T16/2))</f>
        <v>-0.010986328125</v>
      </c>
      <c r="U17" s="0" t="n">
        <f aca="false">T17+U16</f>
        <v>85.001220703125</v>
      </c>
      <c r="V17" s="0" t="n">
        <f aca="false">2^-Q17</f>
        <v>0.000244140625</v>
      </c>
      <c r="W17" s="0" t="n">
        <f aca="false">COS(RADIANS(T17))</f>
        <v>0.999999981616429</v>
      </c>
      <c r="X17" s="0" t="n">
        <f aca="false">2^-Q17</f>
        <v>0.000244140625</v>
      </c>
      <c r="AB17" s="1" t="n">
        <v>12</v>
      </c>
      <c r="AC17" s="1" t="e">
        <f aca="false">AC16+IF(AE16&gt;0,-_xlfn.BITRSHIFT(AD16,AB16),_xlfn.BITRSHIFT(AD16,AB16))</f>
        <v>#VALUE!</v>
      </c>
      <c r="AD17" s="1" t="e">
        <f aca="false">AD16+IF(AE16&gt;0,_xlfn.BITRSHIFT(AC16,AB16),-_xlfn.BITRSHIFT(AC16,AB16))</f>
        <v>#VALUE!</v>
      </c>
      <c r="AE17" s="0" t="n">
        <f aca="false">IF($AC$2&gt;AF16,ABS(AE16/2),-ABS(AE16/2))</f>
        <v>-2.8125</v>
      </c>
      <c r="AF17" s="0" t="n">
        <f aca="false">AE17+AF16</f>
        <v>22784.0625</v>
      </c>
      <c r="AG17" s="0" t="n">
        <f aca="false">2^-AB17</f>
        <v>0.000244140625</v>
      </c>
      <c r="AH17" s="0" t="n">
        <f aca="false">COS(RADIANS(AE17))</f>
        <v>0.998795456205172</v>
      </c>
      <c r="AI17" s="0" t="n">
        <f aca="false">2^-AB17</f>
        <v>0.000244140625</v>
      </c>
    </row>
    <row r="18" customFormat="false" ht="15" hidden="false" customHeight="false" outlineLevel="0" collapsed="false">
      <c r="H18" s="1" t="n">
        <f aca="false">H17^2</f>
        <v>20164</v>
      </c>
      <c r="I18" s="1" t="n">
        <f aca="false">I17^2</f>
        <v>44521</v>
      </c>
      <c r="Q18" s="1" t="n">
        <v>13</v>
      </c>
      <c r="R18" s="1" t="n">
        <f aca="false">R17+IF(T17&gt;0,-S17*V17,S17*V17)</f>
        <v>-207.044716708688</v>
      </c>
      <c r="S18" s="1" t="n">
        <f aca="false">S17+IF(T17&gt;0,R17*V17,-R17*V17)</f>
        <v>3366.20364754521</v>
      </c>
      <c r="T18" s="0" t="n">
        <f aca="false">IF($R$2&gt;U17,ABS(T17/2),-ABS(T17/2))</f>
        <v>-0.0054931640625</v>
      </c>
      <c r="U18" s="0" t="n">
        <f aca="false">T18+U17</f>
        <v>84.9957275390625</v>
      </c>
      <c r="V18" s="0" t="n">
        <f aca="false">2^-Q18</f>
        <v>0.0001220703125</v>
      </c>
      <c r="W18" s="0" t="n">
        <f aca="false">COS(RADIANS(T18))</f>
        <v>0.999999995404107</v>
      </c>
      <c r="X18" s="0" t="n">
        <f aca="false">2^-Q18</f>
        <v>0.0001220703125</v>
      </c>
      <c r="AB18" s="1" t="n">
        <v>13</v>
      </c>
      <c r="AC18" s="1" t="e">
        <f aca="false">AC17+IF(AE17&gt;0,-_xlfn.BITRSHIFT(AD17,AB17),_xlfn.BITRSHIFT(AD17,AB17))</f>
        <v>#VALUE!</v>
      </c>
      <c r="AD18" s="1" t="e">
        <f aca="false">AD17+IF(AE17&gt;0,_xlfn.BITRSHIFT(AC17,AB17),-_xlfn.BITRSHIFT(AC17,AB17))</f>
        <v>#VALUE!</v>
      </c>
      <c r="AE18" s="0" t="n">
        <f aca="false">IF($AC$2&gt;AF17,ABS(AE17/2),-ABS(AE17/2))</f>
        <v>-1.40625</v>
      </c>
      <c r="AF18" s="0" t="n">
        <f aca="false">AE18+AF17</f>
        <v>22782.65625</v>
      </c>
      <c r="AG18" s="0" t="n">
        <f aca="false">2^-AB18</f>
        <v>0.0001220703125</v>
      </c>
      <c r="AH18" s="0" t="n">
        <f aca="false">COS(RADIANS(AE18))</f>
        <v>0.999698818696204</v>
      </c>
      <c r="AI18" s="0" t="n">
        <f aca="false">2^-AB18</f>
        <v>0.0001220703125</v>
      </c>
    </row>
    <row r="19" customFormat="false" ht="15" hidden="false" customHeight="false" outlineLevel="0" collapsed="false">
      <c r="H19" s="1" t="n">
        <f aca="false">SQRT(H18+I18)</f>
        <v>254.332459587839</v>
      </c>
      <c r="Q19" s="1" t="n">
        <v>14</v>
      </c>
      <c r="R19" s="1" t="n">
        <f aca="false">R18+IF(T18&gt;0,-S18*V18,S18*V18)</f>
        <v>-206.633803177493</v>
      </c>
      <c r="S19" s="1" t="n">
        <f aca="false">S18+IF(T18&gt;0,R18*V18,-R18*V18)</f>
        <v>3366.22892155848</v>
      </c>
      <c r="T19" s="0" t="n">
        <f aca="false">IF($R$2&gt;U18,ABS(T18/2),-ABS(T18/2))</f>
        <v>0.00274658203125</v>
      </c>
      <c r="U19" s="0" t="n">
        <f aca="false">T19+U18</f>
        <v>84.9984741210938</v>
      </c>
      <c r="V19" s="0" t="n">
        <f aca="false">2^-Q19</f>
        <v>6.103515625E-005</v>
      </c>
      <c r="W19" s="0" t="n">
        <f aca="false">COS(RADIANS(T19))</f>
        <v>0.999999998851027</v>
      </c>
      <c r="X19" s="0" t="n">
        <f aca="false">2^-Q19</f>
        <v>6.103515625E-005</v>
      </c>
      <c r="AB19" s="1" t="n">
        <v>14</v>
      </c>
      <c r="AC19" s="1" t="e">
        <f aca="false">AC18+IF(AE18&gt;0,-_xlfn.BITRSHIFT(AD18,AB18),_xlfn.BITRSHIFT(AD18,AB18))</f>
        <v>#VALUE!</v>
      </c>
      <c r="AD19" s="1" t="e">
        <f aca="false">AD18+IF(AE18&gt;0,_xlfn.BITRSHIFT(AC18,AB18),-_xlfn.BITRSHIFT(AC18,AB18))</f>
        <v>#VALUE!</v>
      </c>
      <c r="AE19" s="0" t="n">
        <f aca="false">IF($AC$2&gt;AF18,ABS(AE18/2),-ABS(AE18/2))</f>
        <v>0.703125</v>
      </c>
      <c r="AF19" s="0" t="n">
        <f aca="false">AE19+AF18</f>
        <v>22783.359375</v>
      </c>
      <c r="AG19" s="0" t="n">
        <f aca="false">2^-AB19</f>
        <v>6.103515625E-005</v>
      </c>
      <c r="AH19" s="0" t="n">
        <f aca="false">COS(RADIANS(AE19))</f>
        <v>0.999924701839145</v>
      </c>
      <c r="AI19" s="0" t="n">
        <f aca="false">2^-AB19</f>
        <v>6.103515625E-005</v>
      </c>
      <c r="AK19" s="0" t="n">
        <f aca="false">ATAN2(1500,1300)</f>
        <v>0.714090698612158</v>
      </c>
    </row>
    <row r="20" customFormat="false" ht="15" hidden="false" customHeight="false" outlineLevel="0" collapsed="false">
      <c r="Q20" s="1" t="n">
        <v>15</v>
      </c>
      <c r="R20" s="1" t="n">
        <f aca="false">R19+IF(T19&gt;0,-S19*V19,S19*V19)</f>
        <v>-206.839261485694</v>
      </c>
      <c r="S20" s="1" t="n">
        <f aca="false">S19+IF(T19&gt;0,R19*V19,-R19*V19)</f>
        <v>3366.21630963201</v>
      </c>
      <c r="T20" s="0" t="n">
        <f aca="false">IF($R$2&gt;U19,ABS(T19/2),-ABS(T19/2))</f>
        <v>0.001373291015625</v>
      </c>
      <c r="U20" s="0" t="n">
        <f aca="false">T20+U19</f>
        <v>84.9998474121094</v>
      </c>
      <c r="V20" s="0" t="n">
        <f aca="false">2^-Q20</f>
        <v>3.0517578125E-005</v>
      </c>
      <c r="W20" s="0" t="n">
        <f aca="false">COS(RADIANS(T20))</f>
        <v>0.999999999712757</v>
      </c>
      <c r="X20" s="0" t="n">
        <f aca="false">2^-Q20</f>
        <v>3.0517578125E-005</v>
      </c>
      <c r="AB20" s="1" t="n">
        <v>15</v>
      </c>
      <c r="AC20" s="1" t="e">
        <f aca="false">AC19+IF(AE19&gt;0,-_xlfn.BITRSHIFT(AD19,AB19),_xlfn.BITRSHIFT(AD19,AB19))</f>
        <v>#VALUE!</v>
      </c>
      <c r="AD20" s="1" t="e">
        <f aca="false">AD19+IF(AE19&gt;0,_xlfn.BITRSHIFT(AC19,AB19),-_xlfn.BITRSHIFT(AC19,AB19))</f>
        <v>#VALUE!</v>
      </c>
      <c r="AE20" s="0" t="n">
        <f aca="false">IF($AC$2&gt;AF19,ABS(AE19/2),-ABS(AE19/2))</f>
        <v>0.3515625</v>
      </c>
      <c r="AF20" s="0" t="n">
        <f aca="false">AE20+AF19</f>
        <v>22783.7109375</v>
      </c>
      <c r="AG20" s="0" t="n">
        <f aca="false">2^-AB20</f>
        <v>3.0517578125E-005</v>
      </c>
      <c r="AH20" s="0" t="n">
        <f aca="false">COS(RADIANS(AE20))</f>
        <v>0.999981175282601</v>
      </c>
      <c r="AI20" s="0" t="n">
        <f aca="false">2^-AB20</f>
        <v>3.0517578125E-005</v>
      </c>
      <c r="AK20" s="0" t="n">
        <f aca="false">DEGREES(AK19)</f>
        <v>40.9143832200251</v>
      </c>
    </row>
    <row r="21" customFormat="false" ht="15" hidden="false" customHeight="false" outlineLevel="0" collapsed="false">
      <c r="R21" s="1" t="n">
        <f aca="false">R20*T21</f>
        <v>-32060.0855302825</v>
      </c>
      <c r="S21" s="1" t="n">
        <f aca="false">S20*T21</f>
        <v>521763.527992962</v>
      </c>
      <c r="T21" s="0" t="n">
        <v>155</v>
      </c>
      <c r="W21" s="0" t="n">
        <f aca="false">COS(RADIANS(T21))</f>
        <v>-0.90630778703665</v>
      </c>
      <c r="AC21" s="1" t="e">
        <f aca="false">AC20*AE21</f>
        <v>#VALUE!</v>
      </c>
      <c r="AD21" s="1" t="e">
        <f aca="false">AD20*AE21</f>
        <v>#VALUE!</v>
      </c>
      <c r="AE21" s="0" t="n">
        <v>155</v>
      </c>
      <c r="AH21" s="0" t="n">
        <f aca="false">COS(RADIANS(AE21))</f>
        <v>-0.90630778703665</v>
      </c>
    </row>
    <row r="22" customFormat="false" ht="15" hidden="false" customHeight="false" outlineLevel="0" collapsed="false">
      <c r="R22" s="1" t="n">
        <f aca="false">ROUND(R21,0)</f>
        <v>-32060</v>
      </c>
      <c r="S22" s="1" t="n">
        <f aca="false">ROUND(S21,0)</f>
        <v>521764</v>
      </c>
      <c r="AC22" s="1" t="e">
        <f aca="false">ROUND(AC21,0)</f>
        <v>#VALUE!</v>
      </c>
      <c r="AD22" s="1" t="e">
        <f aca="false">ROUND(AD21,0)</f>
        <v>#VALUE!</v>
      </c>
    </row>
    <row r="23" customFormat="false" ht="15" hidden="false" customHeight="false" outlineLevel="0" collapsed="false">
      <c r="R23" s="1" t="e">
        <f aca="false">_xlfn.BITRSHIFT(R22,8)</f>
        <v>#VALUE!</v>
      </c>
      <c r="S23" s="1" t="n">
        <f aca="false">_xlfn.BITRSHIFT(S22,8)</f>
        <v>2038</v>
      </c>
      <c r="AC23" s="1" t="e">
        <f aca="false">_xlfn.BITRSHIFT(AC22,8)</f>
        <v>#VALUE!</v>
      </c>
      <c r="AD23" s="1" t="e">
        <f aca="false">_xlfn.BITRSHIFT(AD22,8)</f>
        <v>#VALUE!</v>
      </c>
      <c r="AE23" s="0" t="n">
        <f aca="false">AC3*2048</f>
        <v>35.7425283835568</v>
      </c>
    </row>
    <row r="24" customFormat="false" ht="15" hidden="false" customHeight="false" outlineLevel="0" collapsed="false">
      <c r="R24" s="1" t="e">
        <f aca="false">R23^2</f>
        <v>#VALUE!</v>
      </c>
      <c r="S24" s="1" t="n">
        <f aca="false">S23^2</f>
        <v>4153444</v>
      </c>
      <c r="AC24" s="1" t="e">
        <f aca="false">AC23^2</f>
        <v>#VALUE!</v>
      </c>
      <c r="AD24" s="1" t="e">
        <f aca="false">AD23^2</f>
        <v>#VALUE!</v>
      </c>
    </row>
    <row r="25" customFormat="false" ht="15" hidden="false" customHeight="false" outlineLevel="0" collapsed="false">
      <c r="R25" s="1" t="e">
        <f aca="false">SQRT(R24+S24)</f>
        <v>#VALUE!</v>
      </c>
      <c r="AC25" s="1" t="e">
        <f aca="false">SQRT(AC24+AD24)</f>
        <v>#VALUE!</v>
      </c>
    </row>
    <row r="26" customFormat="false" ht="15" hidden="false" customHeight="false" outlineLevel="0" collapsed="false">
      <c r="AC26" s="1" t="e">
        <f aca="false">AC20*128</f>
        <v>#VALUE!</v>
      </c>
      <c r="AD26" s="1" t="e">
        <f aca="false">AD20*128</f>
        <v>#VALUE!</v>
      </c>
    </row>
    <row r="28" customFormat="false" ht="15" hidden="false" customHeight="false" outlineLevel="0" collapsed="false">
      <c r="AE28" s="0" t="n">
        <v>9</v>
      </c>
      <c r="AF28" s="0" t="n">
        <f aca="false">AE28*256</f>
        <v>2304</v>
      </c>
      <c r="AG28" s="0" t="n">
        <f aca="false">AE28*4096</f>
        <v>36864</v>
      </c>
    </row>
    <row r="29" customFormat="false" ht="15" hidden="false" customHeight="false" outlineLevel="0" collapsed="false">
      <c r="AB29" s="0" t="n">
        <f aca="false">1500^2+1300^2</f>
        <v>3940000</v>
      </c>
      <c r="AE29" s="0" t="n">
        <v>20</v>
      </c>
      <c r="AF29" s="0" t="n">
        <f aca="false">AE29*256</f>
        <v>5120</v>
      </c>
      <c r="AG29" s="0" t="n">
        <f aca="false">AE29*4096</f>
        <v>81920</v>
      </c>
    </row>
    <row r="30" customFormat="false" ht="15" hidden="false" customHeight="false" outlineLevel="0" collapsed="false">
      <c r="AB30" s="0" t="n">
        <f aca="false">SQRT(AB29)</f>
        <v>1984.94332412792</v>
      </c>
      <c r="AE30" s="0" t="n">
        <f aca="false">ATAN2(AE28,AE29)</f>
        <v>1.14794240066196</v>
      </c>
      <c r="AF30" s="0" t="n">
        <f aca="false">ATAN2(AF28,AF29)</f>
        <v>1.14794240066196</v>
      </c>
      <c r="AG30" s="0" t="n">
        <f aca="false">ATAN2(AG28,AG29)</f>
        <v>1.14794240066196</v>
      </c>
    </row>
    <row r="31" customFormat="false" ht="15" hidden="false" customHeight="false" outlineLevel="0" collapsed="false">
      <c r="AB31" s="0" t="n">
        <f aca="false">3269*155</f>
        <v>506695</v>
      </c>
      <c r="AE31" s="0" t="n">
        <f aca="false">DEGREES(AE30)</f>
        <v>65.7722546820458</v>
      </c>
      <c r="AF31" s="0" t="n">
        <f aca="false">DEGREES(AF30)</f>
        <v>65.7722546820458</v>
      </c>
      <c r="AG31" s="0" t="n">
        <f aca="false">DEGREES(AG30)</f>
        <v>65.7722546820458</v>
      </c>
    </row>
    <row r="32" customFormat="false" ht="15" hidden="false" customHeight="false" outlineLevel="0" collapsed="false">
      <c r="AB32" s="0" t="n">
        <f aca="false">_xlfn.BITRSHIFT(AB31,8)</f>
        <v>1979</v>
      </c>
    </row>
    <row r="36" customFormat="false" ht="15" hidden="false" customHeight="false" outlineLevel="0" collapsed="false">
      <c r="AB36" s="4" t="s">
        <v>10</v>
      </c>
      <c r="AC36" s="4"/>
      <c r="AD36" s="4"/>
      <c r="AE36" s="4"/>
      <c r="AF36" s="4"/>
      <c r="AG36" s="4"/>
      <c r="AH36" s="4"/>
    </row>
    <row r="37" customFormat="false" ht="15" hidden="false" customHeight="false" outlineLevel="0" collapsed="false">
      <c r="AB37" s="0" t="s">
        <v>15</v>
      </c>
      <c r="AC37" s="1" t="n">
        <v>10346</v>
      </c>
    </row>
    <row r="38" customFormat="false" ht="15" hidden="false" customHeight="false" outlineLevel="0" collapsed="false">
      <c r="AC38" s="1" t="n">
        <f aca="false">COS(RADIANS(AC37))</f>
        <v>-0.0697564737441298</v>
      </c>
      <c r="AD38" s="1" t="n">
        <f aca="false">SIN(RADIANS(AC37))</f>
        <v>-0.997564050259824</v>
      </c>
    </row>
    <row r="39" customFormat="false" ht="15" hidden="false" customHeight="false" outlineLevel="0" collapsed="false">
      <c r="AB39" s="1" t="s">
        <v>16</v>
      </c>
      <c r="AC39" s="1" t="s">
        <v>17</v>
      </c>
      <c r="AD39" s="1" t="s">
        <v>18</v>
      </c>
      <c r="AE39" s="1" t="s">
        <v>2</v>
      </c>
      <c r="AF39" s="1" t="s">
        <v>19</v>
      </c>
      <c r="AG39" s="0" t="s">
        <v>20</v>
      </c>
      <c r="AH39" s="0" t="s">
        <v>21</v>
      </c>
    </row>
    <row r="40" customFormat="false" ht="15" hidden="false" customHeight="false" outlineLevel="0" collapsed="false">
      <c r="AB40" s="1" t="n">
        <v>0</v>
      </c>
      <c r="AC40" s="1" t="n">
        <v>-3</v>
      </c>
      <c r="AD40" s="1" t="n">
        <v>255</v>
      </c>
      <c r="AE40" s="0" t="n">
        <v>11520</v>
      </c>
      <c r="AF40" s="1" t="n">
        <v>11520</v>
      </c>
      <c r="AG40" s="0" t="n">
        <f aca="false">2^AB40</f>
        <v>1</v>
      </c>
      <c r="AH40" s="0" t="n">
        <f aca="false">COS(RADIANS(AE40))</f>
        <v>1</v>
      </c>
    </row>
    <row r="41" customFormat="false" ht="15" hidden="false" customHeight="false" outlineLevel="0" collapsed="false">
      <c r="AB41" s="1" t="n">
        <v>1</v>
      </c>
      <c r="AC41" s="1" t="n">
        <f aca="false">AC40+IF(AD40&gt;0,(AD40*2^(-AB40)),-(AD40*2^(-AB40)))</f>
        <v>252</v>
      </c>
      <c r="AD41" s="1" t="n">
        <f aca="false">AD40+IF(AD40&gt;0,-(AC40*2^(-AB40)),(AC40*2^(-AB40)))</f>
        <v>258</v>
      </c>
      <c r="AE41" s="0" t="n">
        <f aca="false">IF(AD41&gt;0,ABS(AE40/2),-ABS(AE40/2))</f>
        <v>5760</v>
      </c>
      <c r="AF41" s="0" t="n">
        <f aca="false">AE41+AF40</f>
        <v>17280</v>
      </c>
      <c r="AG41" s="0" t="n">
        <f aca="false">2^-AB41</f>
        <v>0.5</v>
      </c>
      <c r="AH41" s="0" t="n">
        <f aca="false">COS(RADIANS(AE41))</f>
        <v>1</v>
      </c>
    </row>
    <row r="42" customFormat="false" ht="15" hidden="false" customHeight="false" outlineLevel="0" collapsed="false">
      <c r="AB42" s="1" t="n">
        <v>2</v>
      </c>
      <c r="AC42" s="1" t="n">
        <f aca="false">AC41+IF(AD41&gt;0,(AD41*2^(-AB41)),-(AD41*2^(-AB41)))</f>
        <v>381</v>
      </c>
      <c r="AD42" s="1" t="n">
        <f aca="false">AD41+IF(AD41&gt;0,-(AC41*2^(-AB41)),(AC41*2^(-AB41)))</f>
        <v>132</v>
      </c>
      <c r="AE42" s="0" t="n">
        <f aca="false">IF(AD42&gt;0,ABS(AE41/2),-ABS(AE41/2))</f>
        <v>2880</v>
      </c>
      <c r="AF42" s="0" t="n">
        <f aca="false">AE42+AF41</f>
        <v>20160</v>
      </c>
      <c r="AG42" s="0" t="n">
        <f aca="false">2^-AB42</f>
        <v>0.25</v>
      </c>
      <c r="AH42" s="0" t="n">
        <f aca="false">COS(RADIANS(AE42))</f>
        <v>1</v>
      </c>
    </row>
    <row r="43" customFormat="false" ht="15" hidden="false" customHeight="false" outlineLevel="0" collapsed="false">
      <c r="AB43" s="1" t="n">
        <v>3</v>
      </c>
      <c r="AC43" s="1" t="n">
        <f aca="false">AC42+IF(AD42&gt;0,(AD42*2^(-AB42)),-(AD42*2^(-AB42)))</f>
        <v>414</v>
      </c>
      <c r="AD43" s="1" t="n">
        <f aca="false">AD42+IF(AD42&gt;0,-(AC42*2^(-AB42)),(AC42*2^(-AB42)))</f>
        <v>36.75</v>
      </c>
      <c r="AE43" s="0" t="n">
        <f aca="false">IF(AD43&gt;0,ABS(AE42/2),-ABS(AE42/2))</f>
        <v>1440</v>
      </c>
      <c r="AF43" s="0" t="n">
        <f aca="false">AE43+AF42</f>
        <v>21600</v>
      </c>
      <c r="AG43" s="0" t="n">
        <f aca="false">2^-AB43</f>
        <v>0.125</v>
      </c>
      <c r="AH43" s="0" t="n">
        <f aca="false">COS(RADIANS(AE43))</f>
        <v>1</v>
      </c>
    </row>
    <row r="44" customFormat="false" ht="15" hidden="false" customHeight="false" outlineLevel="0" collapsed="false">
      <c r="AB44" s="1" t="n">
        <v>4</v>
      </c>
      <c r="AC44" s="1" t="n">
        <f aca="false">AC43+IF(AD43&gt;0,(AD43*2^(-AB43)),-(AD43*2^(-AB43)))</f>
        <v>418.59375</v>
      </c>
      <c r="AD44" s="1" t="n">
        <f aca="false">AD43+IF(AD43&gt;0,-(AC43*2^(-AB43)),(AC43*2^(-AB43)))</f>
        <v>-15</v>
      </c>
      <c r="AE44" s="0" t="n">
        <f aca="false">IF(AD44&gt;0,ABS(AE43/2),-ABS(AE43/2))</f>
        <v>-720</v>
      </c>
      <c r="AF44" s="0" t="n">
        <f aca="false">AE44+AF43</f>
        <v>20880</v>
      </c>
      <c r="AG44" s="0" t="n">
        <f aca="false">2^-AB44</f>
        <v>0.0625</v>
      </c>
      <c r="AH44" s="0" t="n">
        <f aca="false">COS(RADIANS(AE44))</f>
        <v>1</v>
      </c>
    </row>
    <row r="45" customFormat="false" ht="15" hidden="false" customHeight="false" outlineLevel="0" collapsed="false">
      <c r="AB45" s="1" t="n">
        <v>5</v>
      </c>
      <c r="AC45" s="1" t="n">
        <f aca="false">AC44+IF(AD44&gt;0,(AD44*2^(-AB44)),-(AD44*2^(-AB44)))</f>
        <v>419.53125</v>
      </c>
      <c r="AD45" s="1" t="n">
        <f aca="false">AD44+IF(AD44&gt;0,-(AC44*2^(-AB44)),(AC44*2^(-AB44)))</f>
        <v>11.162109375</v>
      </c>
      <c r="AE45" s="0" t="n">
        <f aca="false">IF(AD45&gt;0,ABS(AE44/2),-ABS(AE44/2))</f>
        <v>360</v>
      </c>
      <c r="AF45" s="0" t="n">
        <f aca="false">AE45+AF44</f>
        <v>21240</v>
      </c>
      <c r="AG45" s="0" t="n">
        <f aca="false">2^-AB45</f>
        <v>0.03125</v>
      </c>
      <c r="AH45" s="0" t="n">
        <f aca="false">COS(RADIANS(AE45))</f>
        <v>1</v>
      </c>
    </row>
    <row r="46" customFormat="false" ht="15" hidden="false" customHeight="false" outlineLevel="0" collapsed="false">
      <c r="AB46" s="1" t="n">
        <v>6</v>
      </c>
      <c r="AC46" s="1" t="n">
        <f aca="false">AC45+IF(AD45&gt;0,(AD45*2^(-AB45)),-(AD45*2^(-AB45)))</f>
        <v>419.880065917969</v>
      </c>
      <c r="AD46" s="1" t="n">
        <f aca="false">AD45+IF(AD45&gt;0,-(AC45*2^(-AB45)),(AC45*2^(-AB45)))</f>
        <v>-1.9482421875</v>
      </c>
      <c r="AE46" s="0" t="n">
        <f aca="false">IF(AD46&gt;0,ABS(AE45/2),-ABS(AE45/2))</f>
        <v>-180</v>
      </c>
      <c r="AF46" s="0" t="n">
        <f aca="false">AE46+AF45</f>
        <v>21060</v>
      </c>
      <c r="AG46" s="0" t="n">
        <f aca="false">2^-AB46</f>
        <v>0.015625</v>
      </c>
      <c r="AH46" s="0" t="n">
        <f aca="false">COS(RADIANS(AE46))</f>
        <v>-1</v>
      </c>
    </row>
    <row r="47" customFormat="false" ht="15" hidden="false" customHeight="false" outlineLevel="0" collapsed="false">
      <c r="AB47" s="1" t="n">
        <v>7</v>
      </c>
      <c r="AC47" s="1" t="n">
        <f aca="false">AC46+IF(AD46&gt;0,(AD46*2^(-AB46)),-(AD46*2^(-AB46)))</f>
        <v>419.910507202148</v>
      </c>
      <c r="AD47" s="1" t="n">
        <f aca="false">AD46+IF(AD46&gt;0,-(AC46*2^(-AB46)),(AC46*2^(-AB46)))</f>
        <v>4.61238384246826</v>
      </c>
      <c r="AE47" s="0" t="n">
        <f aca="false">IF(AD47&gt;0,ABS(AE46/2),-ABS(AE46/2))</f>
        <v>90</v>
      </c>
      <c r="AF47" s="0" t="n">
        <f aca="false">AE47+AF46</f>
        <v>21150</v>
      </c>
      <c r="AG47" s="0" t="n">
        <f aca="false">2^-AB47</f>
        <v>0.0078125</v>
      </c>
      <c r="AH47" s="0" t="n">
        <f aca="false">COS(RADIANS(AE47))</f>
        <v>6.12323399573677E-017</v>
      </c>
    </row>
    <row r="48" customFormat="false" ht="15" hidden="false" customHeight="false" outlineLevel="0" collapsed="false">
      <c r="AB48" s="1" t="n">
        <v>8</v>
      </c>
      <c r="AC48" s="1" t="n">
        <f aca="false">AC47+IF(AD47&gt;0,(AD47*2^(-AB47)),-(AD47*2^(-AB47)))</f>
        <v>419.946541450918</v>
      </c>
      <c r="AD48" s="1" t="n">
        <f aca="false">AD47+IF(AD47&gt;0,-(AC47*2^(-AB47)),(AC47*2^(-AB47)))</f>
        <v>1.33183300495148</v>
      </c>
      <c r="AE48" s="0" t="n">
        <f aca="false">IF(AD48&gt;0,ABS(AE47/2),-ABS(AE47/2))</f>
        <v>45</v>
      </c>
      <c r="AF48" s="0" t="n">
        <f aca="false">AE48+AF47</f>
        <v>21195</v>
      </c>
      <c r="AG48" s="0" t="n">
        <f aca="false">2^-AB48</f>
        <v>0.00390625</v>
      </c>
      <c r="AH48" s="0" t="n">
        <f aca="false">COS(RADIANS(AE48))</f>
        <v>0.707106781186548</v>
      </c>
    </row>
    <row r="49" customFormat="false" ht="15" hidden="false" customHeight="false" outlineLevel="0" collapsed="false">
      <c r="AB49" s="1" t="n">
        <v>9</v>
      </c>
      <c r="AC49" s="1" t="n">
        <f aca="false">AC48+IF(AD48&gt;0,(AD48*2^(-AB48)),-(AD48*2^(-AB48)))</f>
        <v>419.951743923593</v>
      </c>
      <c r="AD49" s="1" t="n">
        <f aca="false">AD48+IF(AD48&gt;0,-(AC48*2^(-AB48)),(AC48*2^(-AB48)))</f>
        <v>-0.30858317259117</v>
      </c>
      <c r="AE49" s="0" t="n">
        <f aca="false">IF(AD49&gt;0,ABS(AE48/2),-ABS(AE48/2))</f>
        <v>-22.5</v>
      </c>
      <c r="AF49" s="0" t="n">
        <f aca="false">AE49+AF48</f>
        <v>21172.5</v>
      </c>
      <c r="AG49" s="0" t="n">
        <f aca="false">2^-AB49</f>
        <v>0.001953125</v>
      </c>
      <c r="AH49" s="0" t="n">
        <f aca="false">COS(RADIANS(AE49))</f>
        <v>0.923879532511287</v>
      </c>
    </row>
    <row r="50" customFormat="false" ht="15" hidden="false" customHeight="false" outlineLevel="0" collapsed="false">
      <c r="AB50" s="1" t="n">
        <v>10</v>
      </c>
      <c r="AC50" s="1" t="n">
        <f aca="false">AC49+IF(AD49&gt;0,(AD49*2^(-AB49)),-(AD49*2^(-AB49)))</f>
        <v>419.952346625102</v>
      </c>
      <c r="AD50" s="1" t="n">
        <f aca="false">AD49+IF(AD49&gt;0,-(AC49*2^(-AB49)),(AC49*2^(-AB49)))</f>
        <v>0.511635077259598</v>
      </c>
      <c r="AE50" s="0" t="n">
        <f aca="false">IF(AD50&gt;0,ABS(AE49/2),-ABS(AE49/2))</f>
        <v>11.25</v>
      </c>
      <c r="AF50" s="0" t="n">
        <f aca="false">AE50+AF49</f>
        <v>21183.75</v>
      </c>
      <c r="AG50" s="0" t="n">
        <f aca="false">2^-AB50</f>
        <v>0.0009765625</v>
      </c>
      <c r="AH50" s="0" t="n">
        <f aca="false">COS(RADIANS(AE50))</f>
        <v>0.98078528040323</v>
      </c>
    </row>
    <row r="51" customFormat="false" ht="15" hidden="false" customHeight="false" outlineLevel="0" collapsed="false">
      <c r="AB51" s="1" t="n">
        <v>11</v>
      </c>
      <c r="AC51" s="1" t="n">
        <f aca="false">AC50+IF(AD50&gt;0,(AD50*2^(-AB50)),-(AD50*2^(-AB50)))</f>
        <v>419.952846268732</v>
      </c>
      <c r="AD51" s="1" t="n">
        <f aca="false">AD50+IF(AD50&gt;0,-(AC50*2^(-AB50)),(AC50*2^(-AB50)))</f>
        <v>0.101525363758521</v>
      </c>
      <c r="AE51" s="0" t="n">
        <f aca="false">IF(AD51&gt;0,ABS(AE50/2),-ABS(AE50/2))</f>
        <v>5.625</v>
      </c>
      <c r="AF51" s="0" t="n">
        <f aca="false">AE51+AF50</f>
        <v>21189.375</v>
      </c>
      <c r="AG51" s="0" t="n">
        <f aca="false">2^-AB51</f>
        <v>0.00048828125</v>
      </c>
      <c r="AH51" s="0" t="n">
        <f aca="false">COS(RADIANS(AE51))</f>
        <v>0.995184726672197</v>
      </c>
    </row>
    <row r="52" customFormat="false" ht="15" hidden="false" customHeight="false" outlineLevel="0" collapsed="false">
      <c r="AB52" s="1" t="n">
        <v>12</v>
      </c>
      <c r="AC52" s="1" t="n">
        <f aca="false">AC51+IF(AD51&gt;0,(AD51*2^(-AB51)),-(AD51*2^(-AB51)))</f>
        <v>419.952895841664</v>
      </c>
      <c r="AD52" s="1" t="n">
        <f aca="false">AD51+IF(AD51&gt;0,-(AC51*2^(-AB51)),(AC51*2^(-AB51)))</f>
        <v>-0.103529736958633</v>
      </c>
      <c r="AE52" s="0" t="n">
        <f aca="false">IF(AD52&gt;0,ABS(AE51/2),-ABS(AE51/2))</f>
        <v>-2.8125</v>
      </c>
      <c r="AF52" s="0" t="n">
        <f aca="false">AE52+AF51</f>
        <v>21186.5625</v>
      </c>
      <c r="AG52" s="0" t="n">
        <f aca="false">2^-AB52</f>
        <v>0.000244140625</v>
      </c>
      <c r="AH52" s="0" t="n">
        <f aca="false">COS(RADIANS(AE52))</f>
        <v>0.998795456205172</v>
      </c>
    </row>
    <row r="53" customFormat="false" ht="15" hidden="false" customHeight="false" outlineLevel="0" collapsed="false">
      <c r="AB53" s="1" t="n">
        <v>13</v>
      </c>
      <c r="AC53" s="1" t="n">
        <f aca="false">AC52+IF(AD52&gt;0,(AD52*2^(-AB52)),-(AD52*2^(-AB52)))</f>
        <v>419.952921117479</v>
      </c>
      <c r="AD53" s="1" t="n">
        <f aca="false">AD52+IF(AD52&gt;0,-(AC52*2^(-AB52)),(AC52*2^(-AB52)))</f>
        <v>-0.00100217449728932</v>
      </c>
      <c r="AE53" s="0" t="n">
        <f aca="false">IF(AD53&gt;0,ABS(AE52/2),-ABS(AE52/2))</f>
        <v>-1.40625</v>
      </c>
      <c r="AF53" s="0" t="n">
        <f aca="false">AE53+AF52</f>
        <v>21185.15625</v>
      </c>
      <c r="AG53" s="0" t="n">
        <f aca="false">2^-AB53</f>
        <v>0.0001220703125</v>
      </c>
      <c r="AH53" s="0" t="n">
        <f aca="false">COS(RADIANS(AE53))</f>
        <v>0.999698818696204</v>
      </c>
    </row>
    <row r="54" customFormat="false" ht="15" hidden="false" customHeight="false" outlineLevel="0" collapsed="false">
      <c r="AB54" s="1" t="n">
        <v>14</v>
      </c>
      <c r="AC54" s="1" t="n">
        <f aca="false">AC53+IF(AD53&gt;0,(AD53*2^(-AB53)),-(AD53*2^(-AB53)))</f>
        <v>419.952921239814</v>
      </c>
      <c r="AD54" s="1" t="n">
        <f aca="false">AD53+IF(AD53&gt;0,-(AC53*2^(-AB53)),(AC53*2^(-AB53)))</f>
        <v>0.0502616098188091</v>
      </c>
      <c r="AE54" s="0" t="n">
        <f aca="false">IF(AD54&gt;0,ABS(AE53/2),-ABS(AE53/2))</f>
        <v>0.703125</v>
      </c>
      <c r="AF54" s="0" t="n">
        <f aca="false">AE54+AF53</f>
        <v>21185.859375</v>
      </c>
      <c r="AG54" s="0" t="n">
        <f aca="false">2^-AB54</f>
        <v>6.103515625E-005</v>
      </c>
      <c r="AH54" s="0" t="n">
        <f aca="false">COS(RADIANS(AE54))</f>
        <v>0.999924701839145</v>
      </c>
    </row>
    <row r="55" customFormat="false" ht="15" hidden="false" customHeight="false" outlineLevel="0" collapsed="false">
      <c r="AB55" s="1" t="n">
        <v>15</v>
      </c>
      <c r="AC55" s="1" t="n">
        <f aca="false">AC54+IF(AD54&gt;0,(AD54*2^(-AB54)),-(AD54*2^(-AB54)))</f>
        <v>419.95292430754</v>
      </c>
      <c r="AD55" s="1" t="n">
        <f aca="false">AD54+IF(AD54&gt;0,-(AC54*2^(-AB54)),(AC54*2^(-AB54)))</f>
        <v>0.0246297176532931</v>
      </c>
      <c r="AE55" s="0" t="n">
        <f aca="false">IF(AD55&gt;0,ABS(AE54/2),-ABS(AE54/2))</f>
        <v>0.3515625</v>
      </c>
      <c r="AF55" s="0" t="n">
        <f aca="false">AE55+AF54</f>
        <v>21186.2109375</v>
      </c>
      <c r="AG55" s="0" t="n">
        <f aca="false">2^-AB55</f>
        <v>3.0517578125E-005</v>
      </c>
      <c r="AH55" s="0" t="n">
        <f aca="false">COS(RADIANS(AE55))</f>
        <v>0.999981175282601</v>
      </c>
    </row>
    <row r="56" customFormat="false" ht="15" hidden="false" customHeight="false" outlineLevel="0" collapsed="false">
      <c r="AF56" s="0" t="n">
        <f aca="false">AF55/256</f>
        <v>82.7586364746094</v>
      </c>
    </row>
  </sheetData>
  <mergeCells count="4">
    <mergeCell ref="G1:M1"/>
    <mergeCell ref="Q1:W1"/>
    <mergeCell ref="AB1:AH1"/>
    <mergeCell ref="AB36:AH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:AR5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23" activeCellId="0" sqref="V23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11.85"/>
    <col collapsed="false" customWidth="true" hidden="false" outlineLevel="0" max="8" min="8" style="1" width="9.14"/>
    <col collapsed="false" customWidth="true" hidden="false" outlineLevel="0" max="9" min="9" style="1" width="11.28"/>
    <col collapsed="false" customWidth="true" hidden="false" outlineLevel="0" max="11" min="11" style="0" width="12.43"/>
    <col collapsed="false" customWidth="true" hidden="false" outlineLevel="0" max="17" min="17" style="0" width="11.85"/>
    <col collapsed="false" customWidth="true" hidden="false" outlineLevel="0" max="18" min="18" style="1" width="9.14"/>
    <col collapsed="false" customWidth="true" hidden="false" outlineLevel="0" max="19" min="19" style="1" width="11.28"/>
    <col collapsed="false" customWidth="true" hidden="false" outlineLevel="0" max="21" min="21" style="0" width="12.43"/>
    <col collapsed="false" customWidth="true" hidden="false" outlineLevel="0" max="22" min="22" style="0" width="12"/>
    <col collapsed="false" customWidth="true" hidden="false" outlineLevel="0" max="28" min="28" style="0" width="11.85"/>
    <col collapsed="false" customWidth="true" hidden="false" outlineLevel="0" max="29" min="29" style="1" width="9.14"/>
    <col collapsed="false" customWidth="true" hidden="false" outlineLevel="0" max="30" min="30" style="1" width="11.28"/>
    <col collapsed="false" customWidth="true" hidden="false" outlineLevel="0" max="32" min="32" style="0" width="12.43"/>
    <col collapsed="false" customWidth="true" hidden="false" outlineLevel="0" max="33" min="33" style="0" width="12"/>
    <col collapsed="false" customWidth="true" hidden="false" outlineLevel="0" max="37" min="37" style="0" width="19.85"/>
  </cols>
  <sheetData>
    <row r="1" customFormat="false" ht="15" hidden="false" customHeight="false" outlineLevel="0" collapsed="false">
      <c r="G1" s="4" t="s">
        <v>8</v>
      </c>
      <c r="H1" s="4"/>
      <c r="I1" s="4"/>
      <c r="J1" s="4"/>
      <c r="K1" s="4"/>
      <c r="L1" s="4"/>
      <c r="M1" s="4"/>
      <c r="Q1" s="4" t="s">
        <v>9</v>
      </c>
      <c r="R1" s="4"/>
      <c r="S1" s="4"/>
      <c r="T1" s="4"/>
      <c r="U1" s="4"/>
      <c r="V1" s="4"/>
      <c r="W1" s="4"/>
      <c r="AB1" s="4" t="s">
        <v>10</v>
      </c>
      <c r="AC1" s="4"/>
      <c r="AD1" s="4"/>
      <c r="AE1" s="4"/>
      <c r="AF1" s="4"/>
      <c r="AG1" s="4"/>
      <c r="AH1" s="4"/>
      <c r="AK1" s="0" t="s">
        <v>11</v>
      </c>
      <c r="AL1" s="0" t="s">
        <v>12</v>
      </c>
      <c r="AM1" s="0" t="s">
        <v>13</v>
      </c>
      <c r="AO1" s="0" t="s">
        <v>14</v>
      </c>
      <c r="AP1" s="0" t="s">
        <v>13</v>
      </c>
    </row>
    <row r="2" customFormat="false" ht="15" hidden="false" customHeight="false" outlineLevel="0" collapsed="false">
      <c r="G2" s="0" t="s">
        <v>15</v>
      </c>
      <c r="H2" s="1" t="n">
        <v>90</v>
      </c>
      <c r="Q2" s="0" t="s">
        <v>15</v>
      </c>
      <c r="R2" s="1" t="n">
        <v>85</v>
      </c>
      <c r="AB2" s="0" t="s">
        <v>15</v>
      </c>
      <c r="AC2" s="1" t="n">
        <f aca="false">ROUND(AM2,0)</f>
        <v>22528</v>
      </c>
      <c r="AK2" s="0" t="n">
        <v>8</v>
      </c>
      <c r="AL2" s="0" t="n">
        <v>88</v>
      </c>
      <c r="AM2" s="0" t="n">
        <f aca="false">AL2*2^AK2</f>
        <v>22528</v>
      </c>
      <c r="AO2" s="0" t="n">
        <v>0.607253</v>
      </c>
      <c r="AP2" s="0" t="n">
        <f aca="false">AO2*2^AK2</f>
        <v>155.456768</v>
      </c>
      <c r="AQ2" s="0" t="n">
        <f aca="false">AM2*AP2</f>
        <v>3502130.069504</v>
      </c>
      <c r="AR2" s="0" t="n">
        <f aca="false">_xlfn.BITRSHIFT(AQ2,16)</f>
        <v>53</v>
      </c>
    </row>
    <row r="3" customFormat="false" ht="13.8" hidden="false" customHeight="false" outlineLevel="0" collapsed="false">
      <c r="H3" s="1" t="n">
        <f aca="false">COS(RADIANS(H2))</f>
        <v>6.12323399573677E-017</v>
      </c>
      <c r="I3" s="1" t="n">
        <f aca="false">SIN(RADIANS(H2))</f>
        <v>1</v>
      </c>
      <c r="R3" s="1" t="n">
        <f aca="false">COS(RADIANS(R2))</f>
        <v>0.0871557427476584</v>
      </c>
      <c r="S3" s="1" t="n">
        <f aca="false">SIN(RADIANS(R2))</f>
        <v>0.996194698091746</v>
      </c>
      <c r="AC3" s="1" t="n">
        <f aca="false">COS(RADIANS(AL2))</f>
        <v>0.0348994967025011</v>
      </c>
      <c r="AD3" s="1" t="n">
        <f aca="false">SIN(RADIANS(AL2))</f>
        <v>0.999390827019096</v>
      </c>
      <c r="AL3" s="0" t="n">
        <f aca="false">AM2*1.5</f>
        <v>33792</v>
      </c>
      <c r="AM3" s="0" t="n">
        <f aca="false">2^AK2</f>
        <v>256</v>
      </c>
    </row>
    <row r="4" customFormat="false" ht="13.8" hidden="false" customHeight="false" outlineLevel="0" collapsed="false">
      <c r="G4" s="1" t="s">
        <v>16</v>
      </c>
      <c r="H4" s="1" t="s">
        <v>17</v>
      </c>
      <c r="I4" s="1" t="s">
        <v>18</v>
      </c>
      <c r="J4" s="1" t="s">
        <v>2</v>
      </c>
      <c r="K4" s="1" t="s">
        <v>19</v>
      </c>
      <c r="L4" s="0" t="s">
        <v>20</v>
      </c>
      <c r="M4" s="0" t="s">
        <v>21</v>
      </c>
      <c r="Q4" s="1" t="s">
        <v>16</v>
      </c>
      <c r="R4" s="1" t="s">
        <v>17</v>
      </c>
      <c r="S4" s="1" t="s">
        <v>18</v>
      </c>
      <c r="T4" s="1" t="s">
        <v>2</v>
      </c>
      <c r="U4" s="1" t="s">
        <v>19</v>
      </c>
      <c r="V4" s="0" t="s">
        <v>20</v>
      </c>
      <c r="W4" s="0" t="s">
        <v>21</v>
      </c>
      <c r="AB4" s="1" t="s">
        <v>16</v>
      </c>
      <c r="AC4" s="1" t="s">
        <v>17</v>
      </c>
      <c r="AD4" s="1" t="s">
        <v>18</v>
      </c>
      <c r="AE4" s="1" t="s">
        <v>2</v>
      </c>
      <c r="AF4" s="1" t="s">
        <v>19</v>
      </c>
      <c r="AG4" s="0" t="s">
        <v>20</v>
      </c>
      <c r="AH4" s="0" t="s">
        <v>21</v>
      </c>
      <c r="AK4" s="0" t="n">
        <f aca="false">45*256</f>
        <v>11520</v>
      </c>
      <c r="AM4" s="0" t="str">
        <f aca="false">DEC2HEX(AM2)</f>
        <v>5800</v>
      </c>
    </row>
    <row r="5" customFormat="false" ht="13.8" hidden="false" customHeight="false" outlineLevel="0" collapsed="false">
      <c r="G5" s="1" t="n">
        <v>0</v>
      </c>
      <c r="H5" s="1" t="n">
        <v>1</v>
      </c>
      <c r="I5" s="1" t="n">
        <v>0</v>
      </c>
      <c r="J5" s="0" t="n">
        <v>45</v>
      </c>
      <c r="K5" s="1" t="n">
        <v>45</v>
      </c>
      <c r="L5" s="0" t="n">
        <f aca="false">TAN(RADIANS(J5))</f>
        <v>1</v>
      </c>
      <c r="M5" s="0" t="n">
        <f aca="false">COS(RADIANS(J5))</f>
        <v>0.707106781186548</v>
      </c>
      <c r="O5" s="0" t="n">
        <f aca="false">L5*256</f>
        <v>256</v>
      </c>
      <c r="P5" s="0" t="n">
        <f aca="false">ROUND(O5,0)</f>
        <v>256</v>
      </c>
      <c r="Q5" s="1" t="n">
        <v>0</v>
      </c>
      <c r="R5" s="1" t="n">
        <v>2048</v>
      </c>
      <c r="S5" s="1" t="n">
        <v>0</v>
      </c>
      <c r="T5" s="0" t="n">
        <v>45</v>
      </c>
      <c r="U5" s="1" t="n">
        <v>45</v>
      </c>
      <c r="V5" s="0" t="n">
        <f aca="false">2^Q5</f>
        <v>1</v>
      </c>
      <c r="W5" s="0" t="n">
        <f aca="false">COS(RADIANS(T5))</f>
        <v>0.707106781186548</v>
      </c>
      <c r="X5" s="0" t="n">
        <f aca="false">2^-Q5</f>
        <v>1</v>
      </c>
      <c r="Y5" s="0" t="n">
        <f aca="false">X5*256</f>
        <v>256</v>
      </c>
      <c r="AA5" s="0" t="n">
        <v>11520</v>
      </c>
      <c r="AB5" s="1" t="n">
        <v>0</v>
      </c>
      <c r="AC5" s="1" t="n">
        <v>256</v>
      </c>
      <c r="AD5" s="1" t="n">
        <v>0</v>
      </c>
      <c r="AE5" s="0" t="n">
        <v>11520</v>
      </c>
      <c r="AF5" s="0" t="n">
        <v>11520</v>
      </c>
      <c r="AG5" s="0" t="n">
        <f aca="false">2^AB5</f>
        <v>1</v>
      </c>
      <c r="AH5" s="0" t="n">
        <f aca="false">COS(RADIANS(AE5))</f>
        <v>1</v>
      </c>
      <c r="AI5" s="0" t="n">
        <f aca="false">2^-AB5</f>
        <v>1</v>
      </c>
      <c r="AL5" s="0" t="n">
        <f aca="false">55459/2^AK2</f>
        <v>216.63671875</v>
      </c>
    </row>
    <row r="6" customFormat="false" ht="13.8" hidden="false" customHeight="false" outlineLevel="0" collapsed="false">
      <c r="G6" s="1" t="n">
        <v>1</v>
      </c>
      <c r="H6" s="1" t="n">
        <f aca="false">H5-I5*L5</f>
        <v>1</v>
      </c>
      <c r="I6" s="1" t="n">
        <f aca="false">I5+H5*L5</f>
        <v>1</v>
      </c>
      <c r="J6" s="0" t="n">
        <f aca="false">IF($H$2&gt;K5,ABS(J5/2),-ABS(J5/2))</f>
        <v>22.5</v>
      </c>
      <c r="K6" s="0" t="n">
        <f aca="false">J6+K5</f>
        <v>67.5</v>
      </c>
      <c r="L6" s="0" t="n">
        <f aca="false">TAN(RADIANS(J6))</f>
        <v>0.414213562373095</v>
      </c>
      <c r="M6" s="0" t="n">
        <f aca="false">COS(RADIANS(J6))</f>
        <v>0.923879532511287</v>
      </c>
      <c r="O6" s="0" t="n">
        <f aca="false">L6*256</f>
        <v>106.038671967512</v>
      </c>
      <c r="P6" s="0" t="n">
        <f aca="false">ROUND(O6,0)</f>
        <v>106</v>
      </c>
      <c r="Q6" s="1" t="n">
        <v>1</v>
      </c>
      <c r="R6" s="1" t="n">
        <f aca="false">R5+IF(T5&gt;0,-S5*V5,S5*V5)</f>
        <v>2048</v>
      </c>
      <c r="S6" s="1" t="n">
        <f aca="false">S5+IF(T5&gt;0,R5*V5,-R5*V5)</f>
        <v>2048</v>
      </c>
      <c r="T6" s="0" t="n">
        <f aca="false">IF($R$2&gt;U5,ABS(T5/2),-ABS(T5/2))</f>
        <v>22.5</v>
      </c>
      <c r="U6" s="0" t="n">
        <f aca="false">T6+U5</f>
        <v>67.5</v>
      </c>
      <c r="V6" s="0" t="n">
        <f aca="false">2^-Q6</f>
        <v>0.5</v>
      </c>
      <c r="W6" s="0" t="n">
        <f aca="false">COS(RADIANS(T6))</f>
        <v>0.923879532511287</v>
      </c>
      <c r="X6" s="0" t="n">
        <f aca="false">2^-Q6</f>
        <v>0.5</v>
      </c>
      <c r="Y6" s="0" t="n">
        <f aca="false">X6*256</f>
        <v>128</v>
      </c>
      <c r="AA6" s="0" t="n">
        <v>6912</v>
      </c>
      <c r="AB6" s="1" t="n">
        <v>1</v>
      </c>
      <c r="AC6" s="1" t="n">
        <f aca="false">AC5+IF(AE5&gt;0,-(AD5/2^AB5),(AD5/2^AB5))</f>
        <v>256</v>
      </c>
      <c r="AD6" s="1" t="n">
        <f aca="false">AD5+IF(AE5&gt;0,(AC5/2^AB5),-(AC5/2^AB5))</f>
        <v>256</v>
      </c>
      <c r="AE6" s="0" t="n">
        <f aca="false">IF($AC$2&gt;AF5,ABS(AA6),-ABS(AA6))</f>
        <v>6912</v>
      </c>
      <c r="AF6" s="0" t="n">
        <f aca="false">AE6+AF5</f>
        <v>18432</v>
      </c>
      <c r="AG6" s="0" t="n">
        <f aca="false">2^-AB6</f>
        <v>0.5</v>
      </c>
      <c r="AH6" s="0" t="n">
        <f aca="false">COS(RADIANS(AE6))</f>
        <v>0.309016994374952</v>
      </c>
      <c r="AI6" s="0" t="n">
        <f aca="false">2^-AB6</f>
        <v>0.5</v>
      </c>
    </row>
    <row r="7" customFormat="false" ht="13.8" hidden="false" customHeight="false" outlineLevel="0" collapsed="false">
      <c r="G7" s="1" t="n">
        <v>2</v>
      </c>
      <c r="H7" s="1" t="n">
        <f aca="false">H6-I6*L6</f>
        <v>0.585786437626905</v>
      </c>
      <c r="I7" s="1" t="n">
        <f aca="false">I6+H6*L6</f>
        <v>1.4142135623731</v>
      </c>
      <c r="J7" s="0" t="n">
        <f aca="false">IF($H$2&gt;K6,ABS(J6/2),-ABS(J6/2))</f>
        <v>11.25</v>
      </c>
      <c r="K7" s="0" t="n">
        <f aca="false">J7+K6</f>
        <v>78.75</v>
      </c>
      <c r="L7" s="0" t="n">
        <f aca="false">TAN(RADIANS(J7))</f>
        <v>0.198912367379658</v>
      </c>
      <c r="M7" s="0" t="n">
        <f aca="false">COS(RADIANS(J7))</f>
        <v>0.98078528040323</v>
      </c>
      <c r="O7" s="0" t="n">
        <f aca="false">L7*256</f>
        <v>50.9215660491924</v>
      </c>
      <c r="P7" s="0" t="n">
        <f aca="false">ROUND(O7,0)</f>
        <v>51</v>
      </c>
      <c r="Q7" s="1" t="n">
        <v>2</v>
      </c>
      <c r="R7" s="1" t="n">
        <f aca="false">R6+IF(T6&gt;0,-S6*V6,S6*V6)</f>
        <v>1024</v>
      </c>
      <c r="S7" s="1" t="n">
        <f aca="false">S6+IF(T6&gt;0,R6*V6,-R6*V6)</f>
        <v>3072</v>
      </c>
      <c r="T7" s="0" t="n">
        <f aca="false">IF($R$2&gt;U6,ABS(T6/2),-ABS(T6/2))</f>
        <v>11.25</v>
      </c>
      <c r="U7" s="0" t="n">
        <f aca="false">T7+U6</f>
        <v>78.75</v>
      </c>
      <c r="V7" s="0" t="n">
        <f aca="false">2^-Q7</f>
        <v>0.25</v>
      </c>
      <c r="W7" s="0" t="n">
        <f aca="false">COS(RADIANS(T7))</f>
        <v>0.98078528040323</v>
      </c>
      <c r="X7" s="0" t="n">
        <f aca="false">2^-Q7</f>
        <v>0.25</v>
      </c>
      <c r="Y7" s="0" t="n">
        <f aca="false">X7*256</f>
        <v>64</v>
      </c>
      <c r="AA7" s="0" t="n">
        <v>3584</v>
      </c>
      <c r="AB7" s="1" t="n">
        <v>2</v>
      </c>
      <c r="AC7" s="1" t="n">
        <f aca="false">AC6+IF(AE6&gt;0,-(AD6/2^AB6),(AD6/2^AB6))</f>
        <v>128</v>
      </c>
      <c r="AD7" s="1" t="n">
        <f aca="false">AD6+IF(AE6&gt;0,(AC6/2^AB6),-(AC6/2^AB6))</f>
        <v>384</v>
      </c>
      <c r="AE7" s="0" t="n">
        <f aca="false">IF($AC$2&gt;AF6,ABS(AA7),-ABS(AA7))</f>
        <v>3584</v>
      </c>
      <c r="AF7" s="0" t="n">
        <f aca="false">AE7+AF6</f>
        <v>22016</v>
      </c>
      <c r="AG7" s="0" t="n">
        <f aca="false">2^-AB7</f>
        <v>0.25</v>
      </c>
      <c r="AH7" s="0" t="n">
        <f aca="false">COS(RADIANS(AE7))</f>
        <v>0.961261695938319</v>
      </c>
      <c r="AI7" s="0" t="n">
        <f aca="false">2^-AB7</f>
        <v>0.25</v>
      </c>
      <c r="AK7" s="0" t="n">
        <f aca="false">45*4096</f>
        <v>184320</v>
      </c>
    </row>
    <row r="8" customFormat="false" ht="13.8" hidden="false" customHeight="false" outlineLevel="0" collapsed="false">
      <c r="G8" s="1" t="n">
        <v>3</v>
      </c>
      <c r="H8" s="1" t="n">
        <f aca="false">H7-I7*L7</f>
        <v>0.304481869954853</v>
      </c>
      <c r="I8" s="1" t="n">
        <f aca="false">I7+H7*L7</f>
        <v>1.53073372946036</v>
      </c>
      <c r="J8" s="0" t="n">
        <f aca="false">IF($H$2&gt;K7,ABS(J7/2),-ABS(J7/2))</f>
        <v>5.625</v>
      </c>
      <c r="K8" s="0" t="n">
        <f aca="false">J8+K7</f>
        <v>84.375</v>
      </c>
      <c r="L8" s="0" t="n">
        <f aca="false">TAN(RADIANS(J8))</f>
        <v>0.0984914033571642</v>
      </c>
      <c r="M8" s="0" t="n">
        <f aca="false">COS(RADIANS(J8))</f>
        <v>0.995184726672197</v>
      </c>
      <c r="O8" s="0" t="n">
        <f aca="false">L8*256</f>
        <v>25.213799259434</v>
      </c>
      <c r="P8" s="0" t="n">
        <f aca="false">ROUND(O8,0)</f>
        <v>25</v>
      </c>
      <c r="Q8" s="1" t="n">
        <v>3</v>
      </c>
      <c r="R8" s="1" t="n">
        <f aca="false">R7+IF(T7&gt;0,-S7*V7,S7*V7)</f>
        <v>256</v>
      </c>
      <c r="S8" s="1" t="n">
        <f aca="false">S7+IF(T7&gt;0,R7*V7,-R7*V7)</f>
        <v>3328</v>
      </c>
      <c r="T8" s="0" t="n">
        <f aca="false">IF($R$2&gt;U7,ABS(T7/2),-ABS(T7/2))</f>
        <v>5.625</v>
      </c>
      <c r="U8" s="0" t="n">
        <f aca="false">T8+U7</f>
        <v>84.375</v>
      </c>
      <c r="V8" s="0" t="n">
        <f aca="false">2^-Q8</f>
        <v>0.125</v>
      </c>
      <c r="W8" s="0" t="n">
        <f aca="false">COS(RADIANS(T8))</f>
        <v>0.995184726672197</v>
      </c>
      <c r="X8" s="0" t="n">
        <f aca="false">2^-Q8</f>
        <v>0.125</v>
      </c>
      <c r="Y8" s="0" t="n">
        <f aca="false">X8*256</f>
        <v>32</v>
      </c>
      <c r="AA8" s="0" t="n">
        <v>1792</v>
      </c>
      <c r="AB8" s="1" t="n">
        <v>3</v>
      </c>
      <c r="AC8" s="1" t="n">
        <f aca="false">AC7+IF(AE7&gt;0,-(AD7/2^AB7),(AD7/2^AB7))</f>
        <v>32</v>
      </c>
      <c r="AD8" s="1" t="n">
        <f aca="false">AD7+IF(AE7&gt;0,(AC7/2^AB7),-(AC7/2^AB7))</f>
        <v>416</v>
      </c>
      <c r="AE8" s="0" t="n">
        <f aca="false">IF($AC$2&gt;AF7,ABS(AA8),-ABS(AA8))</f>
        <v>1792</v>
      </c>
      <c r="AF8" s="0" t="n">
        <f aca="false">AE8+AF7</f>
        <v>23808</v>
      </c>
      <c r="AG8" s="0" t="n">
        <f aca="false">2^-AB8</f>
        <v>0.125</v>
      </c>
      <c r="AH8" s="0" t="n">
        <f aca="false">COS(RADIANS(AE8))</f>
        <v>0.99026806874157</v>
      </c>
      <c r="AI8" s="0" t="n">
        <f aca="false">2^-AB8</f>
        <v>0.125</v>
      </c>
      <c r="AM8" s="0" t="n">
        <v>727</v>
      </c>
      <c r="AN8" s="0" t="n">
        <f aca="false">AM8/2048</f>
        <v>0.35498046875</v>
      </c>
    </row>
    <row r="9" customFormat="false" ht="13.8" hidden="false" customHeight="false" outlineLevel="0" collapsed="false">
      <c r="G9" s="1" t="n">
        <v>4</v>
      </c>
      <c r="H9" s="1" t="n">
        <f aca="false">H8-I8*L8</f>
        <v>0.153717756774157</v>
      </c>
      <c r="I9" s="1" t="n">
        <f aca="false">I8+H8*L8</f>
        <v>1.56072257612903</v>
      </c>
      <c r="J9" s="0" t="n">
        <f aca="false">IF($H$2&gt;K8,ABS(J8/2),-ABS(J8/2))</f>
        <v>2.8125</v>
      </c>
      <c r="K9" s="0" t="n">
        <f aca="false">J9+K8</f>
        <v>87.1875</v>
      </c>
      <c r="L9" s="0" t="n">
        <f aca="false">TAN(RADIANS(J9))</f>
        <v>0.0491268497694673</v>
      </c>
      <c r="M9" s="0" t="n">
        <f aca="false">COS(RADIANS(J9))</f>
        <v>0.998795456205172</v>
      </c>
      <c r="O9" s="0" t="n">
        <f aca="false">L9*256</f>
        <v>12.5764735409836</v>
      </c>
      <c r="P9" s="0" t="n">
        <f aca="false">ROUND(O9,0)</f>
        <v>13</v>
      </c>
      <c r="Q9" s="1" t="n">
        <v>4</v>
      </c>
      <c r="R9" s="1" t="n">
        <f aca="false">R8+IF(T8&gt;0,-S8*V8,S8*V8)</f>
        <v>-160</v>
      </c>
      <c r="S9" s="1" t="n">
        <f aca="false">S8+IF(T8&gt;0,R8*V8,-R8*V8)</f>
        <v>3360</v>
      </c>
      <c r="T9" s="0" t="n">
        <f aca="false">IF($R$2&gt;U8,ABS(T8/2),-ABS(T8/2))</f>
        <v>2.8125</v>
      </c>
      <c r="U9" s="0" t="n">
        <f aca="false">T9+U8</f>
        <v>87.1875</v>
      </c>
      <c r="V9" s="0" t="n">
        <f aca="false">2^-Q9</f>
        <v>0.0625</v>
      </c>
      <c r="W9" s="0" t="n">
        <f aca="false">COS(RADIANS(T9))</f>
        <v>0.998795456205172</v>
      </c>
      <c r="X9" s="0" t="n">
        <f aca="false">2^-Q9</f>
        <v>0.0625</v>
      </c>
      <c r="Y9" s="0" t="n">
        <f aca="false">X9*256</f>
        <v>16</v>
      </c>
      <c r="AA9" s="0" t="n">
        <v>1024</v>
      </c>
      <c r="AB9" s="1" t="n">
        <v>4</v>
      </c>
      <c r="AC9" s="1" t="n">
        <f aca="false">AC8+IF(AE8&gt;0,-(AD8/2^AB8),(AD8/2^AB8))</f>
        <v>-20</v>
      </c>
      <c r="AD9" s="1" t="n">
        <f aca="false">AD8+IF(AE8&gt;0,(AC8/2^AB8),-(AC8/2^AB8))</f>
        <v>420</v>
      </c>
      <c r="AE9" s="0" t="n">
        <f aca="false">IF($AC$2&gt;AF8,ABS(AA9),-ABS(AA9))</f>
        <v>-1024</v>
      </c>
      <c r="AF9" s="0" t="n">
        <f aca="false">AE9+AF8</f>
        <v>22784</v>
      </c>
      <c r="AG9" s="0" t="n">
        <f aca="false">2^-AB9</f>
        <v>0.0625</v>
      </c>
      <c r="AH9" s="0" t="n">
        <f aca="false">COS(RADIANS(AE9))</f>
        <v>0.559192903470747</v>
      </c>
      <c r="AI9" s="0" t="n">
        <f aca="false">2^-AB9</f>
        <v>0.0625</v>
      </c>
      <c r="AM9" s="0" t="n">
        <v>1594</v>
      </c>
      <c r="AN9" s="0" t="n">
        <f aca="false">AM9/2048</f>
        <v>0.7783203125</v>
      </c>
    </row>
    <row r="10" customFormat="false" ht="13.8" hidden="false" customHeight="false" outlineLevel="0" collapsed="false">
      <c r="G10" s="1" t="n">
        <v>5</v>
      </c>
      <c r="H10" s="1" t="n">
        <f aca="false">H9-I9*L9</f>
        <v>0.07704437324485</v>
      </c>
      <c r="I10" s="1" t="n">
        <f aca="false">I9+H9*L9</f>
        <v>1.56827424527297</v>
      </c>
      <c r="J10" s="0" t="n">
        <f aca="false">IF($H$2&gt;K9,ABS(J9/2),-ABS(J9/2))</f>
        <v>1.40625</v>
      </c>
      <c r="K10" s="0" t="n">
        <f aca="false">J10+K9</f>
        <v>88.59375</v>
      </c>
      <c r="L10" s="0" t="n">
        <f aca="false">TAN(RADIANS(J10))</f>
        <v>0.0245486221089254</v>
      </c>
      <c r="M10" s="0" t="n">
        <f aca="false">COS(RADIANS(J10))</f>
        <v>0.999698818696204</v>
      </c>
      <c r="O10" s="0" t="n">
        <f aca="false">L10*256</f>
        <v>6.28444725988491</v>
      </c>
      <c r="P10" s="0" t="n">
        <f aca="false">ROUND(O10,0)</f>
        <v>6</v>
      </c>
      <c r="Q10" s="1" t="n">
        <v>5</v>
      </c>
      <c r="R10" s="1" t="n">
        <f aca="false">R9+IF(T9&gt;0,-S9*V9,S9*V9)</f>
        <v>-370</v>
      </c>
      <c r="S10" s="1" t="n">
        <f aca="false">S9+IF(T9&gt;0,R9*V9,-R9*V9)</f>
        <v>3350</v>
      </c>
      <c r="T10" s="0" t="n">
        <f aca="false">IF($R$2&gt;U9,ABS(T9/2),-ABS(T9/2))</f>
        <v>-1.40625</v>
      </c>
      <c r="U10" s="0" t="n">
        <f aca="false">T10+U9</f>
        <v>85.78125</v>
      </c>
      <c r="V10" s="0" t="n">
        <f aca="false">2^-Q10</f>
        <v>0.03125</v>
      </c>
      <c r="W10" s="0" t="n">
        <f aca="false">COS(RADIANS(T10))</f>
        <v>0.999698818696204</v>
      </c>
      <c r="X10" s="0" t="n">
        <f aca="false">2^-Q10</f>
        <v>0.03125</v>
      </c>
      <c r="Y10" s="0" t="n">
        <f aca="false">X10*256</f>
        <v>8</v>
      </c>
      <c r="AA10" s="0" t="n">
        <v>512</v>
      </c>
      <c r="AB10" s="1" t="n">
        <v>5</v>
      </c>
      <c r="AC10" s="1" t="n">
        <f aca="false">AC9+IF(AE9&gt;0,-(AD9/2^AB9),(AD9/2^AB9))</f>
        <v>6.25</v>
      </c>
      <c r="AD10" s="1" t="n">
        <f aca="false">AD9+IF(AE9&gt;0,(AC9/2^AB9),-(AC9/2^AB9))</f>
        <v>421.25</v>
      </c>
      <c r="AE10" s="0" t="n">
        <f aca="false">IF($AC$2&gt;AF9,ABS(AA10),-ABS(AA10))</f>
        <v>-512</v>
      </c>
      <c r="AF10" s="0" t="n">
        <f aca="false">AE10+AF9</f>
        <v>22272</v>
      </c>
      <c r="AG10" s="0" t="n">
        <f aca="false">2^-AB10</f>
        <v>0.03125</v>
      </c>
      <c r="AH10" s="0" t="n">
        <f aca="false">COS(RADIANS(AE10))</f>
        <v>-0.882947592858927</v>
      </c>
      <c r="AI10" s="0" t="n">
        <f aca="false">2^-AB10</f>
        <v>0.03125</v>
      </c>
      <c r="AM10" s="0" t="n">
        <v>10346</v>
      </c>
    </row>
    <row r="11" customFormat="false" ht="13.8" hidden="false" customHeight="false" outlineLevel="0" collapsed="false">
      <c r="H11" s="1" t="n">
        <f aca="false">H10*M11</f>
        <v>0.04905289606129</v>
      </c>
      <c r="I11" s="1" t="n">
        <f aca="false">I10*M11</f>
        <v>0.998494637687447</v>
      </c>
      <c r="J11" s="0" t="n">
        <f aca="false">IF($H$2&gt;K10,ABS(J10/2),-ABS(J10/2))</f>
        <v>0.703125</v>
      </c>
      <c r="K11" s="0" t="n">
        <f aca="false">J11+K10</f>
        <v>89.296875</v>
      </c>
      <c r="L11" s="0" t="n">
        <f aca="false">TAN(RADIANS(J11))</f>
        <v>0.0122724623795663</v>
      </c>
      <c r="M11" s="0" t="n">
        <f aca="false">PRODUCT(M5:M10)</f>
        <v>0.636683692725982</v>
      </c>
      <c r="O11" s="0" t="n">
        <f aca="false">L11*256</f>
        <v>3.14175036916897</v>
      </c>
      <c r="P11" s="0" t="n">
        <f aca="false">ROUND(O11,0)</f>
        <v>3</v>
      </c>
      <c r="Q11" s="1" t="n">
        <v>6</v>
      </c>
      <c r="R11" s="1" t="n">
        <f aca="false">R10+IF(T10&gt;0,-S10*V10,S10*V10)</f>
        <v>-265.3125</v>
      </c>
      <c r="S11" s="1" t="n">
        <f aca="false">S10+IF(T10&gt;0,R10*V10,-R10*V10)</f>
        <v>3361.5625</v>
      </c>
      <c r="T11" s="0" t="n">
        <f aca="false">IF($R$2&gt;U10,ABS(T10/2),-ABS(T10/2))</f>
        <v>-0.703125</v>
      </c>
      <c r="U11" s="0" t="n">
        <f aca="false">T11+U10</f>
        <v>85.078125</v>
      </c>
      <c r="V11" s="0" t="n">
        <f aca="false">2^-Q11</f>
        <v>0.015625</v>
      </c>
      <c r="W11" s="0" t="n">
        <f aca="false">COS(RADIANS(T11))</f>
        <v>0.999924701839145</v>
      </c>
      <c r="X11" s="0" t="n">
        <f aca="false">2^-Q11</f>
        <v>0.015625</v>
      </c>
      <c r="Y11" s="0" t="n">
        <f aca="false">X11*256</f>
        <v>4</v>
      </c>
      <c r="AA11" s="0" t="n">
        <v>256</v>
      </c>
      <c r="AB11" s="1" t="n">
        <v>6</v>
      </c>
      <c r="AC11" s="1" t="n">
        <f aca="false">AC10+IF(AE10&gt;0,-(AD10/2^AB10),(AD10/2^AB10))</f>
        <v>19.4140625</v>
      </c>
      <c r="AD11" s="1" t="n">
        <f aca="false">AD10+IF(AE10&gt;0,(AC10/2^AB10),-(AC10/2^AB10))</f>
        <v>421.0546875</v>
      </c>
      <c r="AE11" s="0" t="n">
        <f aca="false">IF($AC$2&gt;AF10,ABS(AA11),-ABS(AA11))</f>
        <v>256</v>
      </c>
      <c r="AF11" s="0" t="n">
        <f aca="false">AE11+AF10</f>
        <v>22528</v>
      </c>
      <c r="AG11" s="0" t="n">
        <f aca="false">2^-AB11</f>
        <v>0.015625</v>
      </c>
      <c r="AH11" s="0" t="n">
        <f aca="false">COS(RADIANS(AE11))</f>
        <v>-0.241921895599668</v>
      </c>
      <c r="AI11" s="0" t="n">
        <f aca="false">2^-AB11</f>
        <v>0.015625</v>
      </c>
      <c r="AL11" s="0" t="n">
        <f aca="false">AM11*AM10</f>
        <v>40.4140625</v>
      </c>
      <c r="AM11" s="0" t="n">
        <f aca="false">90/23040</f>
        <v>0.00390625</v>
      </c>
    </row>
    <row r="12" customFormat="false" ht="13.8" hidden="false" customHeight="false" outlineLevel="0" collapsed="false">
      <c r="H12" s="1" t="n">
        <f aca="false">H11^2</f>
        <v>0.00240618661199972</v>
      </c>
      <c r="I12" s="1" t="n">
        <f aca="false">I11^2</f>
        <v>0.996991541490586</v>
      </c>
      <c r="J12" s="0" t="n">
        <f aca="false">IF($H$2&gt;K11,ABS(J11/2),-ABS(J11/2))</f>
        <v>0.3515625</v>
      </c>
      <c r="K12" s="0" t="n">
        <f aca="false">J12+K11</f>
        <v>89.6484375</v>
      </c>
      <c r="L12" s="0" t="n">
        <f aca="false">TAN(RADIANS(J12))</f>
        <v>0.0061360001576234</v>
      </c>
      <c r="O12" s="0" t="n">
        <f aca="false">L12*256</f>
        <v>1.57081604035159</v>
      </c>
      <c r="P12" s="0" t="n">
        <f aca="false">ROUND(O12,0)</f>
        <v>2</v>
      </c>
      <c r="Q12" s="1" t="n">
        <v>7</v>
      </c>
      <c r="R12" s="1" t="n">
        <f aca="false">R11+IF(T11&gt;0,-S11*V11,S11*V11)</f>
        <v>-212.7880859375</v>
      </c>
      <c r="S12" s="1" t="n">
        <f aca="false">S11+IF(T11&gt;0,R11*V11,-R11*V11)</f>
        <v>3365.7080078125</v>
      </c>
      <c r="T12" s="0" t="n">
        <f aca="false">IF($R$2&gt;U11,ABS(T11/2),-ABS(T11/2))</f>
        <v>-0.3515625</v>
      </c>
      <c r="U12" s="0" t="n">
        <f aca="false">T12+U11</f>
        <v>84.7265625</v>
      </c>
      <c r="V12" s="0" t="n">
        <f aca="false">2^-Q12</f>
        <v>0.0078125</v>
      </c>
      <c r="W12" s="0" t="n">
        <f aca="false">COS(RADIANS(T12))</f>
        <v>0.999981175282601</v>
      </c>
      <c r="X12" s="0" t="n">
        <f aca="false">2^-Q12</f>
        <v>0.0078125</v>
      </c>
      <c r="Y12" s="0" t="n">
        <f aca="false">X12*256</f>
        <v>2</v>
      </c>
      <c r="AA12" s="0" t="n">
        <v>128</v>
      </c>
      <c r="AB12" s="1" t="n">
        <v>7</v>
      </c>
      <c r="AC12" s="1" t="n">
        <f aca="false">AC11+IF(AE11&gt;0,-(AD11/2^AB11),(AD11/2^AB11))</f>
        <v>12.8350830078125</v>
      </c>
      <c r="AD12" s="1" t="n">
        <f aca="false">AD11+IF(AE11&gt;0,(AC11/2^AB11),-(AC11/2^AB11))</f>
        <v>421.358032226563</v>
      </c>
      <c r="AE12" s="0" t="n">
        <f aca="false">IF($AC$2&gt;AF11,ABS(AA12),-ABS(AA12))</f>
        <v>-128</v>
      </c>
      <c r="AF12" s="0" t="n">
        <f aca="false">AE12+AF11</f>
        <v>22400</v>
      </c>
      <c r="AG12" s="0" t="n">
        <f aca="false">2^-AB12</f>
        <v>0.0078125</v>
      </c>
      <c r="AH12" s="0" t="n">
        <f aca="false">COS(RADIANS(AE12))</f>
        <v>-0.615661475325658</v>
      </c>
      <c r="AI12" s="0" t="n">
        <f aca="false">2^-AB12</f>
        <v>0.0078125</v>
      </c>
      <c r="AK12" s="0" t="n">
        <f aca="false">1594^2</f>
        <v>2540836</v>
      </c>
    </row>
    <row r="13" customFormat="false" ht="13.8" hidden="false" customHeight="false" outlineLevel="0" collapsed="false">
      <c r="H13" s="1" t="n">
        <f aca="false">SQRT(H12+I12)</f>
        <v>0.999698818696204</v>
      </c>
      <c r="J13" s="0" t="n">
        <f aca="false">IF($H$2&gt;K12,ABS(J12/2),-ABS(J12/2))</f>
        <v>0.17578125</v>
      </c>
      <c r="K13" s="0" t="n">
        <f aca="false">J13+K12</f>
        <v>89.82421875</v>
      </c>
      <c r="L13" s="0" t="n">
        <f aca="false">TAN(RADIANS(J13))</f>
        <v>0.00306797120142267</v>
      </c>
      <c r="O13" s="0" t="n">
        <f aca="false">L13*256</f>
        <v>0.785400627564202</v>
      </c>
      <c r="P13" s="0" t="n">
        <f aca="false">ROUND(O13,0)</f>
        <v>1</v>
      </c>
      <c r="Q13" s="1" t="n">
        <v>8</v>
      </c>
      <c r="R13" s="1" t="n">
        <f aca="false">R12+IF(T12&gt;0,-S12*V12,S12*V12)</f>
        <v>-186.493492126465</v>
      </c>
      <c r="S13" s="1" t="n">
        <f aca="false">S12+IF(T12&gt;0,R12*V12,-R12*V12)</f>
        <v>3367.37041473389</v>
      </c>
      <c r="T13" s="0" t="n">
        <f aca="false">IF($R$2&gt;U12,ABS(T12/2),-ABS(T12/2))</f>
        <v>0.17578125</v>
      </c>
      <c r="U13" s="0" t="n">
        <f aca="false">T13+U12</f>
        <v>84.90234375</v>
      </c>
      <c r="V13" s="0" t="n">
        <f aca="false">2^-Q13</f>
        <v>0.00390625</v>
      </c>
      <c r="W13" s="0" t="n">
        <f aca="false">COS(RADIANS(T13))</f>
        <v>0.999995293809576</v>
      </c>
      <c r="X13" s="0" t="n">
        <f aca="false">2^-Q13</f>
        <v>0.00390625</v>
      </c>
      <c r="Y13" s="0" t="n">
        <f aca="false">X13*256</f>
        <v>1</v>
      </c>
      <c r="AA13" s="0" t="n">
        <v>64</v>
      </c>
      <c r="AB13" s="1" t="n">
        <v>8</v>
      </c>
      <c r="AC13" s="1" t="n">
        <f aca="false">AC12+IF(AE12&gt;0,-(AD12/2^AB12),(AD12/2^AB12))</f>
        <v>16.1269426345825</v>
      </c>
      <c r="AD13" s="1" t="n">
        <f aca="false">AD12+IF(AE12&gt;0,(AC12/2^AB12),-(AC12/2^AB12))</f>
        <v>421.257758140564</v>
      </c>
      <c r="AE13" s="0" t="n">
        <f aca="false">IF($AC$2&gt;AF12,ABS(AA13),-ABS(AA13))</f>
        <v>64</v>
      </c>
      <c r="AF13" s="0" t="n">
        <f aca="false">AE13+AF12</f>
        <v>22464</v>
      </c>
      <c r="AG13" s="0" t="n">
        <f aca="false">2^-AB13</f>
        <v>0.00390625</v>
      </c>
      <c r="AH13" s="0" t="n">
        <f aca="false">COS(RADIANS(AE13))</f>
        <v>0.438371146789077</v>
      </c>
      <c r="AI13" s="0" t="n">
        <f aca="false">2^-AB13</f>
        <v>0.00390625</v>
      </c>
      <c r="AK13" s="0" t="n">
        <f aca="false">727^2</f>
        <v>528529</v>
      </c>
    </row>
    <row r="14" customFormat="false" ht="13.8" hidden="false" customHeight="false" outlineLevel="0" collapsed="false">
      <c r="O14" s="0" t="n">
        <f aca="false">L14*256</f>
        <v>0</v>
      </c>
      <c r="P14" s="0" t="n">
        <f aca="false">ROUND(O14,0)</f>
        <v>0</v>
      </c>
      <c r="Q14" s="1" t="n">
        <v>9</v>
      </c>
      <c r="R14" s="1" t="n">
        <f aca="false">R13+IF(T13&gt;0,-S13*V13,S13*V13)</f>
        <v>-199.647282809019</v>
      </c>
      <c r="S14" s="1" t="n">
        <f aca="false">S13+IF(T13&gt;0,R13*V13,-R13*V13)</f>
        <v>3366.64192453027</v>
      </c>
      <c r="T14" s="0" t="n">
        <f aca="false">IF($R$2&gt;U13,ABS(T13/2),-ABS(T13/2))</f>
        <v>0.087890625</v>
      </c>
      <c r="U14" s="0" t="n">
        <f aca="false">T14+U13</f>
        <v>84.990234375</v>
      </c>
      <c r="V14" s="0" t="n">
        <f aca="false">2^-Q14</f>
        <v>0.001953125</v>
      </c>
      <c r="W14" s="0" t="n">
        <f aca="false">COS(RADIANS(T14))</f>
        <v>0.999998823451702</v>
      </c>
      <c r="X14" s="0" t="n">
        <f aca="false">2^-Q14</f>
        <v>0.001953125</v>
      </c>
      <c r="Y14" s="0" t="n">
        <f aca="false">X14*256</f>
        <v>0.5</v>
      </c>
      <c r="AA14" s="0" t="n">
        <v>32</v>
      </c>
      <c r="AB14" s="1" t="n">
        <v>9</v>
      </c>
      <c r="AC14" s="1" t="n">
        <f aca="false">AC13+IF(AE13&gt;0,-(AD13/2^AB13),(AD13/2^AB13))</f>
        <v>14.4814045168459</v>
      </c>
      <c r="AD14" s="1" t="n">
        <f aca="false">AD13+IF(AE13&gt;0,(AC13/2^AB13),-(AC13/2^AB13))</f>
        <v>421.32075401023</v>
      </c>
      <c r="AE14" s="0" t="n">
        <f aca="false">IF($AC$2&gt;AF13,ABS(AA14),-ABS(AA14))</f>
        <v>32</v>
      </c>
      <c r="AF14" s="0" t="n">
        <f aca="false">AE14+AF13</f>
        <v>22496</v>
      </c>
      <c r="AG14" s="0" t="n">
        <f aca="false">2^-AB14</f>
        <v>0.001953125</v>
      </c>
      <c r="AH14" s="0" t="n">
        <f aca="false">COS(RADIANS(AE14))</f>
        <v>0.848048096156426</v>
      </c>
      <c r="AI14" s="0" t="n">
        <f aca="false">2^-AB14</f>
        <v>0.001953125</v>
      </c>
      <c r="AK14" s="0" t="n">
        <f aca="false">SQRT(AK12+AK13)</f>
        <v>1751.96033060112</v>
      </c>
    </row>
    <row r="15" customFormat="false" ht="13.8" hidden="false" customHeight="false" outlineLevel="0" collapsed="false">
      <c r="O15" s="0" t="n">
        <f aca="false">L15*256</f>
        <v>0</v>
      </c>
      <c r="P15" s="0" t="n">
        <f aca="false">ROUND(O15,0)</f>
        <v>0</v>
      </c>
      <c r="Q15" s="1" t="n">
        <v>10</v>
      </c>
      <c r="R15" s="1" t="n">
        <f aca="false">R14+IF(T14&gt;0,-S14*V14,S14*V14)</f>
        <v>-206.222755317867</v>
      </c>
      <c r="S15" s="1" t="n">
        <f aca="false">S14+IF(T14&gt;0,R14*V14,-R14*V14)</f>
        <v>3366.25198843103</v>
      </c>
      <c r="T15" s="0" t="n">
        <f aca="false">IF($R$2&gt;U14,ABS(T14/2),-ABS(T14/2))</f>
        <v>0.0439453125</v>
      </c>
      <c r="U15" s="0" t="n">
        <f aca="false">T15+U14</f>
        <v>85.0341796875</v>
      </c>
      <c r="V15" s="0" t="n">
        <f aca="false">2^-Q15</f>
        <v>0.0009765625</v>
      </c>
      <c r="W15" s="0" t="n">
        <f aca="false">COS(RADIANS(T15))</f>
        <v>0.999999705862882</v>
      </c>
      <c r="X15" s="0" t="n">
        <f aca="false">2^-Q15</f>
        <v>0.0009765625</v>
      </c>
      <c r="Y15" s="0" t="n">
        <f aca="false">X15*256</f>
        <v>0.25</v>
      </c>
      <c r="AA15" s="0" t="n">
        <v>16</v>
      </c>
      <c r="AB15" s="1" t="n">
        <v>10</v>
      </c>
      <c r="AC15" s="1" t="n">
        <f aca="false">AC14+IF(AE14&gt;0,-(AD14/2^AB14),(AD14/2^AB14))</f>
        <v>13.6585124191697</v>
      </c>
      <c r="AD15" s="1" t="n">
        <f aca="false">AD14+IF(AE14&gt;0,(AC14/2^AB14),-(AC14/2^AB14))</f>
        <v>421.349038003427</v>
      </c>
      <c r="AE15" s="0" t="n">
        <f aca="false">IF($AC$2&gt;AF14,ABS(AA15),-ABS(AA15))</f>
        <v>16</v>
      </c>
      <c r="AF15" s="0" t="n">
        <f aca="false">AE15+AF14</f>
        <v>22512</v>
      </c>
      <c r="AG15" s="0" t="n">
        <f aca="false">2^-AB15</f>
        <v>0.0009765625</v>
      </c>
      <c r="AH15" s="0" t="n">
        <f aca="false">COS(RADIANS(AE15))</f>
        <v>0.961261695938319</v>
      </c>
      <c r="AI15" s="0" t="n">
        <f aca="false">2^-AB15</f>
        <v>0.0009765625</v>
      </c>
    </row>
    <row r="16" customFormat="false" ht="13.8" hidden="false" customHeight="false" outlineLevel="0" collapsed="false">
      <c r="O16" s="0" t="n">
        <f aca="false">L16*256</f>
        <v>0</v>
      </c>
      <c r="Q16" s="1" t="n">
        <v>11</v>
      </c>
      <c r="R16" s="1" t="n">
        <f aca="false">R15+IF(T15&gt;0,-S15*V15,S15*V15)</f>
        <v>-209.510110775319</v>
      </c>
      <c r="S16" s="1" t="n">
        <f aca="false">S15+IF(T15&gt;0,R15*V15,-R15*V15)</f>
        <v>3366.05059902154</v>
      </c>
      <c r="T16" s="0" t="n">
        <f aca="false">IF($R$2&gt;U15,ABS(T15/2),-ABS(T15/2))</f>
        <v>-0.02197265625</v>
      </c>
      <c r="U16" s="0" t="n">
        <f aca="false">T16+U15</f>
        <v>85.01220703125</v>
      </c>
      <c r="V16" s="0" t="n">
        <f aca="false">2^-Q16</f>
        <v>0.00048828125</v>
      </c>
      <c r="W16" s="0" t="n">
        <f aca="false">COS(RADIANS(T16))</f>
        <v>0.999999926465718</v>
      </c>
      <c r="X16" s="0" t="n">
        <f aca="false">2^-Q16</f>
        <v>0.00048828125</v>
      </c>
      <c r="Y16" s="0" t="n">
        <f aca="false">X16*256</f>
        <v>0.125</v>
      </c>
      <c r="AA16" s="0" t="n">
        <v>8</v>
      </c>
      <c r="AB16" s="1" t="n">
        <v>11</v>
      </c>
      <c r="AC16" s="1" t="n">
        <f aca="false">AC15+IF(AE15&gt;0,-(AD15/2^AB15),(AD15/2^AB15))</f>
        <v>13.2470387492445</v>
      </c>
      <c r="AD16" s="1" t="n">
        <f aca="false">AD15+IF(AE15&gt;0,(AC15/2^AB15),-(AC15/2^AB15))</f>
        <v>421.362376394462</v>
      </c>
      <c r="AE16" s="0" t="n">
        <f aca="false">IF($AC$2&gt;AF15,ABS(AA16),-ABS(AA16))</f>
        <v>8</v>
      </c>
      <c r="AF16" s="0" t="n">
        <f aca="false">AE16+AF15</f>
        <v>22520</v>
      </c>
      <c r="AG16" s="0" t="n">
        <f aca="false">2^-AB16</f>
        <v>0.00048828125</v>
      </c>
      <c r="AH16" s="0" t="n">
        <f aca="false">COS(RADIANS(AE16))</f>
        <v>0.99026806874157</v>
      </c>
      <c r="AI16" s="0" t="n">
        <f aca="false">2^-AB16</f>
        <v>0.00048828125</v>
      </c>
    </row>
    <row r="17" customFormat="false" ht="13.8" hidden="false" customHeight="false" outlineLevel="0" collapsed="false">
      <c r="H17" s="1" t="n">
        <v>142</v>
      </c>
      <c r="I17" s="1" t="n">
        <v>211</v>
      </c>
      <c r="O17" s="0" t="n">
        <f aca="false">L17*256</f>
        <v>0</v>
      </c>
      <c r="Q17" s="1" t="n">
        <v>12</v>
      </c>
      <c r="R17" s="1" t="n">
        <f aca="false">R16+IF(T16&gt;0,-S16*V16,S16*V16)</f>
        <v>-207.866531381266</v>
      </c>
      <c r="S17" s="1" t="n">
        <f aca="false">S16+IF(T16&gt;0,R16*V16,-R16*V16)</f>
        <v>3366.15289888032</v>
      </c>
      <c r="T17" s="0" t="n">
        <f aca="false">IF($R$2&gt;U16,ABS(T16/2),-ABS(T16/2))</f>
        <v>-0.010986328125</v>
      </c>
      <c r="U17" s="0" t="n">
        <f aca="false">T17+U16</f>
        <v>85.001220703125</v>
      </c>
      <c r="V17" s="0" t="n">
        <f aca="false">2^-Q17</f>
        <v>0.000244140625</v>
      </c>
      <c r="W17" s="0" t="n">
        <f aca="false">COS(RADIANS(T17))</f>
        <v>0.999999981616429</v>
      </c>
      <c r="X17" s="0" t="n">
        <f aca="false">2^-Q17</f>
        <v>0.000244140625</v>
      </c>
      <c r="Y17" s="0" t="n">
        <f aca="false">X17*256</f>
        <v>0.0625</v>
      </c>
      <c r="AA17" s="0" t="n">
        <v>4</v>
      </c>
      <c r="AB17" s="1" t="n">
        <v>12</v>
      </c>
      <c r="AC17" s="1" t="n">
        <f aca="false">AC16+IF(AE16&gt;0,-(AD16/2^AB16),(AD16/2^AB16))</f>
        <v>13.0412954013956</v>
      </c>
      <c r="AD17" s="1" t="n">
        <f aca="false">AD16+IF(AE16&gt;0,(AC16/2^AB16),-(AC16/2^AB16))</f>
        <v>421.368844675101</v>
      </c>
      <c r="AE17" s="0" t="n">
        <f aca="false">IF($AC$2&gt;AF16,ABS(AA17),-ABS(AA17))</f>
        <v>4</v>
      </c>
      <c r="AF17" s="0" t="n">
        <f aca="false">AE17+AF16</f>
        <v>22524</v>
      </c>
      <c r="AG17" s="0" t="n">
        <f aca="false">2^-AB17</f>
        <v>0.000244140625</v>
      </c>
      <c r="AH17" s="0" t="n">
        <f aca="false">COS(RADIANS(AE17))</f>
        <v>0.997564050259824</v>
      </c>
      <c r="AI17" s="0" t="n">
        <f aca="false">2^-AB17</f>
        <v>0.000244140625</v>
      </c>
    </row>
    <row r="18" customFormat="false" ht="13.8" hidden="false" customHeight="false" outlineLevel="0" collapsed="false">
      <c r="H18" s="1" t="n">
        <f aca="false">H17^2</f>
        <v>20164</v>
      </c>
      <c r="I18" s="1" t="n">
        <f aca="false">I17^2</f>
        <v>44521</v>
      </c>
      <c r="O18" s="0" t="n">
        <f aca="false">L18*256</f>
        <v>0</v>
      </c>
      <c r="Q18" s="1" t="n">
        <v>13</v>
      </c>
      <c r="R18" s="1" t="n">
        <f aca="false">R17+IF(T17&gt;0,-S17*V17,S17*V17)</f>
        <v>-207.044716708688</v>
      </c>
      <c r="S18" s="1" t="n">
        <f aca="false">S17+IF(T17&gt;0,R17*V17,-R17*V17)</f>
        <v>3366.20364754521</v>
      </c>
      <c r="T18" s="0" t="n">
        <f aca="false">IF($R$2&gt;U17,ABS(T17/2),-ABS(T17/2))</f>
        <v>-0.0054931640625</v>
      </c>
      <c r="U18" s="0" t="n">
        <f aca="false">T18+U17</f>
        <v>84.9957275390625</v>
      </c>
      <c r="V18" s="0" t="n">
        <f aca="false">2^-Q18</f>
        <v>0.0001220703125</v>
      </c>
      <c r="W18" s="0" t="n">
        <f aca="false">COS(RADIANS(T18))</f>
        <v>0.999999995404107</v>
      </c>
      <c r="X18" s="0" t="n">
        <f aca="false">2^-Q18</f>
        <v>0.0001220703125</v>
      </c>
      <c r="Y18" s="0" t="n">
        <f aca="false">X18*256</f>
        <v>0.03125</v>
      </c>
      <c r="AA18" s="0" t="n">
        <v>2</v>
      </c>
      <c r="AB18" s="1" t="n">
        <v>13</v>
      </c>
      <c r="AC18" s="1" t="n">
        <f aca="false">AC17+IF(AE17&gt;0,-(AD17/2^AB17),(AD17/2^AB17))</f>
        <v>12.9384221483011</v>
      </c>
      <c r="AD18" s="1" t="n">
        <f aca="false">AD17+IF(AE17&gt;0,(AC17/2^AB17),-(AC17/2^AB17))</f>
        <v>421.372028585111</v>
      </c>
      <c r="AE18" s="0" t="n">
        <f aca="false">IF($AC$2&gt;AF17,ABS(AA18),-ABS(AA18))</f>
        <v>2</v>
      </c>
      <c r="AF18" s="0" t="n">
        <f aca="false">AE18+AF17</f>
        <v>22526</v>
      </c>
      <c r="AG18" s="0" t="n">
        <f aca="false">2^-AB18</f>
        <v>0.0001220703125</v>
      </c>
      <c r="AH18" s="0" t="n">
        <f aca="false">COS(RADIANS(AE18))</f>
        <v>0.999390827019096</v>
      </c>
      <c r="AI18" s="0" t="n">
        <f aca="false">2^-AB18</f>
        <v>0.0001220703125</v>
      </c>
    </row>
    <row r="19" customFormat="false" ht="13.8" hidden="false" customHeight="false" outlineLevel="0" collapsed="false">
      <c r="H19" s="1" t="n">
        <f aca="false">SQRT(H18+I18)</f>
        <v>254.332459587839</v>
      </c>
      <c r="O19" s="0" t="n">
        <f aca="false">L19*256</f>
        <v>0</v>
      </c>
      <c r="Q19" s="1" t="n">
        <v>14</v>
      </c>
      <c r="R19" s="1" t="n">
        <f aca="false">R18+IF(T18&gt;0,-S18*V18,S18*V18)</f>
        <v>-206.633803177493</v>
      </c>
      <c r="S19" s="1" t="n">
        <f aca="false">S18+IF(T18&gt;0,R18*V18,-R18*V18)</f>
        <v>3366.22892155848</v>
      </c>
      <c r="T19" s="0" t="n">
        <f aca="false">IF($R$2&gt;U18,ABS(T18/2),-ABS(T18/2))</f>
        <v>0.00274658203125</v>
      </c>
      <c r="U19" s="0" t="n">
        <f aca="false">T19+U18</f>
        <v>84.9984741210938</v>
      </c>
      <c r="V19" s="0" t="n">
        <f aca="false">2^-Q19</f>
        <v>6.103515625E-005</v>
      </c>
      <c r="W19" s="0" t="n">
        <f aca="false">COS(RADIANS(T19))</f>
        <v>0.999999998851027</v>
      </c>
      <c r="X19" s="0" t="n">
        <f aca="false">2^-Q19</f>
        <v>6.103515625E-005</v>
      </c>
      <c r="Y19" s="0" t="n">
        <f aca="false">X19*256</f>
        <v>0.015625</v>
      </c>
      <c r="AA19" s="0" t="n">
        <v>1</v>
      </c>
      <c r="AB19" s="1" t="n">
        <v>14</v>
      </c>
      <c r="AC19" s="1" t="n">
        <f aca="false">AC18+IF(AE18&gt;0,-(AD18/2^AB18),(AD18/2^AB18))</f>
        <v>12.886985133093</v>
      </c>
      <c r="AD19" s="1" t="n">
        <f aca="false">AD18+IF(AE18&gt;0,(AC18/2^AB18),-(AC18/2^AB18))</f>
        <v>421.373607982346</v>
      </c>
      <c r="AE19" s="0" t="n">
        <f aca="false">IF($AC$2&gt;AF18,ABS(AE18/2),-ABS(AE18/2))</f>
        <v>1</v>
      </c>
      <c r="AF19" s="0" t="n">
        <f aca="false">AE19+AF18</f>
        <v>22527</v>
      </c>
      <c r="AG19" s="0" t="n">
        <f aca="false">2^-AB19</f>
        <v>6.103515625E-005</v>
      </c>
      <c r="AH19" s="0" t="n">
        <f aca="false">COS(RADIANS(AE19))</f>
        <v>0.999847695156391</v>
      </c>
      <c r="AI19" s="0" t="n">
        <f aca="false">2^-AB19</f>
        <v>6.103515625E-005</v>
      </c>
      <c r="AK19" s="0" t="n">
        <f aca="false">ATAN2(1500,1300)</f>
        <v>0.714090698612158</v>
      </c>
    </row>
    <row r="20" customFormat="false" ht="13.8" hidden="false" customHeight="false" outlineLevel="0" collapsed="false">
      <c r="Q20" s="1" t="n">
        <v>15</v>
      </c>
      <c r="R20" s="1" t="n">
        <f aca="false">R19+IF(T19&gt;0,-S19*V19,S19*V19)</f>
        <v>-206.839261485694</v>
      </c>
      <c r="S20" s="1" t="n">
        <f aca="false">S19+IF(T19&gt;0,R19*V19,-R19*V19)</f>
        <v>3366.21630963201</v>
      </c>
      <c r="T20" s="0" t="n">
        <f aca="false">IF($R$2&gt;U19,ABS(T19/2),-ABS(T19/2))</f>
        <v>0.001373291015625</v>
      </c>
      <c r="U20" s="0" t="n">
        <f aca="false">T20+U19</f>
        <v>84.9998474121094</v>
      </c>
      <c r="V20" s="0" t="n">
        <f aca="false">2^-Q20</f>
        <v>3.0517578125E-005</v>
      </c>
      <c r="W20" s="0" t="n">
        <f aca="false">COS(RADIANS(T20))</f>
        <v>0.999999999712757</v>
      </c>
      <c r="X20" s="0" t="n">
        <f aca="false">2^-Q20</f>
        <v>3.0517578125E-005</v>
      </c>
      <c r="Y20" s="0" t="n">
        <f aca="false">X20*256</f>
        <v>0.0078125</v>
      </c>
      <c r="AB20" s="1" t="n">
        <v>15</v>
      </c>
      <c r="AC20" s="1" t="n">
        <f aca="false">AC19+IF(AE19&gt;0,-(AD19/2^AB19),(AD19/2^AB19))</f>
        <v>12.8612665290901</v>
      </c>
      <c r="AD20" s="1" t="n">
        <f aca="false">AD19+IF(AE19&gt;0,(AC19/2^AB19),-(AC19/2^AB19))</f>
        <v>421.374394541497</v>
      </c>
      <c r="AE20" s="0" t="n">
        <f aca="false">IF($AC$2&gt;AF19,ABS(AE19/2),-ABS(AE19/2))</f>
        <v>0.5</v>
      </c>
      <c r="AF20" s="0" t="n">
        <f aca="false">AE20+AF19</f>
        <v>22527.5</v>
      </c>
      <c r="AG20" s="0" t="n">
        <f aca="false">2^-AB20</f>
        <v>3.0517578125E-005</v>
      </c>
      <c r="AH20" s="0" t="n">
        <f aca="false">COS(RADIANS(AE20))</f>
        <v>0.999961923064171</v>
      </c>
      <c r="AI20" s="0" t="n">
        <f aca="false">2^-AB20</f>
        <v>3.0517578125E-005</v>
      </c>
      <c r="AK20" s="0" t="n">
        <f aca="false">DEGREES(AK19)</f>
        <v>40.9143832200251</v>
      </c>
    </row>
    <row r="21" customFormat="false" ht="13.8" hidden="false" customHeight="false" outlineLevel="0" collapsed="false">
      <c r="G21" s="1" t="n">
        <v>0</v>
      </c>
      <c r="R21" s="1" t="n">
        <f aca="false">R20*T21</f>
        <v>-32060.0855302825</v>
      </c>
      <c r="S21" s="1" t="n">
        <f aca="false">S20*T21</f>
        <v>521763.527992962</v>
      </c>
      <c r="T21" s="0" t="n">
        <v>155</v>
      </c>
      <c r="W21" s="0" t="n">
        <f aca="false">COS(RADIANS(T21))</f>
        <v>-0.90630778703665</v>
      </c>
      <c r="AC21" s="1" t="n">
        <f aca="false">AC20*AE21</f>
        <v>1993.49631200897</v>
      </c>
      <c r="AD21" s="1" t="n">
        <f aca="false">AD20*AE21</f>
        <v>65313.031153932</v>
      </c>
      <c r="AE21" s="0" t="n">
        <v>155</v>
      </c>
      <c r="AH21" s="0" t="n">
        <f aca="false">COS(RADIANS(AE21))</f>
        <v>-0.90630778703665</v>
      </c>
    </row>
    <row r="22" customFormat="false" ht="13.8" hidden="false" customHeight="false" outlineLevel="0" collapsed="false">
      <c r="G22" s="1" t="n">
        <v>1</v>
      </c>
      <c r="H22" s="1" t="n">
        <v>1</v>
      </c>
      <c r="I22" s="1" t="n">
        <f aca="false">ATAN(H22)</f>
        <v>0.785398163397448</v>
      </c>
      <c r="J22" s="0" t="n">
        <f aca="false">DEGREES(I22)</f>
        <v>45</v>
      </c>
      <c r="K22" s="0" t="n">
        <f aca="false">ROUND(J22,0)</f>
        <v>45</v>
      </c>
      <c r="L22" s="0" t="n">
        <f aca="false">K22*256</f>
        <v>11520</v>
      </c>
      <c r="M22" s="0" t="n">
        <v>11520</v>
      </c>
      <c r="R22" s="1" t="n">
        <f aca="false">ROUND(R21,0)</f>
        <v>-32060</v>
      </c>
      <c r="S22" s="1" t="n">
        <f aca="false">ROUND(S21,0)</f>
        <v>521764</v>
      </c>
      <c r="AC22" s="1" t="n">
        <f aca="false">ROUND(AC21,0)</f>
        <v>1993</v>
      </c>
      <c r="AD22" s="1" t="n">
        <f aca="false">ROUND(AD21,0)</f>
        <v>65313</v>
      </c>
    </row>
    <row r="23" customFormat="false" ht="13.8" hidden="false" customHeight="false" outlineLevel="0" collapsed="false">
      <c r="G23" s="1" t="n">
        <v>2</v>
      </c>
      <c r="H23" s="1" t="n">
        <f aca="false">H22/2</f>
        <v>0.5</v>
      </c>
      <c r="I23" s="1" t="n">
        <f aca="false">ATAN(H23)</f>
        <v>0.463647609000806</v>
      </c>
      <c r="J23" s="0" t="n">
        <f aca="false">DEGREES(I23)</f>
        <v>26.565051177078</v>
      </c>
      <c r="K23" s="0" t="n">
        <f aca="false">ROUND(J23,0)</f>
        <v>27</v>
      </c>
      <c r="L23" s="0" t="n">
        <f aca="false">K23*256</f>
        <v>6912</v>
      </c>
      <c r="M23" s="0" t="n">
        <v>6912</v>
      </c>
      <c r="R23" s="1" t="e">
        <f aca="false">_xlfn.BITRSHIFT(R22,8)</f>
        <v>#VALUE!</v>
      </c>
      <c r="S23" s="1" t="n">
        <f aca="false">_xlfn.BITRSHIFT(S22,8)</f>
        <v>2038</v>
      </c>
      <c r="AC23" s="1" t="n">
        <f aca="false">_xlfn.BITRSHIFT(AC22,8)</f>
        <v>7</v>
      </c>
      <c r="AD23" s="1" t="n">
        <f aca="false">_xlfn.BITRSHIFT(AD22,8)</f>
        <v>255</v>
      </c>
      <c r="AE23" s="0" t="n">
        <f aca="false">AC3*2048</f>
        <v>71.4741692467222</v>
      </c>
    </row>
    <row r="24" customFormat="false" ht="13.8" hidden="false" customHeight="false" outlineLevel="0" collapsed="false">
      <c r="G24" s="1" t="n">
        <v>3</v>
      </c>
      <c r="H24" s="1" t="n">
        <f aca="false">H23/2</f>
        <v>0.25</v>
      </c>
      <c r="I24" s="1" t="n">
        <f aca="false">ATAN(H24)</f>
        <v>0.244978663126864</v>
      </c>
      <c r="J24" s="0" t="n">
        <f aca="false">DEGREES(I24)</f>
        <v>14.0362434679265</v>
      </c>
      <c r="K24" s="0" t="n">
        <f aca="false">ROUND(J24,0)</f>
        <v>14</v>
      </c>
      <c r="L24" s="0" t="n">
        <f aca="false">K24*256</f>
        <v>3584</v>
      </c>
      <c r="M24" s="0" t="n">
        <v>3584</v>
      </c>
      <c r="R24" s="1" t="e">
        <f aca="false">R23^2</f>
        <v>#VALUE!</v>
      </c>
      <c r="S24" s="1" t="n">
        <f aca="false">S23^2</f>
        <v>4153444</v>
      </c>
      <c r="AC24" s="1" t="n">
        <f aca="false">AC23^2</f>
        <v>49</v>
      </c>
      <c r="AD24" s="1" t="n">
        <f aca="false">AD23^2</f>
        <v>65025</v>
      </c>
      <c r="AE24" s="0" t="n">
        <f aca="false">DEGREES(ATAN2(AC23,AD23))</f>
        <v>88.4275695723266</v>
      </c>
    </row>
    <row r="25" customFormat="false" ht="13.8" hidden="false" customHeight="false" outlineLevel="0" collapsed="false">
      <c r="G25" s="1" t="n">
        <v>4</v>
      </c>
      <c r="H25" s="1" t="n">
        <f aca="false">H24/2</f>
        <v>0.125</v>
      </c>
      <c r="I25" s="1" t="n">
        <f aca="false">ATAN(H25)</f>
        <v>0.124354994546761</v>
      </c>
      <c r="J25" s="0" t="n">
        <f aca="false">DEGREES(I25)</f>
        <v>7.1250163489018</v>
      </c>
      <c r="K25" s="0" t="n">
        <f aca="false">ROUND(J25,0)</f>
        <v>7</v>
      </c>
      <c r="L25" s="0" t="n">
        <f aca="false">K25*256</f>
        <v>1792</v>
      </c>
      <c r="M25" s="0" t="n">
        <v>1792</v>
      </c>
      <c r="R25" s="1" t="e">
        <f aca="false">SQRT(R24+S24)</f>
        <v>#VALUE!</v>
      </c>
      <c r="AC25" s="1" t="n">
        <f aca="false">SQRT(AC24+AD24)</f>
        <v>255.096060338062</v>
      </c>
    </row>
    <row r="26" customFormat="false" ht="13.8" hidden="false" customHeight="false" outlineLevel="0" collapsed="false">
      <c r="G26" s="1" t="n">
        <v>5</v>
      </c>
      <c r="H26" s="1" t="n">
        <f aca="false">H25/2</f>
        <v>0.0625</v>
      </c>
      <c r="I26" s="1" t="n">
        <f aca="false">ATAN(H26)</f>
        <v>0.0624188099959574</v>
      </c>
      <c r="J26" s="0" t="n">
        <f aca="false">DEGREES(I26)</f>
        <v>3.57633437499735</v>
      </c>
      <c r="K26" s="0" t="n">
        <f aca="false">ROUND(J26,0)</f>
        <v>4</v>
      </c>
      <c r="L26" s="0" t="n">
        <f aca="false">K26*256</f>
        <v>1024</v>
      </c>
      <c r="M26" s="0" t="n">
        <v>1024</v>
      </c>
      <c r="AC26" s="1" t="n">
        <f aca="false">AC20*128</f>
        <v>1646.24211572354</v>
      </c>
      <c r="AD26" s="1" t="n">
        <f aca="false">AD20*128</f>
        <v>53935.9225013116</v>
      </c>
    </row>
    <row r="27" customFormat="false" ht="13.8" hidden="false" customHeight="false" outlineLevel="0" collapsed="false">
      <c r="G27" s="1" t="n">
        <v>6</v>
      </c>
      <c r="H27" s="1" t="n">
        <f aca="false">H26/2</f>
        <v>0.03125</v>
      </c>
      <c r="I27" s="1" t="n">
        <f aca="false">ATAN(H27)</f>
        <v>0.0312398334302683</v>
      </c>
      <c r="J27" s="0" t="n">
        <f aca="false">DEGREES(I27)</f>
        <v>1.78991060824607</v>
      </c>
      <c r="K27" s="0" t="n">
        <f aca="false">ROUND(J27,0)</f>
        <v>2</v>
      </c>
      <c r="L27" s="0" t="n">
        <f aca="false">K27*256</f>
        <v>512</v>
      </c>
      <c r="M27" s="0" t="n">
        <v>512</v>
      </c>
    </row>
    <row r="28" customFormat="false" ht="13.8" hidden="false" customHeight="false" outlineLevel="0" collapsed="false">
      <c r="G28" s="1" t="n">
        <v>7</v>
      </c>
      <c r="H28" s="1" t="n">
        <f aca="false">H27/2</f>
        <v>0.015625</v>
      </c>
      <c r="I28" s="1" t="n">
        <f aca="false">ATAN(H28)</f>
        <v>0.0156237286204768</v>
      </c>
      <c r="J28" s="0" t="n">
        <f aca="false">DEGREES(I28)</f>
        <v>0.895173710211074</v>
      </c>
      <c r="K28" s="0" t="n">
        <f aca="false">ROUND(J28,0)</f>
        <v>1</v>
      </c>
      <c r="L28" s="0" t="n">
        <f aca="false">K28*256</f>
        <v>256</v>
      </c>
      <c r="M28" s="0" t="n">
        <v>256</v>
      </c>
      <c r="AE28" s="0" t="n">
        <v>9</v>
      </c>
      <c r="AF28" s="0" t="n">
        <f aca="false">AE28*256</f>
        <v>2304</v>
      </c>
      <c r="AG28" s="0" t="n">
        <f aca="false">AE28*4096</f>
        <v>36864</v>
      </c>
    </row>
    <row r="29" customFormat="false" ht="13.8" hidden="false" customHeight="false" outlineLevel="0" collapsed="false">
      <c r="G29" s="1" t="n">
        <v>8</v>
      </c>
      <c r="H29" s="1" t="n">
        <f aca="false">H28/2</f>
        <v>0.0078125</v>
      </c>
      <c r="I29" s="1" t="n">
        <f aca="false">ATAN(H29)</f>
        <v>0.00781234106010111</v>
      </c>
      <c r="J29" s="0" t="n">
        <f aca="false">DEGREES(I29)</f>
        <v>0.447614170860553</v>
      </c>
      <c r="K29" s="0" t="n">
        <f aca="false">ROUND(J29,0)</f>
        <v>0</v>
      </c>
      <c r="L29" s="0" t="n">
        <f aca="false">L28/2</f>
        <v>128</v>
      </c>
      <c r="M29" s="0" t="n">
        <v>128</v>
      </c>
      <c r="AB29" s="0" t="n">
        <f aca="false">1500^2+1300^2</f>
        <v>3940000</v>
      </c>
      <c r="AE29" s="0" t="n">
        <v>20</v>
      </c>
      <c r="AF29" s="0" t="n">
        <f aca="false">AE29*256</f>
        <v>5120</v>
      </c>
      <c r="AG29" s="0" t="n">
        <f aca="false">AE29*4096</f>
        <v>81920</v>
      </c>
    </row>
    <row r="30" customFormat="false" ht="13.8" hidden="false" customHeight="false" outlineLevel="0" collapsed="false">
      <c r="G30" s="1" t="n">
        <v>9</v>
      </c>
      <c r="H30" s="1" t="n">
        <f aca="false">H29/2</f>
        <v>0.00390625</v>
      </c>
      <c r="I30" s="1" t="n">
        <f aca="false">ATAN(H30)</f>
        <v>0.00390623013196697</v>
      </c>
      <c r="J30" s="0" t="n">
        <f aca="false">DEGREES(I30)</f>
        <v>0.223810500368538</v>
      </c>
      <c r="K30" s="0" t="n">
        <f aca="false">ROUND(J30,0)</f>
        <v>0</v>
      </c>
      <c r="L30" s="0" t="n">
        <f aca="false">L29/2</f>
        <v>64</v>
      </c>
      <c r="M30" s="0" t="n">
        <v>64</v>
      </c>
      <c r="AB30" s="0" t="n">
        <f aca="false">SQRT(AB29)</f>
        <v>1984.94332412792</v>
      </c>
      <c r="AE30" s="0" t="n">
        <f aca="false">ATAN2(AE28,AE29)</f>
        <v>1.14794240066196</v>
      </c>
      <c r="AF30" s="0" t="n">
        <f aca="false">ATAN2(AF28,AF29)</f>
        <v>1.14794240066196</v>
      </c>
      <c r="AG30" s="0" t="n">
        <f aca="false">ATAN2(AG28,AG29)</f>
        <v>1.14794240066196</v>
      </c>
    </row>
    <row r="31" customFormat="false" ht="13.8" hidden="false" customHeight="false" outlineLevel="0" collapsed="false">
      <c r="G31" s="1" t="n">
        <v>10</v>
      </c>
      <c r="H31" s="1" t="n">
        <f aca="false">H30/2</f>
        <v>0.001953125</v>
      </c>
      <c r="I31" s="1" t="n">
        <f aca="false">ATAN(H31)</f>
        <v>0.00195312251647882</v>
      </c>
      <c r="J31" s="0" t="n">
        <f aca="false">DEGREES(I31)</f>
        <v>0.111905677066207</v>
      </c>
      <c r="K31" s="0" t="n">
        <f aca="false">ROUND(J31,0)</f>
        <v>0</v>
      </c>
      <c r="L31" s="0" t="n">
        <f aca="false">L30/2</f>
        <v>32</v>
      </c>
      <c r="M31" s="0" t="n">
        <v>32</v>
      </c>
      <c r="AB31" s="0" t="n">
        <f aca="false">3269*155</f>
        <v>506695</v>
      </c>
      <c r="AE31" s="0" t="n">
        <f aca="false">DEGREES(AE30)</f>
        <v>65.7722546820458</v>
      </c>
      <c r="AF31" s="0" t="n">
        <f aca="false">DEGREES(AF30)</f>
        <v>65.7722546820458</v>
      </c>
      <c r="AG31" s="0" t="n">
        <f aca="false">DEGREES(AG30)</f>
        <v>65.7722546820458</v>
      </c>
    </row>
    <row r="32" customFormat="false" ht="13.8" hidden="false" customHeight="false" outlineLevel="0" collapsed="false">
      <c r="G32" s="1" t="n">
        <v>11</v>
      </c>
      <c r="H32" s="1" t="n">
        <f aca="false">H31/2</f>
        <v>0.0009765625</v>
      </c>
      <c r="I32" s="1" t="n">
        <f aca="false">ATAN(H32)</f>
        <v>0.000976562189559319</v>
      </c>
      <c r="J32" s="0" t="n">
        <f aca="false">DEGREES(I32)</f>
        <v>0.0559528918938037</v>
      </c>
      <c r="K32" s="0" t="n">
        <f aca="false">ROUND(J32,0)</f>
        <v>0</v>
      </c>
      <c r="L32" s="0" t="n">
        <f aca="false">L31/2</f>
        <v>16</v>
      </c>
      <c r="M32" s="0" t="n">
        <v>16</v>
      </c>
      <c r="AB32" s="0" t="n">
        <f aca="false">_xlfn.BITRSHIFT(AB31,8)</f>
        <v>1979</v>
      </c>
    </row>
    <row r="33" customFormat="false" ht="13.8" hidden="false" customHeight="false" outlineLevel="0" collapsed="false">
      <c r="G33" s="1" t="n">
        <v>12</v>
      </c>
      <c r="H33" s="1" t="n">
        <f aca="false">H32/2</f>
        <v>0.00048828125</v>
      </c>
      <c r="I33" s="1" t="n">
        <f aca="false">ATAN(H33)</f>
        <v>0.000488281211194898</v>
      </c>
      <c r="J33" s="0" t="n">
        <f aca="false">DEGREES(I33)</f>
        <v>0.0279764526170037</v>
      </c>
      <c r="K33" s="0" t="n">
        <f aca="false">ROUND(J33,0)</f>
        <v>0</v>
      </c>
      <c r="L33" s="0" t="n">
        <f aca="false">L32/2</f>
        <v>8</v>
      </c>
      <c r="M33" s="0" t="n">
        <v>8</v>
      </c>
    </row>
    <row r="34" customFormat="false" ht="13.8" hidden="false" customHeight="false" outlineLevel="0" collapsed="false">
      <c r="G34" s="1" t="n">
        <v>13</v>
      </c>
      <c r="H34" s="1" t="n">
        <f aca="false">H33/2</f>
        <v>0.000244140625</v>
      </c>
      <c r="I34" s="1" t="n">
        <f aca="false">ATAN(H34)</f>
        <v>0.000244140620149362</v>
      </c>
      <c r="J34" s="0" t="n">
        <f aca="false">DEGREES(I34)</f>
        <v>0.013988227142265</v>
      </c>
      <c r="K34" s="0" t="n">
        <f aca="false">ROUND(J34,0)</f>
        <v>0</v>
      </c>
      <c r="L34" s="0" t="n">
        <f aca="false">L33/2</f>
        <v>4</v>
      </c>
      <c r="M34" s="0" t="n">
        <v>4</v>
      </c>
    </row>
    <row r="35" customFormat="false" ht="13.8" hidden="false" customHeight="false" outlineLevel="0" collapsed="false">
      <c r="G35" s="1" t="n">
        <v>14</v>
      </c>
      <c r="H35" s="1" t="n">
        <f aca="false">H34/2</f>
        <v>0.0001220703125</v>
      </c>
      <c r="I35" s="1" t="n">
        <f aca="false">ATAN(H35)</f>
        <v>0.00012207031189367</v>
      </c>
      <c r="J35" s="0" t="n">
        <f aca="false">DEGREES(I35)</f>
        <v>0.00699411367535292</v>
      </c>
      <c r="K35" s="0" t="n">
        <f aca="false">ROUND(J35,0)</f>
        <v>0</v>
      </c>
      <c r="L35" s="0" t="n">
        <f aca="false">L34/2</f>
        <v>2</v>
      </c>
      <c r="M35" s="0" t="n">
        <v>2</v>
      </c>
    </row>
    <row r="36" customFormat="false" ht="13.8" hidden="false" customHeight="false" outlineLevel="0" collapsed="false">
      <c r="G36" s="1" t="n">
        <v>15</v>
      </c>
      <c r="H36" s="1" t="n">
        <f aca="false">H35/2</f>
        <v>6.103515625E-005</v>
      </c>
      <c r="I36" s="1" t="n">
        <f aca="false">ATAN(H36)</f>
        <v>6.10351561742088E-005</v>
      </c>
      <c r="J36" s="0" t="n">
        <f aca="false">DEGREES(I36)</f>
        <v>0.00349705685070401</v>
      </c>
      <c r="K36" s="0" t="n">
        <f aca="false">ROUND(J36,0)</f>
        <v>0</v>
      </c>
      <c r="L36" s="0" t="n">
        <f aca="false">L35/2</f>
        <v>1</v>
      </c>
      <c r="M36" s="0" t="n">
        <v>1</v>
      </c>
      <c r="AB36" s="4" t="s">
        <v>10</v>
      </c>
      <c r="AC36" s="4"/>
      <c r="AD36" s="4"/>
      <c r="AE36" s="4"/>
      <c r="AF36" s="4"/>
      <c r="AG36" s="4"/>
      <c r="AH36" s="4"/>
    </row>
    <row r="37" customFormat="false" ht="15" hidden="false" customHeight="false" outlineLevel="0" collapsed="false">
      <c r="AB37" s="0" t="s">
        <v>15</v>
      </c>
      <c r="AC37" s="1" t="n">
        <f aca="false">DEGREES(ATAN2(AC40,AD40))</f>
        <v>89.3259631020155</v>
      </c>
    </row>
    <row r="38" customFormat="false" ht="15" hidden="false" customHeight="false" outlineLevel="0" collapsed="false">
      <c r="AC38" s="1" t="n">
        <f aca="false">COS(RADIANS(AC37))</f>
        <v>0.0117638918003617</v>
      </c>
      <c r="AD38" s="1" t="n">
        <f aca="false">SIN(RADIANS(AC37))</f>
        <v>0.999930803030744</v>
      </c>
    </row>
    <row r="39" customFormat="false" ht="15" hidden="false" customHeight="false" outlineLevel="0" collapsed="false">
      <c r="AB39" s="1" t="s">
        <v>16</v>
      </c>
      <c r="AC39" s="1" t="s">
        <v>17</v>
      </c>
      <c r="AD39" s="1" t="s">
        <v>18</v>
      </c>
      <c r="AE39" s="1" t="s">
        <v>2</v>
      </c>
      <c r="AF39" s="1" t="s">
        <v>19</v>
      </c>
      <c r="AG39" s="0" t="s">
        <v>20</v>
      </c>
      <c r="AH39" s="0" t="s">
        <v>21</v>
      </c>
    </row>
    <row r="40" customFormat="false" ht="13.8" hidden="false" customHeight="false" outlineLevel="0" collapsed="false">
      <c r="Z40" s="0" t="n">
        <v>11520</v>
      </c>
      <c r="AB40" s="1" t="n">
        <v>0</v>
      </c>
      <c r="AC40" s="1" t="n">
        <v>3</v>
      </c>
      <c r="AD40" s="1" t="n">
        <v>255</v>
      </c>
      <c r="AE40" s="0" t="n">
        <v>11520</v>
      </c>
      <c r="AF40" s="1" t="n">
        <v>11520</v>
      </c>
      <c r="AG40" s="0" t="n">
        <f aca="false">2^AB40</f>
        <v>1</v>
      </c>
      <c r="AH40" s="0" t="n">
        <f aca="false">COS(RADIANS(AE40))</f>
        <v>1</v>
      </c>
      <c r="AI40" s="0" t="n">
        <f aca="false">AE40/256</f>
        <v>45</v>
      </c>
      <c r="AK40" s="0" t="n">
        <f aca="false">11520</f>
        <v>11520</v>
      </c>
    </row>
    <row r="41" customFormat="false" ht="13.8" hidden="false" customHeight="false" outlineLevel="0" collapsed="false">
      <c r="Z41" s="0" t="n">
        <v>6912</v>
      </c>
      <c r="AB41" s="1" t="n">
        <v>1</v>
      </c>
      <c r="AC41" s="1" t="n">
        <f aca="false">AC40+IF(AD40&gt;0,(AD40*2^(-AB40)),-(AD40*2^(-AB40)))</f>
        <v>258</v>
      </c>
      <c r="AD41" s="1" t="n">
        <f aca="false">AD40+IF(AD40&gt;0,-(AC40*2^(-AB40)),(AC40*2^(-AB40)))</f>
        <v>252</v>
      </c>
      <c r="AE41" s="0" t="n">
        <f aca="false">IF(AD41&gt;0,ABS(Z41),-ABS(Z41))</f>
        <v>6912</v>
      </c>
      <c r="AF41" s="0" t="n">
        <f aca="false">AE41+AF40</f>
        <v>18432</v>
      </c>
      <c r="AG41" s="0" t="n">
        <f aca="false">2^-AB41</f>
        <v>0.5</v>
      </c>
      <c r="AH41" s="0" t="n">
        <f aca="false">COS(RADIANS(AE41))</f>
        <v>0.309016994374952</v>
      </c>
      <c r="AI41" s="0" t="n">
        <f aca="false">AE41/256</f>
        <v>27</v>
      </c>
    </row>
    <row r="42" customFormat="false" ht="13.8" hidden="false" customHeight="false" outlineLevel="0" collapsed="false">
      <c r="Z42" s="0" t="n">
        <v>3584</v>
      </c>
      <c r="AB42" s="1" t="n">
        <v>2</v>
      </c>
      <c r="AC42" s="1" t="n">
        <f aca="false">AC41+IF(AD41&gt;0,(AD41*2^(-AB41)),-(AD41*2^(-AB41)))</f>
        <v>384</v>
      </c>
      <c r="AD42" s="1" t="n">
        <f aca="false">AD41+IF(AD41&gt;0,-(AC41*2^(-AB41)),(AC41*2^(-AB41)))</f>
        <v>123</v>
      </c>
      <c r="AE42" s="0" t="n">
        <f aca="false">IF(AD42&gt;0,ABS(Z42),-ABS(Z42))</f>
        <v>3584</v>
      </c>
      <c r="AF42" s="0" t="n">
        <f aca="false">AE42+AF41</f>
        <v>22016</v>
      </c>
      <c r="AG42" s="0" t="n">
        <f aca="false">2^-AB42</f>
        <v>0.25</v>
      </c>
      <c r="AH42" s="0" t="n">
        <f aca="false">COS(RADIANS(AE42))</f>
        <v>0.961261695938319</v>
      </c>
      <c r="AI42" s="0" t="n">
        <f aca="false">AE42/256</f>
        <v>14</v>
      </c>
    </row>
    <row r="43" customFormat="false" ht="13.8" hidden="false" customHeight="false" outlineLevel="0" collapsed="false">
      <c r="Z43" s="0" t="n">
        <v>1792</v>
      </c>
      <c r="AB43" s="1" t="n">
        <v>3</v>
      </c>
      <c r="AC43" s="1" t="n">
        <f aca="false">AC42+IF(AD42&gt;0,(AD42*2^(-AB42)),-(AD42*2^(-AB42)))</f>
        <v>414.75</v>
      </c>
      <c r="AD43" s="1" t="n">
        <f aca="false">AD42+IF(AD42&gt;0,-(AC42*2^(-AB42)),(AC42*2^(-AB42)))</f>
        <v>27</v>
      </c>
      <c r="AE43" s="0" t="n">
        <f aca="false">IF(AD43&gt;0,ABS(Z43),-ABS(Z43))</f>
        <v>1792</v>
      </c>
      <c r="AF43" s="0" t="n">
        <f aca="false">AE43+AF42</f>
        <v>23808</v>
      </c>
      <c r="AG43" s="0" t="n">
        <f aca="false">2^-AB43</f>
        <v>0.125</v>
      </c>
      <c r="AH43" s="0" t="n">
        <f aca="false">COS(RADIANS(AE43))</f>
        <v>0.99026806874157</v>
      </c>
      <c r="AI43" s="0" t="n">
        <f aca="false">AE43/256</f>
        <v>7</v>
      </c>
    </row>
    <row r="44" customFormat="false" ht="13.8" hidden="false" customHeight="false" outlineLevel="0" collapsed="false">
      <c r="Z44" s="0" t="n">
        <v>1024</v>
      </c>
      <c r="AB44" s="1" t="n">
        <v>4</v>
      </c>
      <c r="AC44" s="1" t="n">
        <f aca="false">AC43+IF(AD43&gt;0,(AD43*2^(-AB43)),-(AD43*2^(-AB43)))</f>
        <v>418.125</v>
      </c>
      <c r="AD44" s="1" t="n">
        <f aca="false">AD43+IF(AD43&gt;0,-(AC43*2^(-AB43)),(AC43*2^(-AB43)))</f>
        <v>-24.84375</v>
      </c>
      <c r="AE44" s="0" t="n">
        <f aca="false">IF(AD44&gt;0,ABS(Z44),-ABS(Z44))</f>
        <v>-1024</v>
      </c>
      <c r="AF44" s="0" t="n">
        <f aca="false">AE44+AF43</f>
        <v>22784</v>
      </c>
      <c r="AG44" s="0" t="n">
        <f aca="false">2^-AB44</f>
        <v>0.0625</v>
      </c>
      <c r="AH44" s="0" t="n">
        <f aca="false">COS(RADIANS(AE44))</f>
        <v>0.559192903470747</v>
      </c>
      <c r="AI44" s="0" t="n">
        <f aca="false">AE44/256</f>
        <v>-4</v>
      </c>
    </row>
    <row r="45" customFormat="false" ht="13.8" hidden="false" customHeight="false" outlineLevel="0" collapsed="false">
      <c r="Z45" s="0" t="n">
        <v>512</v>
      </c>
      <c r="AB45" s="1" t="n">
        <v>5</v>
      </c>
      <c r="AC45" s="1" t="n">
        <f aca="false">AC44+IF(AD44&gt;0,(AD44*2^(-AB44)),-(AD44*2^(-AB44)))</f>
        <v>419.677734375</v>
      </c>
      <c r="AD45" s="1" t="n">
        <f aca="false">AD44+IF(AD44&gt;0,-(AC44*2^(-AB44)),(AC44*2^(-AB44)))</f>
        <v>1.2890625</v>
      </c>
      <c r="AE45" s="0" t="n">
        <f aca="false">IF(AD45&gt;0,ABS(Z45),-ABS(Z45))</f>
        <v>512</v>
      </c>
      <c r="AF45" s="0" t="n">
        <f aca="false">AE45+AF44</f>
        <v>23296</v>
      </c>
      <c r="AG45" s="0" t="n">
        <f aca="false">2^-AB45</f>
        <v>0.03125</v>
      </c>
      <c r="AH45" s="0" t="n">
        <f aca="false">COS(RADIANS(AE45))</f>
        <v>-0.882947592858927</v>
      </c>
      <c r="AI45" s="0" t="n">
        <f aca="false">AE45/256</f>
        <v>2</v>
      </c>
    </row>
    <row r="46" customFormat="false" ht="13.8" hidden="false" customHeight="false" outlineLevel="0" collapsed="false">
      <c r="Z46" s="0" t="n">
        <v>256</v>
      </c>
      <c r="AB46" s="1" t="n">
        <v>6</v>
      </c>
      <c r="AC46" s="1" t="n">
        <f aca="false">AC45+IF(AD45&gt;0,(AD45*2^(-AB45)),-(AD45*2^(-AB45)))</f>
        <v>419.718017578125</v>
      </c>
      <c r="AD46" s="1" t="n">
        <f aca="false">AD45+IF(AD45&gt;0,-(AC45*2^(-AB45)),(AC45*2^(-AB45)))</f>
        <v>-11.8258666992188</v>
      </c>
      <c r="AE46" s="0" t="n">
        <f aca="false">IF(AD46&gt;0,ABS(Z46),-ABS(Z46))</f>
        <v>-256</v>
      </c>
      <c r="AF46" s="0" t="n">
        <f aca="false">AE46+AF45</f>
        <v>23040</v>
      </c>
      <c r="AG46" s="0" t="n">
        <f aca="false">2^-AB46</f>
        <v>0.015625</v>
      </c>
      <c r="AH46" s="0" t="n">
        <f aca="false">COS(RADIANS(AE46))</f>
        <v>-0.241921895599668</v>
      </c>
      <c r="AI46" s="0" t="n">
        <f aca="false">AE46/256</f>
        <v>-1</v>
      </c>
    </row>
    <row r="47" customFormat="false" ht="13.8" hidden="false" customHeight="false" outlineLevel="0" collapsed="false">
      <c r="Z47" s="0" t="n">
        <v>128</v>
      </c>
      <c r="AB47" s="1" t="n">
        <v>7</v>
      </c>
      <c r="AC47" s="1" t="n">
        <f aca="false">AC46+IF(AD46&gt;0,(AD46*2^(-AB46)),-(AD46*2^(-AB46)))</f>
        <v>419.9027967453</v>
      </c>
      <c r="AD47" s="1" t="n">
        <f aca="false">AD46+IF(AD46&gt;0,-(AC46*2^(-AB46)),(AC46*2^(-AB46)))</f>
        <v>-5.26777267456055</v>
      </c>
      <c r="AE47" s="0" t="n">
        <f aca="false">IF(AD47&gt;0,ABS(Z47),-ABS(Z47))</f>
        <v>-128</v>
      </c>
      <c r="AF47" s="0" t="n">
        <f aca="false">AE47+AF46</f>
        <v>22912</v>
      </c>
      <c r="AG47" s="0" t="n">
        <f aca="false">2^-AB47</f>
        <v>0.0078125</v>
      </c>
      <c r="AH47" s="0" t="n">
        <f aca="false">COS(RADIANS(AE47))</f>
        <v>-0.615661475325658</v>
      </c>
      <c r="AI47" s="0" t="n">
        <f aca="false">AE47/256</f>
        <v>-0.5</v>
      </c>
    </row>
    <row r="48" customFormat="false" ht="13.8" hidden="false" customHeight="false" outlineLevel="0" collapsed="false">
      <c r="Z48" s="0" t="n">
        <v>64</v>
      </c>
      <c r="AB48" s="1" t="n">
        <v>8</v>
      </c>
      <c r="AC48" s="1" t="n">
        <f aca="false">AC47+IF(AD47&gt;0,(AD47*2^(-AB47)),-(AD47*2^(-AB47)))</f>
        <v>419.94395121932</v>
      </c>
      <c r="AD48" s="1" t="n">
        <f aca="false">AD47+IF(AD47&gt;0,-(AC47*2^(-AB47)),(AC47*2^(-AB47)))</f>
        <v>-1.98728207498789</v>
      </c>
      <c r="AE48" s="0" t="n">
        <f aca="false">IF(AD48&gt;0,ABS(Z48),-ABS(Z48))</f>
        <v>-64</v>
      </c>
      <c r="AF48" s="0" t="n">
        <f aca="false">AE48+AF47</f>
        <v>22848</v>
      </c>
      <c r="AG48" s="0" t="n">
        <f aca="false">2^-AB48</f>
        <v>0.00390625</v>
      </c>
      <c r="AH48" s="0" t="n">
        <f aca="false">COS(RADIANS(AE48))</f>
        <v>0.438371146789077</v>
      </c>
      <c r="AI48" s="0" t="n">
        <f aca="false">AE48/256</f>
        <v>-0.25</v>
      </c>
    </row>
    <row r="49" customFormat="false" ht="13.8" hidden="false" customHeight="false" outlineLevel="0" collapsed="false">
      <c r="Z49" s="0" t="n">
        <v>32</v>
      </c>
      <c r="AB49" s="1" t="n">
        <v>9</v>
      </c>
      <c r="AC49" s="1" t="n">
        <f aca="false">AC48+IF(AD48&gt;0,(AD48*2^(-AB48)),-(AD48*2^(-AB48)))</f>
        <v>419.951714039926</v>
      </c>
      <c r="AD49" s="1" t="n">
        <f aca="false">AD48+IF(AD48&gt;0,-(AC48*2^(-AB48)),(AC48*2^(-AB48)))</f>
        <v>-0.346876015537418</v>
      </c>
      <c r="AE49" s="0" t="n">
        <f aca="false">IF(AD49&gt;0,ABS(Z49),-ABS(Z49))</f>
        <v>-32</v>
      </c>
      <c r="AF49" s="0" t="n">
        <f aca="false">AE49+AF48</f>
        <v>22816</v>
      </c>
      <c r="AG49" s="0" t="n">
        <f aca="false">2^-AB49</f>
        <v>0.001953125</v>
      </c>
      <c r="AH49" s="0" t="n">
        <f aca="false">COS(RADIANS(AE49))</f>
        <v>0.848048096156426</v>
      </c>
      <c r="AI49" s="0" t="n">
        <f aca="false">AE49/256</f>
        <v>-0.125</v>
      </c>
    </row>
    <row r="50" customFormat="false" ht="13.8" hidden="false" customHeight="false" outlineLevel="0" collapsed="false">
      <c r="Z50" s="0" t="n">
        <v>16</v>
      </c>
      <c r="AB50" s="1" t="n">
        <v>10</v>
      </c>
      <c r="AC50" s="1" t="n">
        <f aca="false">AC49+IF(AD49&gt;0,(AD49*2^(-AB49)),-(AD49*2^(-AB49)))</f>
        <v>419.952391532144</v>
      </c>
      <c r="AD50" s="1" t="n">
        <f aca="false">AD49+IF(AD49&gt;0,-(AC49*2^(-AB49)),(AC49*2^(-AB49)))</f>
        <v>0.473342175946812</v>
      </c>
      <c r="AE50" s="0" t="n">
        <f aca="false">IF(AD50&gt;0,ABS(Z50),-ABS(Z50))</f>
        <v>16</v>
      </c>
      <c r="AF50" s="0" t="n">
        <f aca="false">AE50+AF49</f>
        <v>22832</v>
      </c>
      <c r="AG50" s="0" t="n">
        <f aca="false">2^-AB50</f>
        <v>0.0009765625</v>
      </c>
      <c r="AH50" s="0" t="n">
        <f aca="false">COS(RADIANS(AE50))</f>
        <v>0.961261695938319</v>
      </c>
      <c r="AI50" s="0" t="n">
        <f aca="false">AE50/256</f>
        <v>0.0625</v>
      </c>
    </row>
    <row r="51" customFormat="false" ht="13.8" hidden="false" customHeight="false" outlineLevel="0" collapsed="false">
      <c r="Z51" s="0" t="n">
        <v>8</v>
      </c>
      <c r="AB51" s="1" t="n">
        <v>11</v>
      </c>
      <c r="AC51" s="1" t="n">
        <f aca="false">AC50+IF(AD50&gt;0,(AD50*2^(-AB50)),-(AD50*2^(-AB50)))</f>
        <v>419.952853780362</v>
      </c>
      <c r="AD51" s="1" t="n">
        <f aca="false">AD50+IF(AD50&gt;0,-(AC50*2^(-AB50)),(AC50*2^(-AB50)))</f>
        <v>0.0632324185912025</v>
      </c>
      <c r="AE51" s="0" t="n">
        <f aca="false">IF(AD51&gt;0,ABS(Z51),-ABS(Z51))</f>
        <v>8</v>
      </c>
      <c r="AF51" s="0" t="n">
        <f aca="false">AE51+AF50</f>
        <v>22840</v>
      </c>
      <c r="AG51" s="0" t="n">
        <f aca="false">2^-AB51</f>
        <v>0.00048828125</v>
      </c>
      <c r="AH51" s="0" t="n">
        <f aca="false">COS(RADIANS(AE51))</f>
        <v>0.99026806874157</v>
      </c>
      <c r="AI51" s="0" t="n">
        <f aca="false">AE51/256</f>
        <v>0.03125</v>
      </c>
    </row>
    <row r="52" customFormat="false" ht="13.8" hidden="false" customHeight="false" outlineLevel="0" collapsed="false">
      <c r="Z52" s="0" t="n">
        <v>4</v>
      </c>
      <c r="AB52" s="1" t="n">
        <v>12</v>
      </c>
      <c r="AC52" s="1" t="n">
        <f aca="false">AC51+IF(AD51&gt;0,(AD51*2^(-AB51)),-(AD51*2^(-AB51)))</f>
        <v>419.952884655567</v>
      </c>
      <c r="AD52" s="1" t="n">
        <f aca="false">AD51+IF(AD51&gt;0,-(AC51*2^(-AB51)),(AC51*2^(-AB51)))</f>
        <v>-0.14182268579374</v>
      </c>
      <c r="AE52" s="0" t="n">
        <f aca="false">IF(AD52&gt;0,ABS(Z52),-ABS(Z52))</f>
        <v>-4</v>
      </c>
      <c r="AF52" s="0" t="n">
        <f aca="false">AE52+AF51</f>
        <v>22836</v>
      </c>
      <c r="AG52" s="0" t="n">
        <f aca="false">2^-AB52</f>
        <v>0.000244140625</v>
      </c>
      <c r="AH52" s="0" t="n">
        <f aca="false">COS(RADIANS(AE52))</f>
        <v>0.997564050259824</v>
      </c>
      <c r="AI52" s="0" t="n">
        <f aca="false">AE52/256</f>
        <v>-0.015625</v>
      </c>
    </row>
    <row r="53" customFormat="false" ht="13.8" hidden="false" customHeight="false" outlineLevel="0" collapsed="false">
      <c r="Z53" s="0" t="n">
        <v>2</v>
      </c>
      <c r="AB53" s="1" t="n">
        <v>13</v>
      </c>
      <c r="AC53" s="1" t="n">
        <f aca="false">AC52+IF(AD52&gt;0,(AD52*2^(-AB52)),-(AD52*2^(-AB52)))</f>
        <v>419.952919280246</v>
      </c>
      <c r="AD53" s="1" t="n">
        <f aca="false">AD52+IF(AD52&gt;0,-(AC52*2^(-AB52)),(AC52*2^(-AB52)))</f>
        <v>-0.039295126063377</v>
      </c>
      <c r="AE53" s="0" t="n">
        <f aca="false">IF(AD53&gt;0,ABS(Z53),-ABS(Z53))</f>
        <v>-2</v>
      </c>
      <c r="AF53" s="0" t="n">
        <f aca="false">AE53+AF52</f>
        <v>22834</v>
      </c>
      <c r="AG53" s="0" t="n">
        <f aca="false">2^-AB53</f>
        <v>0.0001220703125</v>
      </c>
      <c r="AH53" s="0" t="n">
        <f aca="false">COS(RADIANS(AE53))</f>
        <v>0.999390827019096</v>
      </c>
      <c r="AI53" s="0" t="n">
        <f aca="false">AE53/256</f>
        <v>-0.0078125</v>
      </c>
    </row>
    <row r="54" customFormat="false" ht="13.8" hidden="false" customHeight="false" outlineLevel="0" collapsed="false">
      <c r="Z54" s="0" t="n">
        <v>1</v>
      </c>
      <c r="AB54" s="1" t="n">
        <v>14</v>
      </c>
      <c r="AC54" s="1" t="n">
        <f aca="false">AC53+IF(AD53&gt;0,(AD53*2^(-AB53)),-(AD53*2^(-AB53)))</f>
        <v>419.952924077014</v>
      </c>
      <c r="AD54" s="1" t="n">
        <f aca="false">AD53+IF(AD53&gt;0,-(AC53*2^(-AB53)),(AC53*2^(-AB53)))</f>
        <v>0.0119686580284499</v>
      </c>
      <c r="AE54" s="0" t="n">
        <f aca="false">IF(AD54&gt;0,ABS(Z54),-ABS(Z54))</f>
        <v>1</v>
      </c>
      <c r="AF54" s="0" t="n">
        <f aca="false">AE54+AF53</f>
        <v>22835</v>
      </c>
      <c r="AG54" s="0" t="n">
        <f aca="false">2^-AB54</f>
        <v>6.103515625E-005</v>
      </c>
      <c r="AH54" s="0" t="n">
        <f aca="false">COS(RADIANS(AE54))</f>
        <v>0.999847695156391</v>
      </c>
      <c r="AI54" s="0" t="n">
        <f aca="false">AE54/256</f>
        <v>0.00390625</v>
      </c>
    </row>
    <row r="55" customFormat="false" ht="13.8" hidden="false" customHeight="false" outlineLevel="0" collapsed="false">
      <c r="AB55" s="1" t="n">
        <v>15</v>
      </c>
      <c r="AC55" s="1" t="n">
        <f aca="false">AC54+IF(AD54&gt;0,(AD54*2^(-AB54)),-(AD54*2^(-AB54)))</f>
        <v>419.952924807523</v>
      </c>
      <c r="AD55" s="1" t="n">
        <f aca="false">AD54+IF(AD54&gt;0,-(AC54*2^(-AB54)),(AC54*2^(-AB54)))</f>
        <v>-0.0136632343102351</v>
      </c>
      <c r="AE55" s="0" t="n">
        <f aca="false">IF(AD55&gt;0,ABS(Z55),-ABS(Z55))</f>
        <v>-0</v>
      </c>
      <c r="AF55" s="0" t="n">
        <f aca="false">AE55+AF54</f>
        <v>22835</v>
      </c>
      <c r="AG55" s="0" t="n">
        <f aca="false">2^-AB55</f>
        <v>3.0517578125E-005</v>
      </c>
      <c r="AH55" s="0" t="n">
        <f aca="false">COS(RADIANS(AE55))</f>
        <v>1</v>
      </c>
    </row>
    <row r="56" customFormat="false" ht="15" hidden="false" customHeight="false" outlineLevel="0" collapsed="false">
      <c r="AF56" s="0" t="n">
        <f aca="false">AF55/256</f>
        <v>89.19921875</v>
      </c>
    </row>
  </sheetData>
  <mergeCells count="4">
    <mergeCell ref="G1:M1"/>
    <mergeCell ref="Q1:W1"/>
    <mergeCell ref="AB1:AH1"/>
    <mergeCell ref="AB36:AH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2023-08-07T02:31:09Z</dcterms:created>
  <dc:creator>Vidda</dc:creator>
  <dc:description/>
  <dc:language>en-US</dc:language>
  <cp:lastModifiedBy/>
  <dcterms:modified xsi:type="dcterms:W3CDTF">2023-08-26T16:46:19Z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