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32\home\Vidda\C\Sine\reference\"/>
    </mc:Choice>
  </mc:AlternateContent>
  <xr:revisionPtr revIDLastSave="0" documentId="13_ncr:1_{1AADA79E-BF8A-41D1-B7BB-412FD417A6BB}" xr6:coauthVersionLast="47" xr6:coauthVersionMax="47" xr10:uidLastSave="{00000000-0000-0000-0000-000000000000}"/>
  <bookViews>
    <workbookView xWindow="-120" yWindow="-120" windowWidth="29040" windowHeight="15840" activeTab="2" xr2:uid="{EE51D47B-CF80-4A69-8C4A-2314D6D3AEEC}"/>
  </bookViews>
  <sheets>
    <sheet name="Sheet1" sheetId="1" r:id="rId1"/>
    <sheet name="Sheet2" sheetId="2" r:id="rId2"/>
    <sheet name="Cordic calc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1" i="3" l="1"/>
  <c r="AG30" i="3"/>
  <c r="AG29" i="3"/>
  <c r="AG28" i="3"/>
  <c r="AC2" i="3"/>
  <c r="AF29" i="3"/>
  <c r="AF28" i="3"/>
  <c r="AE30" i="3"/>
  <c r="AE31" i="3" s="1"/>
  <c r="AD3" i="3"/>
  <c r="AC3" i="3"/>
  <c r="AE23" i="3" s="1"/>
  <c r="AK4" i="3"/>
  <c r="AK7" i="3"/>
  <c r="AD41" i="3"/>
  <c r="AD42" i="3" s="1"/>
  <c r="AD43" i="3" s="1"/>
  <c r="AC41" i="3"/>
  <c r="AC42" i="3"/>
  <c r="AG55" i="3"/>
  <c r="AG54" i="3"/>
  <c r="AG53" i="3"/>
  <c r="AG52" i="3"/>
  <c r="AG51" i="3"/>
  <c r="AG50" i="3"/>
  <c r="AG49" i="3"/>
  <c r="AG48" i="3"/>
  <c r="AG47" i="3"/>
  <c r="AG46" i="3"/>
  <c r="AG45" i="3"/>
  <c r="AG44" i="3"/>
  <c r="AG43" i="3"/>
  <c r="AG42" i="3"/>
  <c r="AG41" i="3"/>
  <c r="AH40" i="3"/>
  <c r="AG40" i="3"/>
  <c r="AD38" i="3"/>
  <c r="AC38" i="3"/>
  <c r="AL11" i="3"/>
  <c r="AM11" i="3"/>
  <c r="AM2" i="3"/>
  <c r="AM4" i="3" s="1"/>
  <c r="AK19" i="3"/>
  <c r="AK20" i="3" s="1"/>
  <c r="AB30" i="3"/>
  <c r="AB29" i="3"/>
  <c r="AB31" i="3"/>
  <c r="AB32" i="3"/>
  <c r="AC6" i="3"/>
  <c r="AD6" i="3"/>
  <c r="AI20" i="3"/>
  <c r="AG20" i="3"/>
  <c r="AI19" i="3"/>
  <c r="AG19" i="3"/>
  <c r="AI18" i="3"/>
  <c r="AG18" i="3"/>
  <c r="AI17" i="3"/>
  <c r="AG17" i="3"/>
  <c r="AI16" i="3"/>
  <c r="AG16" i="3"/>
  <c r="AI15" i="3"/>
  <c r="AG15" i="3"/>
  <c r="AI14" i="3"/>
  <c r="AG14" i="3"/>
  <c r="AI13" i="3"/>
  <c r="AG13" i="3"/>
  <c r="AI12" i="3"/>
  <c r="AG12" i="3"/>
  <c r="AI11" i="3"/>
  <c r="AG11" i="3"/>
  <c r="AI10" i="3"/>
  <c r="AG10" i="3"/>
  <c r="AI9" i="3"/>
  <c r="AG9" i="3"/>
  <c r="AI8" i="3"/>
  <c r="AG8" i="3"/>
  <c r="AI7" i="3"/>
  <c r="AG7" i="3"/>
  <c r="AI6" i="3"/>
  <c r="AG6" i="3"/>
  <c r="AI5" i="3"/>
  <c r="AH5" i="3"/>
  <c r="AG5" i="3"/>
  <c r="W21" i="3"/>
  <c r="V18" i="3"/>
  <c r="X18" i="3"/>
  <c r="V19" i="3"/>
  <c r="X19" i="3"/>
  <c r="V20" i="3"/>
  <c r="X20" i="3"/>
  <c r="I18" i="3"/>
  <c r="H18" i="3"/>
  <c r="V11" i="3"/>
  <c r="X11" i="3"/>
  <c r="V12" i="3"/>
  <c r="X12" i="3"/>
  <c r="V13" i="3"/>
  <c r="X13" i="3"/>
  <c r="V14" i="3"/>
  <c r="X14" i="3"/>
  <c r="V15" i="3"/>
  <c r="X15" i="3"/>
  <c r="V16" i="3"/>
  <c r="X16" i="3"/>
  <c r="V17" i="3"/>
  <c r="X17" i="3"/>
  <c r="H6" i="3"/>
  <c r="X5" i="3"/>
  <c r="X6" i="3"/>
  <c r="X7" i="3"/>
  <c r="X8" i="3"/>
  <c r="X9" i="3"/>
  <c r="X10" i="3"/>
  <c r="T6" i="3"/>
  <c r="W6" i="3" s="1"/>
  <c r="V6" i="3"/>
  <c r="V7" i="3"/>
  <c r="V8" i="3"/>
  <c r="V9" i="3"/>
  <c r="V10" i="3"/>
  <c r="V5" i="3"/>
  <c r="R6" i="3" s="1"/>
  <c r="W5" i="3"/>
  <c r="S3" i="3"/>
  <c r="R3" i="3"/>
  <c r="AN9" i="3"/>
  <c r="AN8" i="3"/>
  <c r="AK13" i="3"/>
  <c r="AK12" i="3"/>
  <c r="AM3" i="3"/>
  <c r="AL5" i="3"/>
  <c r="AP2" i="3"/>
  <c r="J6" i="3"/>
  <c r="K6" i="3" s="1"/>
  <c r="J7" i="3" s="1"/>
  <c r="I3" i="3"/>
  <c r="H3" i="3"/>
  <c r="M5" i="3"/>
  <c r="L5" i="3"/>
  <c r="I6" i="3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K4" i="1" a="1"/>
  <c r="K4" i="1" s="1"/>
  <c r="J4" i="1" a="1"/>
  <c r="J4" i="1" s="1"/>
  <c r="I4" i="1" a="1"/>
  <c r="I4" i="1" s="1"/>
  <c r="G4" i="1" a="1"/>
  <c r="G4" i="1" s="1"/>
  <c r="N130" i="1"/>
  <c r="N131" i="1"/>
  <c r="M130" i="1"/>
  <c r="P130" i="1" s="1"/>
  <c r="M131" i="1"/>
  <c r="IX5" i="2"/>
  <c r="IW5" i="2"/>
  <c r="IV5" i="2"/>
  <c r="IU5" i="2"/>
  <c r="IT5" i="2"/>
  <c r="IS5" i="2"/>
  <c r="IR5" i="2"/>
  <c r="IQ5" i="2"/>
  <c r="IP5" i="2"/>
  <c r="IO5" i="2"/>
  <c r="IN5" i="2"/>
  <c r="IM5" i="2"/>
  <c r="IL5" i="2"/>
  <c r="IK5" i="2"/>
  <c r="IJ5" i="2"/>
  <c r="II5" i="2"/>
  <c r="IH5" i="2"/>
  <c r="IG5" i="2"/>
  <c r="IF5" i="2"/>
  <c r="IE5" i="2"/>
  <c r="ID5" i="2"/>
  <c r="IC5" i="2"/>
  <c r="IB5" i="2"/>
  <c r="IA5" i="2"/>
  <c r="HZ5" i="2"/>
  <c r="HY5" i="2"/>
  <c r="HX5" i="2"/>
  <c r="HW5" i="2"/>
  <c r="HV5" i="2"/>
  <c r="HU5" i="2"/>
  <c r="HT5" i="2"/>
  <c r="HS5" i="2"/>
  <c r="HR5" i="2"/>
  <c r="HQ5" i="2"/>
  <c r="HP5" i="2"/>
  <c r="HO5" i="2"/>
  <c r="HN5" i="2"/>
  <c r="HM5" i="2"/>
  <c r="HL5" i="2"/>
  <c r="HK5" i="2"/>
  <c r="HJ5" i="2"/>
  <c r="HI5" i="2"/>
  <c r="HH5" i="2"/>
  <c r="HG5" i="2"/>
  <c r="HF5" i="2"/>
  <c r="HE5" i="2"/>
  <c r="HD5" i="2"/>
  <c r="HC5" i="2"/>
  <c r="HB5" i="2"/>
  <c r="HA5" i="2"/>
  <c r="GZ5" i="2"/>
  <c r="GY5" i="2"/>
  <c r="GX5" i="2"/>
  <c r="GW5" i="2"/>
  <c r="GV5" i="2"/>
  <c r="GU5" i="2"/>
  <c r="GT5" i="2"/>
  <c r="GS5" i="2"/>
  <c r="GR5" i="2"/>
  <c r="GQ5" i="2"/>
  <c r="GP5" i="2"/>
  <c r="GO5" i="2"/>
  <c r="GN5" i="2"/>
  <c r="GM5" i="2"/>
  <c r="GL5" i="2"/>
  <c r="GK5" i="2"/>
  <c r="GJ5" i="2"/>
  <c r="GI5" i="2"/>
  <c r="GH5" i="2"/>
  <c r="GG5" i="2"/>
  <c r="GF5" i="2"/>
  <c r="GE5" i="2"/>
  <c r="GD5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EK5" i="2"/>
  <c r="EJ5" i="2"/>
  <c r="EI5" i="2"/>
  <c r="EH5" i="2"/>
  <c r="EG5" i="2"/>
  <c r="EF5" i="2"/>
  <c r="EE5" i="2"/>
  <c r="ED5" i="2"/>
  <c r="EC5" i="2"/>
  <c r="EB5" i="2"/>
  <c r="EA5" i="2"/>
  <c r="DZ5" i="2"/>
  <c r="DY5" i="2"/>
  <c r="DX5" i="2"/>
  <c r="DW5" i="2"/>
  <c r="DV5" i="2"/>
  <c r="DU5" i="2"/>
  <c r="DT5" i="2"/>
  <c r="DS5" i="2"/>
  <c r="DR5" i="2"/>
  <c r="DQ5" i="2"/>
  <c r="DP5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AF30" i="3" l="1"/>
  <c r="AF31" i="3" s="1"/>
  <c r="AE41" i="3"/>
  <c r="AF41" i="3" s="1"/>
  <c r="AL3" i="3"/>
  <c r="H19" i="3"/>
  <c r="AK14" i="3"/>
  <c r="S6" i="3"/>
  <c r="R7" i="3" s="1"/>
  <c r="U6" i="3"/>
  <c r="T7" i="3" s="1"/>
  <c r="AQ2" i="3"/>
  <c r="AR2" i="3" s="1"/>
  <c r="K7" i="3"/>
  <c r="J8" i="3" s="1"/>
  <c r="M6" i="3"/>
  <c r="L6" i="3"/>
  <c r="P131" i="1"/>
  <c r="H4" i="1" a="1"/>
  <c r="H4" i="1" s="1"/>
  <c r="AC43" i="3" l="1"/>
  <c r="AE42" i="3"/>
  <c r="AF42" i="3" s="1"/>
  <c r="AH41" i="3"/>
  <c r="AE6" i="3"/>
  <c r="S7" i="3"/>
  <c r="S8" i="3" s="1"/>
  <c r="R8" i="3"/>
  <c r="W7" i="3"/>
  <c r="U7" i="3"/>
  <c r="T8" i="3" s="1"/>
  <c r="K8" i="3"/>
  <c r="J9" i="3" s="1"/>
  <c r="I7" i="3"/>
  <c r="H7" i="3"/>
  <c r="M7" i="3"/>
  <c r="L7" i="3"/>
  <c r="AC44" i="3" l="1"/>
  <c r="AD44" i="3"/>
  <c r="AD45" i="3" s="1"/>
  <c r="AH42" i="3"/>
  <c r="AC45" i="3"/>
  <c r="AC46" i="3" s="1"/>
  <c r="AE43" i="3"/>
  <c r="AH6" i="3"/>
  <c r="AC7" i="3"/>
  <c r="AD7" i="3"/>
  <c r="AF6" i="3"/>
  <c r="AE7" i="3" s="1"/>
  <c r="R9" i="3"/>
  <c r="S9" i="3"/>
  <c r="W8" i="3"/>
  <c r="U8" i="3"/>
  <c r="T9" i="3" s="1"/>
  <c r="I8" i="3"/>
  <c r="K9" i="3"/>
  <c r="J10" i="3" s="1"/>
  <c r="H8" i="3"/>
  <c r="M8" i="3"/>
  <c r="L8" i="3"/>
  <c r="AD46" i="3" l="1"/>
  <c r="AD47" i="3" s="1"/>
  <c r="AC47" i="3"/>
  <c r="AH43" i="3"/>
  <c r="AF43" i="3"/>
  <c r="AE44" i="3"/>
  <c r="AH7" i="3"/>
  <c r="AF7" i="3"/>
  <c r="AE8" i="3" s="1"/>
  <c r="AC8" i="3"/>
  <c r="AD8" i="3"/>
  <c r="R10" i="3"/>
  <c r="S10" i="3"/>
  <c r="W9" i="3"/>
  <c r="U9" i="3"/>
  <c r="T10" i="3" s="1"/>
  <c r="K10" i="3"/>
  <c r="H9" i="3"/>
  <c r="I9" i="3"/>
  <c r="M9" i="3"/>
  <c r="L9" i="3"/>
  <c r="AD9" i="3" l="1"/>
  <c r="AD48" i="3"/>
  <c r="AF44" i="3"/>
  <c r="AH44" i="3"/>
  <c r="AC9" i="3"/>
  <c r="AF8" i="3"/>
  <c r="AE9" i="3" s="1"/>
  <c r="AH8" i="3"/>
  <c r="S11" i="3"/>
  <c r="R11" i="3"/>
  <c r="W10" i="3"/>
  <c r="U10" i="3"/>
  <c r="T11" i="3" s="1"/>
  <c r="I10" i="3"/>
  <c r="H10" i="3"/>
  <c r="L10" i="3"/>
  <c r="M10" i="3"/>
  <c r="M11" i="3" s="1"/>
  <c r="AE45" i="3" l="1"/>
  <c r="AD10" i="3"/>
  <c r="AC10" i="3"/>
  <c r="AH9" i="3"/>
  <c r="AF9" i="3"/>
  <c r="AE10" i="3" s="1"/>
  <c r="U11" i="3"/>
  <c r="T12" i="3" s="1"/>
  <c r="W11" i="3"/>
  <c r="R12" i="3"/>
  <c r="S12" i="3"/>
  <c r="S13" i="3" s="1"/>
  <c r="I11" i="3"/>
  <c r="I12" i="3" s="1"/>
  <c r="H11" i="3"/>
  <c r="H12" i="3" s="1"/>
  <c r="H13" i="3" s="1"/>
  <c r="AC48" i="3" l="1"/>
  <c r="AF45" i="3"/>
  <c r="AH45" i="3"/>
  <c r="AC11" i="3"/>
  <c r="AF10" i="3"/>
  <c r="AE11" i="3" s="1"/>
  <c r="AH10" i="3"/>
  <c r="AD11" i="3"/>
  <c r="W12" i="3"/>
  <c r="U12" i="3"/>
  <c r="T13" i="3" s="1"/>
  <c r="R13" i="3"/>
  <c r="R14" i="3" s="1"/>
  <c r="AC49" i="3" l="1"/>
  <c r="AD49" i="3"/>
  <c r="AD50" i="3" s="1"/>
  <c r="AE46" i="3"/>
  <c r="AC12" i="3"/>
  <c r="AD12" i="3"/>
  <c r="AH11" i="3"/>
  <c r="AF11" i="3"/>
  <c r="AE12" i="3" s="1"/>
  <c r="U13" i="3"/>
  <c r="T14" i="3" s="1"/>
  <c r="W13" i="3"/>
  <c r="S14" i="3"/>
  <c r="S15" i="3" s="1"/>
  <c r="AC50" i="3" l="1"/>
  <c r="AC51" i="3" s="1"/>
  <c r="AE47" i="3"/>
  <c r="AH46" i="3"/>
  <c r="AF46" i="3"/>
  <c r="AH12" i="3"/>
  <c r="AF12" i="3"/>
  <c r="AE13" i="3" s="1"/>
  <c r="AD13" i="3"/>
  <c r="AC13" i="3"/>
  <c r="U14" i="3"/>
  <c r="T15" i="3" s="1"/>
  <c r="W14" i="3"/>
  <c r="R15" i="3"/>
  <c r="AD51" i="3" l="1"/>
  <c r="AD52" i="3" s="1"/>
  <c r="AH47" i="3"/>
  <c r="AF47" i="3"/>
  <c r="AC14" i="3"/>
  <c r="AD14" i="3"/>
  <c r="AF13" i="3"/>
  <c r="AE14" i="3" s="1"/>
  <c r="AH13" i="3"/>
  <c r="R16" i="3"/>
  <c r="U15" i="3"/>
  <c r="T16" i="3" s="1"/>
  <c r="W15" i="3"/>
  <c r="S16" i="3"/>
  <c r="AC52" i="3" l="1"/>
  <c r="AC53" i="3" s="1"/>
  <c r="AE48" i="3"/>
  <c r="AH14" i="3"/>
  <c r="AF14" i="3"/>
  <c r="AE15" i="3" s="1"/>
  <c r="AD15" i="3"/>
  <c r="AC15" i="3"/>
  <c r="S17" i="3"/>
  <c r="W16" i="3"/>
  <c r="U16" i="3"/>
  <c r="T17" i="3" s="1"/>
  <c r="R17" i="3"/>
  <c r="AC16" i="3" l="1"/>
  <c r="AD53" i="3"/>
  <c r="AD54" i="3" s="1"/>
  <c r="AE49" i="3"/>
  <c r="AH48" i="3"/>
  <c r="AF48" i="3"/>
  <c r="AD16" i="3"/>
  <c r="AF15" i="3"/>
  <c r="AE16" i="3" s="1"/>
  <c r="AH15" i="3"/>
  <c r="R18" i="3"/>
  <c r="U17" i="3"/>
  <c r="T18" i="3" s="1"/>
  <c r="W17" i="3"/>
  <c r="S18" i="3"/>
  <c r="S19" i="3" s="1"/>
  <c r="AC54" i="3" l="1"/>
  <c r="AC55" i="3" s="1"/>
  <c r="AH49" i="3"/>
  <c r="AF49" i="3"/>
  <c r="AH16" i="3"/>
  <c r="AF16" i="3"/>
  <c r="AE17" i="3" s="1"/>
  <c r="AD17" i="3"/>
  <c r="AC17" i="3"/>
  <c r="U18" i="3"/>
  <c r="T19" i="3" s="1"/>
  <c r="W18" i="3"/>
  <c r="R19" i="3"/>
  <c r="R20" i="3" s="1"/>
  <c r="R21" i="3" s="1"/>
  <c r="R22" i="3" s="1"/>
  <c r="R23" i="3" s="1"/>
  <c r="R24" i="3" s="1"/>
  <c r="AD55" i="3" l="1"/>
  <c r="AE50" i="3"/>
  <c r="AC18" i="3"/>
  <c r="AH17" i="3"/>
  <c r="AF17" i="3"/>
  <c r="AE18" i="3" s="1"/>
  <c r="AD18" i="3"/>
  <c r="W19" i="3"/>
  <c r="U19" i="3"/>
  <c r="T20" i="3" s="1"/>
  <c r="S20" i="3"/>
  <c r="S21" i="3" s="1"/>
  <c r="S22" i="3" s="1"/>
  <c r="S23" i="3" s="1"/>
  <c r="S24" i="3" s="1"/>
  <c r="R25" i="3" s="1"/>
  <c r="AE51" i="3" l="1"/>
  <c r="AH50" i="3"/>
  <c r="AF50" i="3"/>
  <c r="AD19" i="3"/>
  <c r="AH18" i="3"/>
  <c r="AF18" i="3"/>
  <c r="AE19" i="3" s="1"/>
  <c r="AC19" i="3"/>
  <c r="U20" i="3"/>
  <c r="W20" i="3"/>
  <c r="AH51" i="3" l="1"/>
  <c r="AF51" i="3"/>
  <c r="AC20" i="3"/>
  <c r="AC21" i="3"/>
  <c r="AC22" i="3" s="1"/>
  <c r="AC23" i="3" s="1"/>
  <c r="AC24" i="3" s="1"/>
  <c r="AC26" i="3"/>
  <c r="AH19" i="3"/>
  <c r="AF19" i="3"/>
  <c r="AE20" i="3" s="1"/>
  <c r="AD20" i="3"/>
  <c r="AD21" i="3" s="1"/>
  <c r="AE52" i="3" l="1"/>
  <c r="AD22" i="3"/>
  <c r="AD23" i="3" s="1"/>
  <c r="AD24" i="3" s="1"/>
  <c r="AC25" i="3" s="1"/>
  <c r="AD26" i="3"/>
  <c r="AH21" i="3"/>
  <c r="AH20" i="3"/>
  <c r="AF20" i="3"/>
  <c r="AE53" i="3" l="1"/>
  <c r="AH52" i="3"/>
  <c r="AF52" i="3"/>
  <c r="AH53" i="3" l="1"/>
  <c r="AF53" i="3"/>
  <c r="AE54" i="3" l="1"/>
  <c r="AE55" i="3" s="1"/>
  <c r="AH55" i="3" l="1"/>
  <c r="AH54" i="3"/>
  <c r="AF54" i="3"/>
  <c r="AF5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<sst xmlns="http://schemas.openxmlformats.org/spreadsheetml/2006/main" count="69" uniqueCount="22">
  <si>
    <t>a</t>
  </si>
  <si>
    <t>#Steps/ New Vector Length</t>
  </si>
  <si>
    <t>Degrees</t>
  </si>
  <si>
    <t>Radians</t>
  </si>
  <si>
    <t>Sine (Unit 255)</t>
  </si>
  <si>
    <t>Rounded</t>
  </si>
  <si>
    <t>No Rounded</t>
  </si>
  <si>
    <t>Sine</t>
  </si>
  <si>
    <t>Iterations</t>
  </si>
  <si>
    <t>tan(deg)</t>
  </si>
  <si>
    <t>cos(deg)</t>
  </si>
  <si>
    <t>x</t>
  </si>
  <si>
    <t>y</t>
  </si>
  <si>
    <t>Angle (deg)</t>
  </si>
  <si>
    <t>Curr Angle</t>
  </si>
  <si>
    <t>Using Real Angles</t>
  </si>
  <si>
    <t>Decimal</t>
  </si>
  <si>
    <t>Fx Point</t>
  </si>
  <si>
    <t># Fractional bits</t>
  </si>
  <si>
    <t>Fraction</t>
  </si>
  <si>
    <t>Unit Vector In Fixed Point</t>
  </si>
  <si>
    <t>Unit Vector and Angle In Fixed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</si>
</sst>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5048556430446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Sheet1!$J$4:$J$259</c:f>
              <c:numCache>
                <c:formatCode>General</c:formatCode>
                <c:ptCount val="256"/>
                <c:pt idx="0">
                  <c:v>0</c:v>
                </c:pt>
                <c:pt idx="1">
                  <c:v>1.5707863927253554</c:v>
                </c:pt>
                <c:pt idx="2">
                  <c:v>3.1415131814858031</c:v>
                </c:pt>
                <c:pt idx="3">
                  <c:v>4.7121207645781258</c:v>
                </c:pt>
                <c:pt idx="4">
                  <c:v>6.2825495448224036</c:v>
                </c:pt>
                <c:pt idx="5">
                  <c:v>7.8527399318234412</c:v>
                </c:pt>
                <c:pt idx="6">
                  <c:v>9.4226323442319462</c:v>
                </c:pt>
                <c:pt idx="7">
                  <c:v>10.992167212005372</c:v>
                </c:pt>
                <c:pt idx="8">
                  <c:v>12.561284978668299</c:v>
                </c:pt>
                <c:pt idx="9">
                  <c:v>14.129926103572339</c:v>
                </c:pt>
                <c:pt idx="10">
                  <c:v>15.698031064155424</c:v>
                </c:pt>
                <c:pt idx="11">
                  <c:v>17.265540358200401</c:v>
                </c:pt>
                <c:pt idx="12">
                  <c:v>18.832394506092861</c:v>
                </c:pt>
                <c:pt idx="13">
                  <c:v>20.398534053078119</c:v>
                </c:pt>
                <c:pt idx="14">
                  <c:v>21.963899571517231</c:v>
                </c:pt>
                <c:pt idx="15">
                  <c:v>23.528431663142012</c:v>
                </c:pt>
                <c:pt idx="16">
                  <c:v>25.092070961308892</c:v>
                </c:pt>
                <c:pt idx="17">
                  <c:v>26.654758133251637</c:v>
                </c:pt>
                <c:pt idx="18">
                  <c:v>28.216433882332716</c:v>
                </c:pt>
                <c:pt idx="19">
                  <c:v>29.777038950293356</c:v>
                </c:pt>
                <c:pt idx="20">
                  <c:v>31.336514119502102</c:v>
                </c:pt>
                <c:pt idx="21">
                  <c:v>32.894800215201833</c:v>
                </c:pt>
                <c:pt idx="22">
                  <c:v>34.451838107755208</c:v>
                </c:pt>
                <c:pt idx="23">
                  <c:v>36.007568714888308</c:v>
                </c:pt>
                <c:pt idx="24">
                  <c:v>37.561933003932559</c:v>
                </c:pt>
                <c:pt idx="25">
                  <c:v>39.114871994064771</c:v>
                </c:pt>
                <c:pt idx="26">
                  <c:v>40.666326758545111</c:v>
                </c:pt>
                <c:pt idx="27">
                  <c:v>42.21623842695314</c:v>
                </c:pt>
                <c:pt idx="28">
                  <c:v>43.764548187421703</c:v>
                </c:pt>
                <c:pt idx="29">
                  <c:v>45.311197288868499</c:v>
                </c:pt>
                <c:pt idx="30">
                  <c:v>46.856127043225442</c:v>
                </c:pt>
                <c:pt idx="31">
                  <c:v>48.399278827665576</c:v>
                </c:pt>
                <c:pt idx="32">
                  <c:v>49.940594086827581</c:v>
                </c:pt>
                <c:pt idx="33">
                  <c:v>51.480014335037623</c:v>
                </c:pt>
                <c:pt idx="34">
                  <c:v>53.017481158528632</c:v>
                </c:pt>
                <c:pt idx="35">
                  <c:v>54.552936217656843</c:v>
                </c:pt>
                <c:pt idx="36">
                  <c:v>56.0863212491155</c:v>
                </c:pt>
                <c:pt idx="37">
                  <c:v>57.617578068145654</c:v>
                </c:pt>
                <c:pt idx="38">
                  <c:v>59.146648570744027</c:v>
                </c:pt>
                <c:pt idx="39">
                  <c:v>60.673474735867792</c:v>
                </c:pt>
                <c:pt idx="40">
                  <c:v>62.197998627636181</c:v>
                </c:pt>
                <c:pt idx="41">
                  <c:v>63.72016239752886</c:v>
                </c:pt>
                <c:pt idx="42">
                  <c:v>65.23990828658107</c:v>
                </c:pt>
                <c:pt idx="43">
                  <c:v>66.757178627575286</c:v>
                </c:pt>
                <c:pt idx="44">
                  <c:v>68.271915847229323</c:v>
                </c:pt>
                <c:pt idx="45">
                  <c:v>69.784062468381123</c:v>
                </c:pt>
                <c:pt idx="46">
                  <c:v>71.293561112169684</c:v>
                </c:pt>
                <c:pt idx="47">
                  <c:v>72.800354500212222</c:v>
                </c:pt>
                <c:pt idx="48">
                  <c:v>74.30438545677778</c:v>
                </c:pt>
                <c:pt idx="49">
                  <c:v>75.80559691095668</c:v>
                </c:pt>
                <c:pt idx="50">
                  <c:v>77.303931898826093</c:v>
                </c:pt>
                <c:pt idx="51">
                  <c:v>78.79933356561159</c:v>
                </c:pt>
                <c:pt idx="52">
                  <c:v>80.291745167844525</c:v>
                </c:pt>
                <c:pt idx="53">
                  <c:v>81.781110075515059</c:v>
                </c:pt>
                <c:pt idx="54">
                  <c:v>83.267371774221232</c:v>
                </c:pt>
                <c:pt idx="55">
                  <c:v>84.750473867313218</c:v>
                </c:pt>
                <c:pt idx="56">
                  <c:v>86.230360078033371</c:v>
                </c:pt>
                <c:pt idx="57">
                  <c:v>87.706974251651673</c:v>
                </c:pt>
                <c:pt idx="58">
                  <c:v>89.180260357596609</c:v>
                </c:pt>
                <c:pt idx="59">
                  <c:v>90.650162491581099</c:v>
                </c:pt>
                <c:pt idx="60">
                  <c:v>92.116624877724007</c:v>
                </c:pt>
                <c:pt idx="61">
                  <c:v>93.579591870666391</c:v>
                </c:pt>
                <c:pt idx="62">
                  <c:v>95.039007957683083</c:v>
                </c:pt>
                <c:pt idx="63">
                  <c:v>96.494817760789132</c:v>
                </c:pt>
                <c:pt idx="64">
                  <c:v>97.946966038841111</c:v>
                </c:pt>
                <c:pt idx="65">
                  <c:v>99.395397689633242</c:v>
                </c:pt>
                <c:pt idx="66">
                  <c:v>100.84005775198835</c:v>
                </c:pt>
                <c:pt idx="67">
                  <c:v>102.28089140784328</c:v>
                </c:pt>
                <c:pt idx="68">
                  <c:v>103.71784398432905</c:v>
                </c:pt>
                <c:pt idx="69">
                  <c:v>105.1508609558454</c:v>
                </c:pt>
                <c:pt idx="70">
                  <c:v>106.57988794612977</c:v>
                </c:pt>
                <c:pt idx="71">
                  <c:v>108.00487073032072</c:v>
                </c:pt>
                <c:pt idx="72">
                  <c:v>109.4257552370153</c:v>
                </c:pt>
                <c:pt idx="73">
                  <c:v>110.84248755032105</c:v>
                </c:pt>
                <c:pt idx="74">
                  <c:v>112.25501391190177</c:v>
                </c:pt>
                <c:pt idx="75">
                  <c:v>113.66328072301725</c:v>
                </c:pt>
                <c:pt idx="76">
                  <c:v>115.06723454655732</c:v>
                </c:pt>
                <c:pt idx="77">
                  <c:v>116.46682210906937</c:v>
                </c:pt>
                <c:pt idx="78">
                  <c:v>117.86199030277987</c:v>
                </c:pt>
                <c:pt idx="79">
                  <c:v>119.25268618760963</c:v>
                </c:pt>
                <c:pt idx="80">
                  <c:v>120.63885699318259</c:v>
                </c:pt>
                <c:pt idx="81">
                  <c:v>122.02045012082807</c:v>
                </c:pt>
                <c:pt idx="82">
                  <c:v>123.39741314557691</c:v>
                </c:pt>
                <c:pt idx="83">
                  <c:v>124.76969381815054</c:v>
                </c:pt>
                <c:pt idx="84">
                  <c:v>126.13724006694359</c:v>
                </c:pt>
                <c:pt idx="85">
                  <c:v>127.5</c:v>
                </c:pt>
                <c:pt idx="86">
                  <c:v>128.85792190698177</c:v>
                </c:pt>
                <c:pt idx="87">
                  <c:v>130.21095426113129</c:v>
                </c:pt>
                <c:pt idx="88">
                  <c:v>131.55904572122651</c:v>
                </c:pt>
                <c:pt idx="89">
                  <c:v>132.90214513352919</c:v>
                </c:pt>
                <c:pt idx="90">
                  <c:v>134.24020153372572</c:v>
                </c:pt>
                <c:pt idx="91">
                  <c:v>135.57316414886117</c:v>
                </c:pt>
                <c:pt idx="92">
                  <c:v>136.9009823992659</c:v>
                </c:pt>
                <c:pt idx="93">
                  <c:v>138.22360590047458</c:v>
                </c:pt>
                <c:pt idx="94">
                  <c:v>139.54098446513834</c:v>
                </c:pt>
                <c:pt idx="95">
                  <c:v>140.85306810492898</c:v>
                </c:pt>
                <c:pt idx="96">
                  <c:v>142.15980703243582</c:v>
                </c:pt>
                <c:pt idx="97">
                  <c:v>143.46115166305486</c:v>
                </c:pt>
                <c:pt idx="98">
                  <c:v>144.75705261687051</c:v>
                </c:pt>
                <c:pt idx="99">
                  <c:v>146.04746072052882</c:v>
                </c:pt>
                <c:pt idx="100">
                  <c:v>147.33232700910403</c:v>
                </c:pt>
                <c:pt idx="101">
                  <c:v>148.61160272795601</c:v>
                </c:pt>
                <c:pt idx="102">
                  <c:v>149.88523933458066</c:v>
                </c:pt>
                <c:pt idx="103">
                  <c:v>151.15318850045153</c:v>
                </c:pt>
                <c:pt idx="104">
                  <c:v>152.41540211285388</c:v>
                </c:pt>
                <c:pt idx="105">
                  <c:v>153.67183227671038</c:v>
                </c:pt>
                <c:pt idx="106">
                  <c:v>154.9224313163983</c:v>
                </c:pt>
                <c:pt idx="107">
                  <c:v>156.16715177755876</c:v>
                </c:pt>
                <c:pt idx="108">
                  <c:v>157.40594642889721</c:v>
                </c:pt>
                <c:pt idx="109">
                  <c:v>158.63876826397586</c:v>
                </c:pt>
                <c:pt idx="110">
                  <c:v>159.86557050299714</c:v>
                </c:pt>
                <c:pt idx="111">
                  <c:v>161.08630659457899</c:v>
                </c:pt>
                <c:pt idx="112">
                  <c:v>162.30093021752106</c:v>
                </c:pt>
                <c:pt idx="113">
                  <c:v>163.50939528256248</c:v>
                </c:pt>
                <c:pt idx="114">
                  <c:v>164.71165593413079</c:v>
                </c:pt>
                <c:pt idx="115">
                  <c:v>165.90766655208176</c:v>
                </c:pt>
                <c:pt idx="116">
                  <c:v>167.09738175343065</c:v>
                </c:pt>
                <c:pt idx="117">
                  <c:v>168.28075639407427</c:v>
                </c:pt>
                <c:pt idx="118">
                  <c:v>169.45774557050379</c:v>
                </c:pt>
                <c:pt idx="119">
                  <c:v>170.62830462150885</c:v>
                </c:pt>
                <c:pt idx="120">
                  <c:v>171.79238912987211</c:v>
                </c:pt>
                <c:pt idx="121">
                  <c:v>172.94995492405468</c:v>
                </c:pt>
                <c:pt idx="122">
                  <c:v>174.1009580798723</c:v>
                </c:pt>
                <c:pt idx="123">
                  <c:v>175.24535492216202</c:v>
                </c:pt>
                <c:pt idx="124">
                  <c:v>176.38310202643936</c:v>
                </c:pt>
                <c:pt idx="125">
                  <c:v>177.51415622054631</c:v>
                </c:pt>
                <c:pt idx="126">
                  <c:v>178.63847458628922</c:v>
                </c:pt>
                <c:pt idx="127">
                  <c:v>179.75601446106754</c:v>
                </c:pt>
                <c:pt idx="128">
                  <c:v>180.86673343949263</c:v>
                </c:pt>
                <c:pt idx="129">
                  <c:v>181.97058937499685</c:v>
                </c:pt>
                <c:pt idx="130">
                  <c:v>183.06754038143271</c:v>
                </c:pt>
                <c:pt idx="131">
                  <c:v>184.15754483466242</c:v>
                </c:pt>
                <c:pt idx="132">
                  <c:v>185.24056137413717</c:v>
                </c:pt>
                <c:pt idx="133">
                  <c:v>186.31654890446674</c:v>
                </c:pt>
                <c:pt idx="134">
                  <c:v>187.38546659697883</c:v>
                </c:pt>
                <c:pt idx="135">
                  <c:v>188.44727389126808</c:v>
                </c:pt>
                <c:pt idx="136">
                  <c:v>189.50193049673553</c:v>
                </c:pt>
                <c:pt idx="137">
                  <c:v>190.54939639411722</c:v>
                </c:pt>
                <c:pt idx="138">
                  <c:v>191.58963183700271</c:v>
                </c:pt>
                <c:pt idx="139">
                  <c:v>192.62259735334339</c:v>
                </c:pt>
                <c:pt idx="140">
                  <c:v>193.6482537469503</c:v>
                </c:pt>
                <c:pt idx="141">
                  <c:v>194.66656209898125</c:v>
                </c:pt>
                <c:pt idx="142">
                  <c:v>195.67748376941773</c:v>
                </c:pt>
                <c:pt idx="143">
                  <c:v>196.68098039853106</c:v>
                </c:pt>
                <c:pt idx="144">
                  <c:v>197.6770139083381</c:v>
                </c:pt>
                <c:pt idx="145">
                  <c:v>198.66554650404598</c:v>
                </c:pt>
                <c:pt idx="146">
                  <c:v>199.64654067548622</c:v>
                </c:pt>
                <c:pt idx="147">
                  <c:v>200.61995919853823</c:v>
                </c:pt>
                <c:pt idx="148">
                  <c:v>201.58576513654165</c:v>
                </c:pt>
                <c:pt idx="149">
                  <c:v>202.54392184169797</c:v>
                </c:pt>
                <c:pt idx="150">
                  <c:v>203.49439295646107</c:v>
                </c:pt>
                <c:pt idx="151">
                  <c:v>204.43714241491702</c:v>
                </c:pt>
                <c:pt idx="152">
                  <c:v>205.37213444415232</c:v>
                </c:pt>
                <c:pt idx="153">
                  <c:v>206.29933356561159</c:v>
                </c:pt>
                <c:pt idx="154">
                  <c:v>207.21870459644364</c:v>
                </c:pt>
                <c:pt idx="155">
                  <c:v>208.13021265083654</c:v>
                </c:pt>
                <c:pt idx="156">
                  <c:v>209.0338231413414</c:v>
                </c:pt>
                <c:pt idx="157">
                  <c:v>209.92950178018475</c:v>
                </c:pt>
                <c:pt idx="158">
                  <c:v>210.8172145805697</c:v>
                </c:pt>
                <c:pt idx="159">
                  <c:v>211.69692785796542</c:v>
                </c:pt>
                <c:pt idx="160">
                  <c:v>212.56860823138547</c:v>
                </c:pt>
                <c:pt idx="161">
                  <c:v>213.43222262465437</c:v>
                </c:pt>
                <c:pt idx="162">
                  <c:v>214.28773826766263</c:v>
                </c:pt>
                <c:pt idx="163">
                  <c:v>215.13512269761043</c:v>
                </c:pt>
                <c:pt idx="164">
                  <c:v>215.97434376023912</c:v>
                </c:pt>
                <c:pt idx="165">
                  <c:v>216.80536961105162</c:v>
                </c:pt>
                <c:pt idx="166">
                  <c:v>217.62816871652058</c:v>
                </c:pt>
                <c:pt idx="167">
                  <c:v>218.44270985528499</c:v>
                </c:pt>
                <c:pt idx="168">
                  <c:v>219.24896211933495</c:v>
                </c:pt>
                <c:pt idx="169">
                  <c:v>220.04689491518437</c:v>
                </c:pt>
                <c:pt idx="170">
                  <c:v>220.83647796503186</c:v>
                </c:pt>
                <c:pt idx="171">
                  <c:v>221.61768130790972</c:v>
                </c:pt>
                <c:pt idx="172">
                  <c:v>222.39047530082075</c:v>
                </c:pt>
                <c:pt idx="173">
                  <c:v>223.15483061986313</c:v>
                </c:pt>
                <c:pt idx="174">
                  <c:v>223.91071826134296</c:v>
                </c:pt>
                <c:pt idx="175">
                  <c:v>224.65810954287505</c:v>
                </c:pt>
                <c:pt idx="176">
                  <c:v>225.39697610447107</c:v>
                </c:pt>
                <c:pt idx="177">
                  <c:v>226.1272899096158</c:v>
                </c:pt>
                <c:pt idx="178">
                  <c:v>226.84902324633094</c:v>
                </c:pt>
                <c:pt idx="179">
                  <c:v>227.5621487282267</c:v>
                </c:pt>
                <c:pt idx="180">
                  <c:v>228.2666392955409</c:v>
                </c:pt>
                <c:pt idx="181">
                  <c:v>228.96246821616583</c:v>
                </c:pt>
                <c:pt idx="182">
                  <c:v>229.64960908666254</c:v>
                </c:pt>
                <c:pt idx="183">
                  <c:v>230.32803583326287</c:v>
                </c:pt>
                <c:pt idx="184">
                  <c:v>230.9977227128586</c:v>
                </c:pt>
                <c:pt idx="185">
                  <c:v>231.65864431397856</c:v>
                </c:pt>
                <c:pt idx="186">
                  <c:v>232.31077555775252</c:v>
                </c:pt>
                <c:pt idx="187">
                  <c:v>232.95409169886321</c:v>
                </c:pt>
                <c:pt idx="188">
                  <c:v>233.58856832648505</c:v>
                </c:pt>
                <c:pt idx="189">
                  <c:v>234.21418136521038</c:v>
                </c:pt>
                <c:pt idx="190">
                  <c:v>234.83090707596315</c:v>
                </c:pt>
                <c:pt idx="191">
                  <c:v>235.43872205689979</c:v>
                </c:pt>
                <c:pt idx="192">
                  <c:v>236.03760324429683</c:v>
                </c:pt>
                <c:pt idx="193">
                  <c:v>236.62752791342655</c:v>
                </c:pt>
                <c:pt idx="194">
                  <c:v>237.20847367941877</c:v>
                </c:pt>
                <c:pt idx="195">
                  <c:v>237.78041849811072</c:v>
                </c:pt>
                <c:pt idx="196">
                  <c:v>238.34334066688322</c:v>
                </c:pt>
                <c:pt idx="197">
                  <c:v>238.8972188254842</c:v>
                </c:pt>
                <c:pt idx="198">
                  <c:v>239.4420319568394</c:v>
                </c:pt>
                <c:pt idx="199">
                  <c:v>239.97775938784974</c:v>
                </c:pt>
                <c:pt idx="200">
                  <c:v>240.50438079017576</c:v>
                </c:pt>
                <c:pt idx="201">
                  <c:v>241.02187618100899</c:v>
                </c:pt>
                <c:pt idx="202">
                  <c:v>241.53022592383027</c:v>
                </c:pt>
                <c:pt idx="203">
                  <c:v>242.02941072915482</c:v>
                </c:pt>
                <c:pt idx="204">
                  <c:v>242.51941165526415</c:v>
                </c:pt>
                <c:pt idx="205">
                  <c:v>243.00021010892493</c:v>
                </c:pt>
                <c:pt idx="206">
                  <c:v>243.47178784609432</c:v>
                </c:pt>
                <c:pt idx="207">
                  <c:v>243.9341269726124</c:v>
                </c:pt>
                <c:pt idx="208">
                  <c:v>244.38720994488119</c:v>
                </c:pt>
                <c:pt idx="209">
                  <c:v>244.83101957053017</c:v>
                </c:pt>
                <c:pt idx="210">
                  <c:v>245.26553900906885</c:v>
                </c:pt>
                <c:pt idx="211">
                  <c:v>245.69075177252569</c:v>
                </c:pt>
                <c:pt idx="212">
                  <c:v>246.10664172607369</c:v>
                </c:pt>
                <c:pt idx="213">
                  <c:v>246.51319308864282</c:v>
                </c:pt>
                <c:pt idx="214">
                  <c:v>246.91039043351853</c:v>
                </c:pt>
                <c:pt idx="215">
                  <c:v>247.29821868892742</c:v>
                </c:pt>
                <c:pt idx="216">
                  <c:v>247.67666313860903</c:v>
                </c:pt>
                <c:pt idx="217">
                  <c:v>248.04570942237422</c:v>
                </c:pt>
                <c:pt idx="218">
                  <c:v>248.40534353665007</c:v>
                </c:pt>
                <c:pt idx="219">
                  <c:v>248.75555183501137</c:v>
                </c:pt>
                <c:pt idx="220">
                  <c:v>249.09632102869818</c:v>
                </c:pt>
                <c:pt idx="221">
                  <c:v>249.42763818712044</c:v>
                </c:pt>
                <c:pt idx="222">
                  <c:v>249.7494907383483</c:v>
                </c:pt>
                <c:pt idx="223">
                  <c:v>250.06186646958935</c:v>
                </c:pt>
                <c:pt idx="224">
                  <c:v>250.36475352765191</c:v>
                </c:pt>
                <c:pt idx="225">
                  <c:v>250.65814041939495</c:v>
                </c:pt>
                <c:pt idx="226">
                  <c:v>250.94201601216412</c:v>
                </c:pt>
                <c:pt idx="227">
                  <c:v>251.21636953421415</c:v>
                </c:pt>
                <c:pt idx="228">
                  <c:v>251.48119057511767</c:v>
                </c:pt>
                <c:pt idx="229">
                  <c:v>251.7364690861601</c:v>
                </c:pt>
                <c:pt idx="230">
                  <c:v>251.98219538072118</c:v>
                </c:pt>
                <c:pt idx="231">
                  <c:v>252.21836013464221</c:v>
                </c:pt>
                <c:pt idx="232">
                  <c:v>252.44495438658026</c:v>
                </c:pt>
                <c:pt idx="233">
                  <c:v>252.66196953834788</c:v>
                </c:pt>
                <c:pt idx="234">
                  <c:v>252.86939735523941</c:v>
                </c:pt>
                <c:pt idx="235">
                  <c:v>253.0672299663436</c:v>
                </c:pt>
                <c:pt idx="236">
                  <c:v>253.25545986484224</c:v>
                </c:pt>
                <c:pt idx="237">
                  <c:v>253.43407990829479</c:v>
                </c:pt>
                <c:pt idx="238">
                  <c:v>253.60308331890968</c:v>
                </c:pt>
                <c:pt idx="239">
                  <c:v>253.76246368380143</c:v>
                </c:pt>
                <c:pt idx="240">
                  <c:v>253.91221495523382</c:v>
                </c:pt>
                <c:pt idx="241">
                  <c:v>254.05233145084952</c:v>
                </c:pt>
                <c:pt idx="242">
                  <c:v>254.18280785388578</c:v>
                </c:pt>
                <c:pt idx="243">
                  <c:v>254.30363921337596</c:v>
                </c:pt>
                <c:pt idx="244">
                  <c:v>254.41482094433758</c:v>
                </c:pt>
                <c:pt idx="245">
                  <c:v>254.51634882794625</c:v>
                </c:pt>
                <c:pt idx="246">
                  <c:v>254.60821901169567</c:v>
                </c:pt>
                <c:pt idx="247">
                  <c:v>254.69042800954395</c:v>
                </c:pt>
                <c:pt idx="248">
                  <c:v>254.76297270204574</c:v>
                </c:pt>
                <c:pt idx="249">
                  <c:v>254.82585033647084</c:v>
                </c:pt>
                <c:pt idx="250">
                  <c:v>254.8790585269083</c:v>
                </c:pt>
                <c:pt idx="251">
                  <c:v>254.92259525435725</c:v>
                </c:pt>
                <c:pt idx="252">
                  <c:v>254.95645886680344</c:v>
                </c:pt>
                <c:pt idx="253">
                  <c:v>254.98064807928182</c:v>
                </c:pt>
                <c:pt idx="254">
                  <c:v>254.99516197392535</c:v>
                </c:pt>
                <c:pt idx="255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EE-47CA-8600-82194A4F4CE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Sheet1!$K$4:$K$259</c:f>
              <c:numCache>
                <c:formatCode>General</c:formatCode>
                <c:ptCount val="25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22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30</c:v>
                </c:pt>
                <c:pt idx="20">
                  <c:v>31</c:v>
                </c:pt>
                <c:pt idx="21">
                  <c:v>33</c:v>
                </c:pt>
                <c:pt idx="22">
                  <c:v>34</c:v>
                </c:pt>
                <c:pt idx="23">
                  <c:v>36</c:v>
                </c:pt>
                <c:pt idx="24">
                  <c:v>38</c:v>
                </c:pt>
                <c:pt idx="25">
                  <c:v>39</c:v>
                </c:pt>
                <c:pt idx="26">
                  <c:v>41</c:v>
                </c:pt>
                <c:pt idx="27">
                  <c:v>42</c:v>
                </c:pt>
                <c:pt idx="28">
                  <c:v>44</c:v>
                </c:pt>
                <c:pt idx="29">
                  <c:v>45</c:v>
                </c:pt>
                <c:pt idx="30">
                  <c:v>47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53</c:v>
                </c:pt>
                <c:pt idx="35">
                  <c:v>55</c:v>
                </c:pt>
                <c:pt idx="36">
                  <c:v>56</c:v>
                </c:pt>
                <c:pt idx="37">
                  <c:v>58</c:v>
                </c:pt>
                <c:pt idx="38">
                  <c:v>59</c:v>
                </c:pt>
                <c:pt idx="39">
                  <c:v>61</c:v>
                </c:pt>
                <c:pt idx="40">
                  <c:v>62</c:v>
                </c:pt>
                <c:pt idx="41">
                  <c:v>64</c:v>
                </c:pt>
                <c:pt idx="42">
                  <c:v>65</c:v>
                </c:pt>
                <c:pt idx="43">
                  <c:v>67</c:v>
                </c:pt>
                <c:pt idx="44">
                  <c:v>68</c:v>
                </c:pt>
                <c:pt idx="45">
                  <c:v>70</c:v>
                </c:pt>
                <c:pt idx="46">
                  <c:v>71</c:v>
                </c:pt>
                <c:pt idx="47">
                  <c:v>73</c:v>
                </c:pt>
                <c:pt idx="48">
                  <c:v>74</c:v>
                </c:pt>
                <c:pt idx="49">
                  <c:v>76</c:v>
                </c:pt>
                <c:pt idx="50">
                  <c:v>77</c:v>
                </c:pt>
                <c:pt idx="51">
                  <c:v>79</c:v>
                </c:pt>
                <c:pt idx="52">
                  <c:v>80</c:v>
                </c:pt>
                <c:pt idx="53">
                  <c:v>82</c:v>
                </c:pt>
                <c:pt idx="54">
                  <c:v>83</c:v>
                </c:pt>
                <c:pt idx="55">
                  <c:v>85</c:v>
                </c:pt>
                <c:pt idx="56">
                  <c:v>86</c:v>
                </c:pt>
                <c:pt idx="57">
                  <c:v>88</c:v>
                </c:pt>
                <c:pt idx="58">
                  <c:v>89</c:v>
                </c:pt>
                <c:pt idx="59">
                  <c:v>91</c:v>
                </c:pt>
                <c:pt idx="60">
                  <c:v>92</c:v>
                </c:pt>
                <c:pt idx="61">
                  <c:v>94</c:v>
                </c:pt>
                <c:pt idx="62">
                  <c:v>95</c:v>
                </c:pt>
                <c:pt idx="63">
                  <c:v>96</c:v>
                </c:pt>
                <c:pt idx="64">
                  <c:v>98</c:v>
                </c:pt>
                <c:pt idx="65">
                  <c:v>99</c:v>
                </c:pt>
                <c:pt idx="66">
                  <c:v>101</c:v>
                </c:pt>
                <c:pt idx="67">
                  <c:v>102</c:v>
                </c:pt>
                <c:pt idx="68">
                  <c:v>104</c:v>
                </c:pt>
                <c:pt idx="69">
                  <c:v>105</c:v>
                </c:pt>
                <c:pt idx="70">
                  <c:v>107</c:v>
                </c:pt>
                <c:pt idx="71">
                  <c:v>108</c:v>
                </c:pt>
                <c:pt idx="72">
                  <c:v>109</c:v>
                </c:pt>
                <c:pt idx="73">
                  <c:v>111</c:v>
                </c:pt>
                <c:pt idx="74">
                  <c:v>112</c:v>
                </c:pt>
                <c:pt idx="75">
                  <c:v>114</c:v>
                </c:pt>
                <c:pt idx="76">
                  <c:v>115</c:v>
                </c:pt>
                <c:pt idx="77">
                  <c:v>116</c:v>
                </c:pt>
                <c:pt idx="78">
                  <c:v>118</c:v>
                </c:pt>
                <c:pt idx="79">
                  <c:v>119</c:v>
                </c:pt>
                <c:pt idx="80">
                  <c:v>121</c:v>
                </c:pt>
                <c:pt idx="81">
                  <c:v>122</c:v>
                </c:pt>
                <c:pt idx="82">
                  <c:v>123</c:v>
                </c:pt>
                <c:pt idx="83">
                  <c:v>125</c:v>
                </c:pt>
                <c:pt idx="84">
                  <c:v>126</c:v>
                </c:pt>
                <c:pt idx="85">
                  <c:v>128</c:v>
                </c:pt>
                <c:pt idx="86">
                  <c:v>129</c:v>
                </c:pt>
                <c:pt idx="87">
                  <c:v>130</c:v>
                </c:pt>
                <c:pt idx="88">
                  <c:v>132</c:v>
                </c:pt>
                <c:pt idx="89">
                  <c:v>133</c:v>
                </c:pt>
                <c:pt idx="90">
                  <c:v>134</c:v>
                </c:pt>
                <c:pt idx="91">
                  <c:v>136</c:v>
                </c:pt>
                <c:pt idx="92">
                  <c:v>137</c:v>
                </c:pt>
                <c:pt idx="93">
                  <c:v>138</c:v>
                </c:pt>
                <c:pt idx="94">
                  <c:v>140</c:v>
                </c:pt>
                <c:pt idx="95">
                  <c:v>141</c:v>
                </c:pt>
                <c:pt idx="96">
                  <c:v>142</c:v>
                </c:pt>
                <c:pt idx="97">
                  <c:v>143</c:v>
                </c:pt>
                <c:pt idx="98">
                  <c:v>145</c:v>
                </c:pt>
                <c:pt idx="99">
                  <c:v>146</c:v>
                </c:pt>
                <c:pt idx="100">
                  <c:v>147</c:v>
                </c:pt>
                <c:pt idx="101">
                  <c:v>149</c:v>
                </c:pt>
                <c:pt idx="102">
                  <c:v>150</c:v>
                </c:pt>
                <c:pt idx="103">
                  <c:v>151</c:v>
                </c:pt>
                <c:pt idx="104">
                  <c:v>152</c:v>
                </c:pt>
                <c:pt idx="105">
                  <c:v>154</c:v>
                </c:pt>
                <c:pt idx="106">
                  <c:v>155</c:v>
                </c:pt>
                <c:pt idx="107">
                  <c:v>156</c:v>
                </c:pt>
                <c:pt idx="108">
                  <c:v>157</c:v>
                </c:pt>
                <c:pt idx="109">
                  <c:v>159</c:v>
                </c:pt>
                <c:pt idx="110">
                  <c:v>160</c:v>
                </c:pt>
                <c:pt idx="111">
                  <c:v>161</c:v>
                </c:pt>
                <c:pt idx="112">
                  <c:v>162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171</c:v>
                </c:pt>
                <c:pt idx="120">
                  <c:v>172</c:v>
                </c:pt>
                <c:pt idx="121">
                  <c:v>173</c:v>
                </c:pt>
                <c:pt idx="122">
                  <c:v>174</c:v>
                </c:pt>
                <c:pt idx="123">
                  <c:v>175</c:v>
                </c:pt>
                <c:pt idx="124">
                  <c:v>176</c:v>
                </c:pt>
                <c:pt idx="125">
                  <c:v>178</c:v>
                </c:pt>
                <c:pt idx="126">
                  <c:v>179</c:v>
                </c:pt>
                <c:pt idx="127">
                  <c:v>180</c:v>
                </c:pt>
                <c:pt idx="128">
                  <c:v>181</c:v>
                </c:pt>
                <c:pt idx="129">
                  <c:v>182</c:v>
                </c:pt>
                <c:pt idx="130">
                  <c:v>183</c:v>
                </c:pt>
                <c:pt idx="131">
                  <c:v>184</c:v>
                </c:pt>
                <c:pt idx="132">
                  <c:v>185</c:v>
                </c:pt>
                <c:pt idx="133">
                  <c:v>186</c:v>
                </c:pt>
                <c:pt idx="134">
                  <c:v>187</c:v>
                </c:pt>
                <c:pt idx="135">
                  <c:v>188</c:v>
                </c:pt>
                <c:pt idx="136">
                  <c:v>190</c:v>
                </c:pt>
                <c:pt idx="137">
                  <c:v>191</c:v>
                </c:pt>
                <c:pt idx="138">
                  <c:v>192</c:v>
                </c:pt>
                <c:pt idx="139">
                  <c:v>193</c:v>
                </c:pt>
                <c:pt idx="140">
                  <c:v>194</c:v>
                </c:pt>
                <c:pt idx="141">
                  <c:v>195</c:v>
                </c:pt>
                <c:pt idx="142">
                  <c:v>196</c:v>
                </c:pt>
                <c:pt idx="143">
                  <c:v>197</c:v>
                </c:pt>
                <c:pt idx="144">
                  <c:v>198</c:v>
                </c:pt>
                <c:pt idx="145">
                  <c:v>199</c:v>
                </c:pt>
                <c:pt idx="146">
                  <c:v>200</c:v>
                </c:pt>
                <c:pt idx="147">
                  <c:v>201</c:v>
                </c:pt>
                <c:pt idx="148">
                  <c:v>202</c:v>
                </c:pt>
                <c:pt idx="149">
                  <c:v>203</c:v>
                </c:pt>
                <c:pt idx="150">
                  <c:v>203</c:v>
                </c:pt>
                <c:pt idx="151">
                  <c:v>204</c:v>
                </c:pt>
                <c:pt idx="152">
                  <c:v>205</c:v>
                </c:pt>
                <c:pt idx="153">
                  <c:v>206</c:v>
                </c:pt>
                <c:pt idx="154">
                  <c:v>207</c:v>
                </c:pt>
                <c:pt idx="155">
                  <c:v>208</c:v>
                </c:pt>
                <c:pt idx="156">
                  <c:v>209</c:v>
                </c:pt>
                <c:pt idx="157">
                  <c:v>210</c:v>
                </c:pt>
                <c:pt idx="158">
                  <c:v>211</c:v>
                </c:pt>
                <c:pt idx="159">
                  <c:v>212</c:v>
                </c:pt>
                <c:pt idx="160">
                  <c:v>213</c:v>
                </c:pt>
                <c:pt idx="161">
                  <c:v>213</c:v>
                </c:pt>
                <c:pt idx="162">
                  <c:v>214</c:v>
                </c:pt>
                <c:pt idx="163">
                  <c:v>215</c:v>
                </c:pt>
                <c:pt idx="164">
                  <c:v>216</c:v>
                </c:pt>
                <c:pt idx="165">
                  <c:v>217</c:v>
                </c:pt>
                <c:pt idx="166">
                  <c:v>218</c:v>
                </c:pt>
                <c:pt idx="167">
                  <c:v>218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225</c:v>
                </c:pt>
                <c:pt idx="177">
                  <c:v>226</c:v>
                </c:pt>
                <c:pt idx="178">
                  <c:v>227</c:v>
                </c:pt>
                <c:pt idx="179">
                  <c:v>228</c:v>
                </c:pt>
                <c:pt idx="180">
                  <c:v>228</c:v>
                </c:pt>
                <c:pt idx="181">
                  <c:v>229</c:v>
                </c:pt>
                <c:pt idx="182">
                  <c:v>230</c:v>
                </c:pt>
                <c:pt idx="183">
                  <c:v>230</c:v>
                </c:pt>
                <c:pt idx="184">
                  <c:v>231</c:v>
                </c:pt>
                <c:pt idx="185">
                  <c:v>232</c:v>
                </c:pt>
                <c:pt idx="186">
                  <c:v>232</c:v>
                </c:pt>
                <c:pt idx="187">
                  <c:v>233</c:v>
                </c:pt>
                <c:pt idx="188">
                  <c:v>234</c:v>
                </c:pt>
                <c:pt idx="189">
                  <c:v>234</c:v>
                </c:pt>
                <c:pt idx="190">
                  <c:v>235</c:v>
                </c:pt>
                <c:pt idx="191">
                  <c:v>235</c:v>
                </c:pt>
                <c:pt idx="192">
                  <c:v>236</c:v>
                </c:pt>
                <c:pt idx="193">
                  <c:v>237</c:v>
                </c:pt>
                <c:pt idx="194">
                  <c:v>237</c:v>
                </c:pt>
                <c:pt idx="195">
                  <c:v>238</c:v>
                </c:pt>
                <c:pt idx="196">
                  <c:v>238</c:v>
                </c:pt>
                <c:pt idx="197">
                  <c:v>239</c:v>
                </c:pt>
                <c:pt idx="198">
                  <c:v>239</c:v>
                </c:pt>
                <c:pt idx="199">
                  <c:v>240</c:v>
                </c:pt>
                <c:pt idx="200">
                  <c:v>241</c:v>
                </c:pt>
                <c:pt idx="201">
                  <c:v>241</c:v>
                </c:pt>
                <c:pt idx="202">
                  <c:v>242</c:v>
                </c:pt>
                <c:pt idx="203">
                  <c:v>242</c:v>
                </c:pt>
                <c:pt idx="204">
                  <c:v>243</c:v>
                </c:pt>
                <c:pt idx="205">
                  <c:v>243</c:v>
                </c:pt>
                <c:pt idx="206">
                  <c:v>243</c:v>
                </c:pt>
                <c:pt idx="207">
                  <c:v>244</c:v>
                </c:pt>
                <c:pt idx="208">
                  <c:v>244</c:v>
                </c:pt>
                <c:pt idx="209">
                  <c:v>245</c:v>
                </c:pt>
                <c:pt idx="210">
                  <c:v>245</c:v>
                </c:pt>
                <c:pt idx="211">
                  <c:v>246</c:v>
                </c:pt>
                <c:pt idx="212">
                  <c:v>246</c:v>
                </c:pt>
                <c:pt idx="213">
                  <c:v>247</c:v>
                </c:pt>
                <c:pt idx="214">
                  <c:v>247</c:v>
                </c:pt>
                <c:pt idx="215">
                  <c:v>247</c:v>
                </c:pt>
                <c:pt idx="216">
                  <c:v>248</c:v>
                </c:pt>
                <c:pt idx="217">
                  <c:v>248</c:v>
                </c:pt>
                <c:pt idx="218">
                  <c:v>248</c:v>
                </c:pt>
                <c:pt idx="219">
                  <c:v>249</c:v>
                </c:pt>
                <c:pt idx="220">
                  <c:v>249</c:v>
                </c:pt>
                <c:pt idx="221">
                  <c:v>249</c:v>
                </c:pt>
                <c:pt idx="222">
                  <c:v>250</c:v>
                </c:pt>
                <c:pt idx="223">
                  <c:v>250</c:v>
                </c:pt>
                <c:pt idx="224">
                  <c:v>250</c:v>
                </c:pt>
                <c:pt idx="225">
                  <c:v>251</c:v>
                </c:pt>
                <c:pt idx="226">
                  <c:v>251</c:v>
                </c:pt>
                <c:pt idx="227">
                  <c:v>251</c:v>
                </c:pt>
                <c:pt idx="228">
                  <c:v>251</c:v>
                </c:pt>
                <c:pt idx="229">
                  <c:v>252</c:v>
                </c:pt>
                <c:pt idx="230">
                  <c:v>252</c:v>
                </c:pt>
                <c:pt idx="231">
                  <c:v>252</c:v>
                </c:pt>
                <c:pt idx="232">
                  <c:v>252</c:v>
                </c:pt>
                <c:pt idx="233">
                  <c:v>253</c:v>
                </c:pt>
                <c:pt idx="234">
                  <c:v>253</c:v>
                </c:pt>
                <c:pt idx="235">
                  <c:v>253</c:v>
                </c:pt>
                <c:pt idx="236">
                  <c:v>253</c:v>
                </c:pt>
                <c:pt idx="237">
                  <c:v>253</c:v>
                </c:pt>
                <c:pt idx="238">
                  <c:v>254</c:v>
                </c:pt>
                <c:pt idx="239">
                  <c:v>254</c:v>
                </c:pt>
                <c:pt idx="240">
                  <c:v>254</c:v>
                </c:pt>
                <c:pt idx="241">
                  <c:v>254</c:v>
                </c:pt>
                <c:pt idx="242">
                  <c:v>254</c:v>
                </c:pt>
                <c:pt idx="243">
                  <c:v>254</c:v>
                </c:pt>
                <c:pt idx="244">
                  <c:v>254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EE-47CA-8600-82194A4F4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930127"/>
        <c:axId val="911545247"/>
      </c:scatterChart>
      <c:valAx>
        <c:axId val="105693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545247"/>
        <c:crosses val="autoZero"/>
        <c:crossBetween val="midCat"/>
      </c:valAx>
      <c:valAx>
        <c:axId val="9115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93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Sheet1!$I$4:$I$259</c:f>
              <c:numCache>
                <c:formatCode>General</c:formatCode>
                <c:ptCount val="256"/>
                <c:pt idx="0">
                  <c:v>0</c:v>
                </c:pt>
                <c:pt idx="1">
                  <c:v>6.1599466381386482E-3</c:v>
                </c:pt>
                <c:pt idx="2">
                  <c:v>1.2319659535238444E-2</c:v>
                </c:pt>
                <c:pt idx="3">
                  <c:v>1.8478904959129905E-2</c:v>
                </c:pt>
                <c:pt idx="4">
                  <c:v>2.4637449195381973E-2</c:v>
                </c:pt>
                <c:pt idx="5">
                  <c:v>3.0795058556170356E-2</c:v>
                </c:pt>
                <c:pt idx="6">
                  <c:v>3.6951499389144889E-2</c:v>
                </c:pt>
                <c:pt idx="7">
                  <c:v>4.3106538086295575E-2</c:v>
                </c:pt>
                <c:pt idx="8">
                  <c:v>4.925994109281686E-2</c:v>
                </c:pt>
                <c:pt idx="9">
                  <c:v>5.5411474915969955E-2</c:v>
                </c:pt>
                <c:pt idx="10">
                  <c:v>6.1560906133942842E-2</c:v>
                </c:pt>
                <c:pt idx="11">
                  <c:v>6.7708001404707452E-2</c:v>
                </c:pt>
                <c:pt idx="12">
                  <c:v>7.3852527474873961E-2</c:v>
                </c:pt>
                <c:pt idx="13">
                  <c:v>7.9994251188541643E-2</c:v>
                </c:pt>
                <c:pt idx="14">
                  <c:v>8.6132939496146005E-2</c:v>
                </c:pt>
                <c:pt idx="15">
                  <c:v>9.2268359463302002E-2</c:v>
                </c:pt>
                <c:pt idx="16">
                  <c:v>9.8400278279642719E-2</c:v>
                </c:pt>
                <c:pt idx="17">
                  <c:v>0.10452846326765347</c:v>
                </c:pt>
                <c:pt idx="18">
                  <c:v>0.11065268189150085</c:v>
                </c:pt>
                <c:pt idx="19">
                  <c:v>0.1167727017658563</c:v>
                </c:pt>
                <c:pt idx="20">
                  <c:v>0.12288829066471413</c:v>
                </c:pt>
                <c:pt idx="21">
                  <c:v>0.12899921653020327</c:v>
                </c:pt>
                <c:pt idx="22">
                  <c:v>0.13510524748139296</c:v>
                </c:pt>
                <c:pt idx="23">
                  <c:v>0.1412061518230914</c:v>
                </c:pt>
                <c:pt idx="24">
                  <c:v>0.1473016980546375</c:v>
                </c:pt>
                <c:pt idx="25">
                  <c:v>0.15339165487868536</c:v>
                </c:pt>
                <c:pt idx="26">
                  <c:v>0.15947579120998082</c:v>
                </c:pt>
                <c:pt idx="27">
                  <c:v>0.16555387618412995</c:v>
                </c:pt>
                <c:pt idx="28">
                  <c:v>0.17162567916635962</c:v>
                </c:pt>
                <c:pt idx="29">
                  <c:v>0.17769096976026863</c:v>
                </c:pt>
                <c:pt idx="30">
                  <c:v>0.18374951781657037</c:v>
                </c:pt>
                <c:pt idx="31">
                  <c:v>0.18980109344182577</c:v>
                </c:pt>
                <c:pt idx="32">
                  <c:v>0.19584546700716698</c:v>
                </c:pt>
                <c:pt idx="33">
                  <c:v>0.20188240915701028</c:v>
                </c:pt>
                <c:pt idx="34">
                  <c:v>0.20791169081775934</c:v>
                </c:pt>
                <c:pt idx="35">
                  <c:v>0.21393308320649743</c:v>
                </c:pt>
                <c:pt idx="36">
                  <c:v>0.21994635783966862</c:v>
                </c:pt>
                <c:pt idx="37">
                  <c:v>0.22595128654174768</c:v>
                </c:pt>
                <c:pt idx="38">
                  <c:v>0.23194764145389815</c:v>
                </c:pt>
                <c:pt idx="39">
                  <c:v>0.23793519504261879</c:v>
                </c:pt>
                <c:pt idx="40">
                  <c:v>0.24391372010837717</c:v>
                </c:pt>
                <c:pt idx="41">
                  <c:v>0.24988298979423082</c:v>
                </c:pt>
                <c:pt idx="42">
                  <c:v>0.25584277759443558</c:v>
                </c:pt>
                <c:pt idx="43">
                  <c:v>0.26179285736304031</c:v>
                </c:pt>
                <c:pt idx="44">
                  <c:v>0.26773300332246791</c:v>
                </c:pt>
                <c:pt idx="45">
                  <c:v>0.27366299007208283</c:v>
                </c:pt>
                <c:pt idx="46">
                  <c:v>0.27958259259674384</c:v>
                </c:pt>
                <c:pt idx="47">
                  <c:v>0.28549158627534205</c:v>
                </c:pt>
                <c:pt idx="48">
                  <c:v>0.29138974688932462</c:v>
                </c:pt>
                <c:pt idx="49">
                  <c:v>0.29727685063120268</c:v>
                </c:pt>
                <c:pt idx="50">
                  <c:v>0.30315267411304353</c:v>
                </c:pt>
                <c:pt idx="51">
                  <c:v>0.3090169943749474</c:v>
                </c:pt>
                <c:pt idx="52">
                  <c:v>0.31486958889350791</c:v>
                </c:pt>
                <c:pt idx="53">
                  <c:v>0.32071023559025513</c:v>
                </c:pt>
                <c:pt idx="54">
                  <c:v>0.32653871284008329</c:v>
                </c:pt>
                <c:pt idx="55">
                  <c:v>0.33235479947965968</c:v>
                </c:pt>
                <c:pt idx="56">
                  <c:v>0.33815827481581712</c:v>
                </c:pt>
                <c:pt idx="57">
                  <c:v>0.34394891863392812</c:v>
                </c:pt>
                <c:pt idx="58">
                  <c:v>0.34972651120626119</c:v>
                </c:pt>
                <c:pt idx="59">
                  <c:v>0.35549083330031805</c:v>
                </c:pt>
                <c:pt idx="60">
                  <c:v>0.36124166618715298</c:v>
                </c:pt>
                <c:pt idx="61">
                  <c:v>0.36697879164967212</c:v>
                </c:pt>
                <c:pt idx="62">
                  <c:v>0.37270199199091403</c:v>
                </c:pt>
                <c:pt idx="63">
                  <c:v>0.37841105004231035</c:v>
                </c:pt>
                <c:pt idx="64">
                  <c:v>0.38410574917192591</c:v>
                </c:pt>
                <c:pt idx="65">
                  <c:v>0.38978587329267939</c:v>
                </c:pt>
                <c:pt idx="66">
                  <c:v>0.39545120687054258</c:v>
                </c:pt>
                <c:pt idx="67">
                  <c:v>0.40110153493271877</c:v>
                </c:pt>
                <c:pt idx="68">
                  <c:v>0.40673664307580021</c:v>
                </c:pt>
                <c:pt idx="69">
                  <c:v>0.41235631747390356</c:v>
                </c:pt>
                <c:pt idx="70">
                  <c:v>0.41796034488678341</c:v>
                </c:pt>
                <c:pt idx="71">
                  <c:v>0.42354851266792437</c:v>
                </c:pt>
                <c:pt idx="72">
                  <c:v>0.42912060877260899</c:v>
                </c:pt>
                <c:pt idx="73">
                  <c:v>0.43467642176596494</c:v>
                </c:pt>
                <c:pt idx="74">
                  <c:v>0.44021574083098736</c:v>
                </c:pt>
                <c:pt idx="75">
                  <c:v>0.44573835577653825</c:v>
                </c:pt>
                <c:pt idx="76">
                  <c:v>0.45124405704532283</c:v>
                </c:pt>
                <c:pt idx="77">
                  <c:v>0.45673263572184064</c:v>
                </c:pt>
                <c:pt idx="78">
                  <c:v>0.46220388354031322</c:v>
                </c:pt>
                <c:pt idx="79">
                  <c:v>0.46765759289258679</c:v>
                </c:pt>
                <c:pt idx="80">
                  <c:v>0.47309355683601012</c:v>
                </c:pt>
                <c:pt idx="81">
                  <c:v>0.47851156910128656</c:v>
                </c:pt>
                <c:pt idx="82">
                  <c:v>0.48391142410030158</c:v>
                </c:pt>
                <c:pt idx="83">
                  <c:v>0.48929291693392368</c:v>
                </c:pt>
                <c:pt idx="84">
                  <c:v>0.49465584339977881</c:v>
                </c:pt>
                <c:pt idx="85">
                  <c:v>0.5</c:v>
                </c:pt>
                <c:pt idx="86">
                  <c:v>0.5053251839489481</c:v>
                </c:pt>
                <c:pt idx="87">
                  <c:v>0.51063119318090699</c:v>
                </c:pt>
                <c:pt idx="88">
                  <c:v>0.51591782635775107</c:v>
                </c:pt>
                <c:pt idx="89">
                  <c:v>0.52118488287658504</c:v>
                </c:pt>
                <c:pt idx="90">
                  <c:v>0.52643216287735572</c:v>
                </c:pt>
                <c:pt idx="91">
                  <c:v>0.531659467250436</c:v>
                </c:pt>
                <c:pt idx="92">
                  <c:v>0.53686659764417999</c:v>
                </c:pt>
                <c:pt idx="93">
                  <c:v>0.54205335647244934</c:v>
                </c:pt>
                <c:pt idx="94">
                  <c:v>0.54721954692211117</c:v>
                </c:pt>
                <c:pt idx="95">
                  <c:v>0.5523649729605058</c:v>
                </c:pt>
                <c:pt idx="96">
                  <c:v>0.55748943934288553</c:v>
                </c:pt>
                <c:pt idx="97">
                  <c:v>0.56259275161982303</c:v>
                </c:pt>
                <c:pt idx="98">
                  <c:v>0.5676747161445902</c:v>
                </c:pt>
                <c:pt idx="99">
                  <c:v>0.57273514008050519</c:v>
                </c:pt>
                <c:pt idx="100">
                  <c:v>0.57777383140825112</c:v>
                </c:pt>
                <c:pt idx="101">
                  <c:v>0.58279059893316087</c:v>
                </c:pt>
                <c:pt idx="102">
                  <c:v>0.58778525229247314</c:v>
                </c:pt>
                <c:pt idx="103">
                  <c:v>0.592757601962555</c:v>
                </c:pt>
                <c:pt idx="104">
                  <c:v>0.5977074592660937</c:v>
                </c:pt>
                <c:pt idx="105">
                  <c:v>0.60263463637925641</c:v>
                </c:pt>
                <c:pt idx="106">
                  <c:v>0.60753894633881689</c:v>
                </c:pt>
                <c:pt idx="107">
                  <c:v>0.61242020304925004</c:v>
                </c:pt>
                <c:pt idx="108">
                  <c:v>0.61727822128979293</c:v>
                </c:pt>
                <c:pt idx="109">
                  <c:v>0.622112816721474</c:v>
                </c:pt>
                <c:pt idx="110">
                  <c:v>0.62692380589410646</c:v>
                </c:pt>
                <c:pt idx="111">
                  <c:v>0.63171100625325094</c:v>
                </c:pt>
                <c:pt idx="112">
                  <c:v>0.63647423614714138</c:v>
                </c:pt>
                <c:pt idx="113">
                  <c:v>0.64121331483357835</c:v>
                </c:pt>
                <c:pt idx="114">
                  <c:v>0.64592806248678736</c:v>
                </c:pt>
                <c:pt idx="115">
                  <c:v>0.65061830020424216</c:v>
                </c:pt>
                <c:pt idx="116">
                  <c:v>0.65528385001345357</c:v>
                </c:pt>
                <c:pt idx="117">
                  <c:v>0.6599245348787226</c:v>
                </c:pt>
                <c:pt idx="118">
                  <c:v>0.66454017870785798</c:v>
                </c:pt>
                <c:pt idx="119">
                  <c:v>0.66913060635885824</c:v>
                </c:pt>
                <c:pt idx="120">
                  <c:v>0.67369564364655732</c:v>
                </c:pt>
                <c:pt idx="121">
                  <c:v>0.67823511734923403</c:v>
                </c:pt>
                <c:pt idx="122">
                  <c:v>0.68274885521518547</c:v>
                </c:pt>
                <c:pt idx="123">
                  <c:v>0.68723668596926279</c:v>
                </c:pt>
                <c:pt idx="124">
                  <c:v>0.69169843931937003</c:v>
                </c:pt>
                <c:pt idx="125">
                  <c:v>0.69613394596292666</c:v>
                </c:pt>
                <c:pt idx="126">
                  <c:v>0.70054303759329106</c:v>
                </c:pt>
                <c:pt idx="127">
                  <c:v>0.70492554690614717</c:v>
                </c:pt>
                <c:pt idx="128">
                  <c:v>0.70928130760585351</c:v>
                </c:pt>
                <c:pt idx="129">
                  <c:v>0.71361015441175235</c:v>
                </c:pt>
                <c:pt idx="130">
                  <c:v>0.71791192306444196</c:v>
                </c:pt>
                <c:pt idx="131">
                  <c:v>0.72218645033200946</c:v>
                </c:pt>
                <c:pt idx="132">
                  <c:v>0.72643357401622421</c:v>
                </c:pt>
                <c:pt idx="133">
                  <c:v>0.73065313295869316</c:v>
                </c:pt>
                <c:pt idx="134">
                  <c:v>0.73484496704697577</c:v>
                </c:pt>
                <c:pt idx="135">
                  <c:v>0.7390089172206592</c:v>
                </c:pt>
                <c:pt idx="136">
                  <c:v>0.74314482547739424</c:v>
                </c:pt>
                <c:pt idx="137">
                  <c:v>0.74725253487889109</c:v>
                </c:pt>
                <c:pt idx="138">
                  <c:v>0.75133188955687336</c:v>
                </c:pt>
                <c:pt idx="139">
                  <c:v>0.75538273471899375</c:v>
                </c:pt>
                <c:pt idx="140">
                  <c:v>0.75940491665470711</c:v>
                </c:pt>
                <c:pt idx="141">
                  <c:v>0.76339828274110288</c:v>
                </c:pt>
                <c:pt idx="142">
                  <c:v>0.76736268144869701</c:v>
                </c:pt>
                <c:pt idx="143">
                  <c:v>0.77129796234718062</c:v>
                </c:pt>
                <c:pt idx="144">
                  <c:v>0.77520397611112979</c:v>
                </c:pt>
                <c:pt idx="145">
                  <c:v>0.77908057452567048</c:v>
                </c:pt>
                <c:pt idx="146">
                  <c:v>0.7829276104921028</c:v>
                </c:pt>
                <c:pt idx="147">
                  <c:v>0.78674493803348322</c:v>
                </c:pt>
                <c:pt idx="148">
                  <c:v>0.79053241230016336</c:v>
                </c:pt>
                <c:pt idx="149">
                  <c:v>0.79428988957528612</c:v>
                </c:pt>
                <c:pt idx="150">
                  <c:v>0.79801722728023949</c:v>
                </c:pt>
                <c:pt idx="151">
                  <c:v>0.80171428398006672</c:v>
                </c:pt>
                <c:pt idx="152">
                  <c:v>0.80538091938883261</c:v>
                </c:pt>
                <c:pt idx="153">
                  <c:v>0.80901699437494745</c:v>
                </c:pt>
                <c:pt idx="154">
                  <c:v>0.81262237096644563</c:v>
                </c:pt>
                <c:pt idx="155">
                  <c:v>0.81619691235622172</c:v>
                </c:pt>
                <c:pt idx="156">
                  <c:v>0.81974048290722112</c:v>
                </c:pt>
                <c:pt idx="157">
                  <c:v>0.82325294815758721</c:v>
                </c:pt>
                <c:pt idx="158">
                  <c:v>0.8267341748257635</c:v>
                </c:pt>
                <c:pt idx="159">
                  <c:v>0.8301840308155507</c:v>
                </c:pt>
                <c:pt idx="160">
                  <c:v>0.83360238522111951</c:v>
                </c:pt>
                <c:pt idx="161">
                  <c:v>0.83698910833197793</c:v>
                </c:pt>
                <c:pt idx="162">
                  <c:v>0.84034407163789271</c:v>
                </c:pt>
                <c:pt idx="163">
                  <c:v>0.8436671478337664</c:v>
                </c:pt>
                <c:pt idx="164">
                  <c:v>0.84695821082446709</c:v>
                </c:pt>
                <c:pt idx="165">
                  <c:v>0.85021713572961422</c:v>
                </c:pt>
                <c:pt idx="166">
                  <c:v>0.85344379888831601</c:v>
                </c:pt>
                <c:pt idx="167">
                  <c:v>0.8566380778638627</c:v>
                </c:pt>
                <c:pt idx="168">
                  <c:v>0.85979985144837234</c:v>
                </c:pt>
                <c:pt idx="169">
                  <c:v>0.86292899966738967</c:v>
                </c:pt>
                <c:pt idx="170">
                  <c:v>0.86602540378443871</c:v>
                </c:pt>
                <c:pt idx="171">
                  <c:v>0.86908894630552835</c:v>
                </c:pt>
                <c:pt idx="172">
                  <c:v>0.87211951098361085</c:v>
                </c:pt>
                <c:pt idx="173">
                  <c:v>0.87511698282299266</c:v>
                </c:pt>
                <c:pt idx="174">
                  <c:v>0.87808124808369792</c:v>
                </c:pt>
                <c:pt idx="175">
                  <c:v>0.88101219428578448</c:v>
                </c:pt>
                <c:pt idx="176">
                  <c:v>0.88390971021361198</c:v>
                </c:pt>
                <c:pt idx="177">
                  <c:v>0.88677368592006189</c:v>
                </c:pt>
                <c:pt idx="178">
                  <c:v>0.88960401273070955</c:v>
                </c:pt>
                <c:pt idx="179">
                  <c:v>0.8924005832479478</c:v>
                </c:pt>
                <c:pt idx="180">
                  <c:v>0.89516329135506234</c:v>
                </c:pt>
                <c:pt idx="181">
                  <c:v>0.89789203222025815</c:v>
                </c:pt>
                <c:pt idx="182">
                  <c:v>0.90058670230063742</c:v>
                </c:pt>
                <c:pt idx="183">
                  <c:v>0.90324719934612896</c:v>
                </c:pt>
                <c:pt idx="184">
                  <c:v>0.9058734224033671</c:v>
                </c:pt>
                <c:pt idx="185">
                  <c:v>0.90846527181952375</c:v>
                </c:pt>
                <c:pt idx="186">
                  <c:v>0.91102264924608833</c:v>
                </c:pt>
                <c:pt idx="187">
                  <c:v>0.91354545764260087</c:v>
                </c:pt>
                <c:pt idx="188">
                  <c:v>0.91603360128033351</c:v>
                </c:pt>
                <c:pt idx="189">
                  <c:v>0.91848698574592302</c:v>
                </c:pt>
                <c:pt idx="190">
                  <c:v>0.92090551794495357</c:v>
                </c:pt>
                <c:pt idx="191">
                  <c:v>0.92328910610548942</c:v>
                </c:pt>
                <c:pt idx="192">
                  <c:v>0.92563765978155621</c:v>
                </c:pt>
                <c:pt idx="193">
                  <c:v>0.92795108985657471</c:v>
                </c:pt>
                <c:pt idx="194">
                  <c:v>0.93022930854674024</c:v>
                </c:pt>
                <c:pt idx="195">
                  <c:v>0.93247222940435581</c:v>
                </c:pt>
                <c:pt idx="196">
                  <c:v>0.93467976732111069</c:v>
                </c:pt>
                <c:pt idx="197">
                  <c:v>0.9368518385313106</c:v>
                </c:pt>
                <c:pt idx="198">
                  <c:v>0.93898836061505653</c:v>
                </c:pt>
                <c:pt idx="199">
                  <c:v>0.94108925250137154</c:v>
                </c:pt>
                <c:pt idx="200">
                  <c:v>0.94315443447127745</c:v>
                </c:pt>
                <c:pt idx="201">
                  <c:v>0.94518382816081958</c:v>
                </c:pt>
                <c:pt idx="202">
                  <c:v>0.94717735656404023</c:v>
                </c:pt>
                <c:pt idx="203">
                  <c:v>0.94913494403590126</c:v>
                </c:pt>
                <c:pt idx="204">
                  <c:v>0.95105651629515353</c:v>
                </c:pt>
                <c:pt idx="205">
                  <c:v>0.9529420004271566</c:v>
                </c:pt>
                <c:pt idx="206">
                  <c:v>0.95479132488664442</c:v>
                </c:pt>
                <c:pt idx="207">
                  <c:v>0.95660441950044084</c:v>
                </c:pt>
                <c:pt idx="208">
                  <c:v>0.95838121547012234</c:v>
                </c:pt>
                <c:pt idx="209">
                  <c:v>0.96012164537462819</c:v>
                </c:pt>
                <c:pt idx="210">
                  <c:v>0.96182564317281904</c:v>
                </c:pt>
                <c:pt idx="211">
                  <c:v>0.96349314420598309</c:v>
                </c:pt>
                <c:pt idx="212">
                  <c:v>0.96512408520028903</c:v>
                </c:pt>
                <c:pt idx="213">
                  <c:v>0.96671840426918754</c:v>
                </c:pt>
                <c:pt idx="214">
                  <c:v>0.96827604091575892</c:v>
                </c:pt>
                <c:pt idx="215">
                  <c:v>0.96979693603500949</c:v>
                </c:pt>
                <c:pt idx="216">
                  <c:v>0.97128103191611381</c:v>
                </c:pt>
                <c:pt idx="217">
                  <c:v>0.97272827224460479</c:v>
                </c:pt>
                <c:pt idx="218">
                  <c:v>0.97413860210451009</c:v>
                </c:pt>
                <c:pt idx="219">
                  <c:v>0.97551196798043671</c:v>
                </c:pt>
                <c:pt idx="220">
                  <c:v>0.97684831775960068</c:v>
                </c:pt>
                <c:pt idx="221">
                  <c:v>0.97814760073380558</c:v>
                </c:pt>
                <c:pt idx="222">
                  <c:v>0.97940976760136589</c:v>
                </c:pt>
                <c:pt idx="223">
                  <c:v>0.98063477046897785</c:v>
                </c:pt>
                <c:pt idx="224">
                  <c:v>0.98182256285353686</c:v>
                </c:pt>
                <c:pt idx="225">
                  <c:v>0.98297309968390179</c:v>
                </c:pt>
                <c:pt idx="226">
                  <c:v>0.98408633730260442</c:v>
                </c:pt>
                <c:pt idx="227">
                  <c:v>0.98516223346750653</c:v>
                </c:pt>
                <c:pt idx="228">
                  <c:v>0.98620074735340257</c:v>
                </c:pt>
                <c:pt idx="229">
                  <c:v>0.98720183955356899</c:v>
                </c:pt>
                <c:pt idx="230">
                  <c:v>0.98816547208125949</c:v>
                </c:pt>
                <c:pt idx="231">
                  <c:v>0.98909160837114596</c:v>
                </c:pt>
                <c:pt idx="232">
                  <c:v>0.98998021328070696</c:v>
                </c:pt>
                <c:pt idx="233">
                  <c:v>0.99083125309156028</c:v>
                </c:pt>
                <c:pt idx="234">
                  <c:v>0.99164469551074275</c:v>
                </c:pt>
                <c:pt idx="235">
                  <c:v>0.99242050967193574</c:v>
                </c:pt>
                <c:pt idx="236">
                  <c:v>0.99315866613663617</c:v>
                </c:pt>
                <c:pt idx="237">
                  <c:v>0.99385913689527372</c:v>
                </c:pt>
                <c:pt idx="238">
                  <c:v>0.99452189536827329</c:v>
                </c:pt>
                <c:pt idx="239">
                  <c:v>0.99514691640706443</c:v>
                </c:pt>
                <c:pt idx="240">
                  <c:v>0.99573417629503458</c:v>
                </c:pt>
                <c:pt idx="241">
                  <c:v>0.99628365274842945</c:v>
                </c:pt>
                <c:pt idx="242">
                  <c:v>0.99679532491719913</c:v>
                </c:pt>
                <c:pt idx="243">
                  <c:v>0.99726917338578802</c:v>
                </c:pt>
                <c:pt idx="244">
                  <c:v>0.99770518017387289</c:v>
                </c:pt>
                <c:pt idx="245">
                  <c:v>0.9981033287370441</c:v>
                </c:pt>
                <c:pt idx="246">
                  <c:v>0.99846360396743394</c:v>
                </c:pt>
                <c:pt idx="247">
                  <c:v>0.99878599219428998</c:v>
                </c:pt>
                <c:pt idx="248">
                  <c:v>0.99907048118449315</c:v>
                </c:pt>
                <c:pt idx="249">
                  <c:v>0.99931706014302291</c:v>
                </c:pt>
                <c:pt idx="250">
                  <c:v>0.9995257197133659</c:v>
                </c:pt>
                <c:pt idx="251">
                  <c:v>0.9996964519778716</c:v>
                </c:pt>
                <c:pt idx="252">
                  <c:v>0.99982925045805271</c:v>
                </c:pt>
                <c:pt idx="253">
                  <c:v>0.99992411011483062</c:v>
                </c:pt>
                <c:pt idx="254">
                  <c:v>0.99998102734872685</c:v>
                </c:pt>
                <c:pt idx="25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3F-4D9F-86D2-C004D3A35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934208"/>
        <c:axId val="649098896"/>
      </c:scatterChart>
      <c:valAx>
        <c:axId val="6589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98896"/>
        <c:crosses val="autoZero"/>
        <c:crossBetween val="midCat"/>
      </c:valAx>
      <c:valAx>
        <c:axId val="6490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93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Sheet1!$K$4:$K$259</c:f>
              <c:numCache>
                <c:formatCode>General</c:formatCode>
                <c:ptCount val="25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22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30</c:v>
                </c:pt>
                <c:pt idx="20">
                  <c:v>31</c:v>
                </c:pt>
                <c:pt idx="21">
                  <c:v>33</c:v>
                </c:pt>
                <c:pt idx="22">
                  <c:v>34</c:v>
                </c:pt>
                <c:pt idx="23">
                  <c:v>36</c:v>
                </c:pt>
                <c:pt idx="24">
                  <c:v>38</c:v>
                </c:pt>
                <c:pt idx="25">
                  <c:v>39</c:v>
                </c:pt>
                <c:pt idx="26">
                  <c:v>41</c:v>
                </c:pt>
                <c:pt idx="27">
                  <c:v>42</c:v>
                </c:pt>
                <c:pt idx="28">
                  <c:v>44</c:v>
                </c:pt>
                <c:pt idx="29">
                  <c:v>45</c:v>
                </c:pt>
                <c:pt idx="30">
                  <c:v>47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53</c:v>
                </c:pt>
                <c:pt idx="35">
                  <c:v>55</c:v>
                </c:pt>
                <c:pt idx="36">
                  <c:v>56</c:v>
                </c:pt>
                <c:pt idx="37">
                  <c:v>58</c:v>
                </c:pt>
                <c:pt idx="38">
                  <c:v>59</c:v>
                </c:pt>
                <c:pt idx="39">
                  <c:v>61</c:v>
                </c:pt>
                <c:pt idx="40">
                  <c:v>62</c:v>
                </c:pt>
                <c:pt idx="41">
                  <c:v>64</c:v>
                </c:pt>
                <c:pt idx="42">
                  <c:v>65</c:v>
                </c:pt>
                <c:pt idx="43">
                  <c:v>67</c:v>
                </c:pt>
                <c:pt idx="44">
                  <c:v>68</c:v>
                </c:pt>
                <c:pt idx="45">
                  <c:v>70</c:v>
                </c:pt>
                <c:pt idx="46">
                  <c:v>71</c:v>
                </c:pt>
                <c:pt idx="47">
                  <c:v>73</c:v>
                </c:pt>
                <c:pt idx="48">
                  <c:v>74</c:v>
                </c:pt>
                <c:pt idx="49">
                  <c:v>76</c:v>
                </c:pt>
                <c:pt idx="50">
                  <c:v>77</c:v>
                </c:pt>
                <c:pt idx="51">
                  <c:v>79</c:v>
                </c:pt>
                <c:pt idx="52">
                  <c:v>80</c:v>
                </c:pt>
                <c:pt idx="53">
                  <c:v>82</c:v>
                </c:pt>
                <c:pt idx="54">
                  <c:v>83</c:v>
                </c:pt>
                <c:pt idx="55">
                  <c:v>85</c:v>
                </c:pt>
                <c:pt idx="56">
                  <c:v>86</c:v>
                </c:pt>
                <c:pt idx="57">
                  <c:v>88</c:v>
                </c:pt>
                <c:pt idx="58">
                  <c:v>89</c:v>
                </c:pt>
                <c:pt idx="59">
                  <c:v>91</c:v>
                </c:pt>
                <c:pt idx="60">
                  <c:v>92</c:v>
                </c:pt>
                <c:pt idx="61">
                  <c:v>94</c:v>
                </c:pt>
                <c:pt idx="62">
                  <c:v>95</c:v>
                </c:pt>
                <c:pt idx="63">
                  <c:v>96</c:v>
                </c:pt>
                <c:pt idx="64">
                  <c:v>98</c:v>
                </c:pt>
                <c:pt idx="65">
                  <c:v>99</c:v>
                </c:pt>
                <c:pt idx="66">
                  <c:v>101</c:v>
                </c:pt>
                <c:pt idx="67">
                  <c:v>102</c:v>
                </c:pt>
                <c:pt idx="68">
                  <c:v>104</c:v>
                </c:pt>
                <c:pt idx="69">
                  <c:v>105</c:v>
                </c:pt>
                <c:pt idx="70">
                  <c:v>107</c:v>
                </c:pt>
                <c:pt idx="71">
                  <c:v>108</c:v>
                </c:pt>
                <c:pt idx="72">
                  <c:v>109</c:v>
                </c:pt>
                <c:pt idx="73">
                  <c:v>111</c:v>
                </c:pt>
                <c:pt idx="74">
                  <c:v>112</c:v>
                </c:pt>
                <c:pt idx="75">
                  <c:v>114</c:v>
                </c:pt>
                <c:pt idx="76">
                  <c:v>115</c:v>
                </c:pt>
                <c:pt idx="77">
                  <c:v>116</c:v>
                </c:pt>
                <c:pt idx="78">
                  <c:v>118</c:v>
                </c:pt>
                <c:pt idx="79">
                  <c:v>119</c:v>
                </c:pt>
                <c:pt idx="80">
                  <c:v>121</c:v>
                </c:pt>
                <c:pt idx="81">
                  <c:v>122</c:v>
                </c:pt>
                <c:pt idx="82">
                  <c:v>123</c:v>
                </c:pt>
                <c:pt idx="83">
                  <c:v>125</c:v>
                </c:pt>
                <c:pt idx="84">
                  <c:v>126</c:v>
                </c:pt>
                <c:pt idx="85">
                  <c:v>128</c:v>
                </c:pt>
                <c:pt idx="86">
                  <c:v>129</c:v>
                </c:pt>
                <c:pt idx="87">
                  <c:v>130</c:v>
                </c:pt>
                <c:pt idx="88">
                  <c:v>132</c:v>
                </c:pt>
                <c:pt idx="89">
                  <c:v>133</c:v>
                </c:pt>
                <c:pt idx="90">
                  <c:v>134</c:v>
                </c:pt>
                <c:pt idx="91">
                  <c:v>136</c:v>
                </c:pt>
                <c:pt idx="92">
                  <c:v>137</c:v>
                </c:pt>
                <c:pt idx="93">
                  <c:v>138</c:v>
                </c:pt>
                <c:pt idx="94">
                  <c:v>140</c:v>
                </c:pt>
                <c:pt idx="95">
                  <c:v>141</c:v>
                </c:pt>
                <c:pt idx="96">
                  <c:v>142</c:v>
                </c:pt>
                <c:pt idx="97">
                  <c:v>143</c:v>
                </c:pt>
                <c:pt idx="98">
                  <c:v>145</c:v>
                </c:pt>
                <c:pt idx="99">
                  <c:v>146</c:v>
                </c:pt>
                <c:pt idx="100">
                  <c:v>147</c:v>
                </c:pt>
                <c:pt idx="101">
                  <c:v>149</c:v>
                </c:pt>
                <c:pt idx="102">
                  <c:v>150</c:v>
                </c:pt>
                <c:pt idx="103">
                  <c:v>151</c:v>
                </c:pt>
                <c:pt idx="104">
                  <c:v>152</c:v>
                </c:pt>
                <c:pt idx="105">
                  <c:v>154</c:v>
                </c:pt>
                <c:pt idx="106">
                  <c:v>155</c:v>
                </c:pt>
                <c:pt idx="107">
                  <c:v>156</c:v>
                </c:pt>
                <c:pt idx="108">
                  <c:v>157</c:v>
                </c:pt>
                <c:pt idx="109">
                  <c:v>159</c:v>
                </c:pt>
                <c:pt idx="110">
                  <c:v>160</c:v>
                </c:pt>
                <c:pt idx="111">
                  <c:v>161</c:v>
                </c:pt>
                <c:pt idx="112">
                  <c:v>162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171</c:v>
                </c:pt>
                <c:pt idx="120">
                  <c:v>172</c:v>
                </c:pt>
                <c:pt idx="121">
                  <c:v>173</c:v>
                </c:pt>
                <c:pt idx="122">
                  <c:v>174</c:v>
                </c:pt>
                <c:pt idx="123">
                  <c:v>175</c:v>
                </c:pt>
                <c:pt idx="124">
                  <c:v>176</c:v>
                </c:pt>
                <c:pt idx="125">
                  <c:v>178</c:v>
                </c:pt>
                <c:pt idx="126">
                  <c:v>179</c:v>
                </c:pt>
                <c:pt idx="127">
                  <c:v>180</c:v>
                </c:pt>
                <c:pt idx="128">
                  <c:v>181</c:v>
                </c:pt>
                <c:pt idx="129">
                  <c:v>182</c:v>
                </c:pt>
                <c:pt idx="130">
                  <c:v>183</c:v>
                </c:pt>
                <c:pt idx="131">
                  <c:v>184</c:v>
                </c:pt>
                <c:pt idx="132">
                  <c:v>185</c:v>
                </c:pt>
                <c:pt idx="133">
                  <c:v>186</c:v>
                </c:pt>
                <c:pt idx="134">
                  <c:v>187</c:v>
                </c:pt>
                <c:pt idx="135">
                  <c:v>188</c:v>
                </c:pt>
                <c:pt idx="136">
                  <c:v>190</c:v>
                </c:pt>
                <c:pt idx="137">
                  <c:v>191</c:v>
                </c:pt>
                <c:pt idx="138">
                  <c:v>192</c:v>
                </c:pt>
                <c:pt idx="139">
                  <c:v>193</c:v>
                </c:pt>
                <c:pt idx="140">
                  <c:v>194</c:v>
                </c:pt>
                <c:pt idx="141">
                  <c:v>195</c:v>
                </c:pt>
                <c:pt idx="142">
                  <c:v>196</c:v>
                </c:pt>
                <c:pt idx="143">
                  <c:v>197</c:v>
                </c:pt>
                <c:pt idx="144">
                  <c:v>198</c:v>
                </c:pt>
                <c:pt idx="145">
                  <c:v>199</c:v>
                </c:pt>
                <c:pt idx="146">
                  <c:v>200</c:v>
                </c:pt>
                <c:pt idx="147">
                  <c:v>201</c:v>
                </c:pt>
                <c:pt idx="148">
                  <c:v>202</c:v>
                </c:pt>
                <c:pt idx="149">
                  <c:v>203</c:v>
                </c:pt>
                <c:pt idx="150">
                  <c:v>203</c:v>
                </c:pt>
                <c:pt idx="151">
                  <c:v>204</c:v>
                </c:pt>
                <c:pt idx="152">
                  <c:v>205</c:v>
                </c:pt>
                <c:pt idx="153">
                  <c:v>206</c:v>
                </c:pt>
                <c:pt idx="154">
                  <c:v>207</c:v>
                </c:pt>
                <c:pt idx="155">
                  <c:v>208</c:v>
                </c:pt>
                <c:pt idx="156">
                  <c:v>209</c:v>
                </c:pt>
                <c:pt idx="157">
                  <c:v>210</c:v>
                </c:pt>
                <c:pt idx="158">
                  <c:v>211</c:v>
                </c:pt>
                <c:pt idx="159">
                  <c:v>212</c:v>
                </c:pt>
                <c:pt idx="160">
                  <c:v>213</c:v>
                </c:pt>
                <c:pt idx="161">
                  <c:v>213</c:v>
                </c:pt>
                <c:pt idx="162">
                  <c:v>214</c:v>
                </c:pt>
                <c:pt idx="163">
                  <c:v>215</c:v>
                </c:pt>
                <c:pt idx="164">
                  <c:v>216</c:v>
                </c:pt>
                <c:pt idx="165">
                  <c:v>217</c:v>
                </c:pt>
                <c:pt idx="166">
                  <c:v>218</c:v>
                </c:pt>
                <c:pt idx="167">
                  <c:v>218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225</c:v>
                </c:pt>
                <c:pt idx="177">
                  <c:v>226</c:v>
                </c:pt>
                <c:pt idx="178">
                  <c:v>227</c:v>
                </c:pt>
                <c:pt idx="179">
                  <c:v>228</c:v>
                </c:pt>
                <c:pt idx="180">
                  <c:v>228</c:v>
                </c:pt>
                <c:pt idx="181">
                  <c:v>229</c:v>
                </c:pt>
                <c:pt idx="182">
                  <c:v>230</c:v>
                </c:pt>
                <c:pt idx="183">
                  <c:v>230</c:v>
                </c:pt>
                <c:pt idx="184">
                  <c:v>231</c:v>
                </c:pt>
                <c:pt idx="185">
                  <c:v>232</c:v>
                </c:pt>
                <c:pt idx="186">
                  <c:v>232</c:v>
                </c:pt>
                <c:pt idx="187">
                  <c:v>233</c:v>
                </c:pt>
                <c:pt idx="188">
                  <c:v>234</c:v>
                </c:pt>
                <c:pt idx="189">
                  <c:v>234</c:v>
                </c:pt>
                <c:pt idx="190">
                  <c:v>235</c:v>
                </c:pt>
                <c:pt idx="191">
                  <c:v>235</c:v>
                </c:pt>
                <c:pt idx="192">
                  <c:v>236</c:v>
                </c:pt>
                <c:pt idx="193">
                  <c:v>237</c:v>
                </c:pt>
                <c:pt idx="194">
                  <c:v>237</c:v>
                </c:pt>
                <c:pt idx="195">
                  <c:v>238</c:v>
                </c:pt>
                <c:pt idx="196">
                  <c:v>238</c:v>
                </c:pt>
                <c:pt idx="197">
                  <c:v>239</c:v>
                </c:pt>
                <c:pt idx="198">
                  <c:v>239</c:v>
                </c:pt>
                <c:pt idx="199">
                  <c:v>240</c:v>
                </c:pt>
                <c:pt idx="200">
                  <c:v>241</c:v>
                </c:pt>
                <c:pt idx="201">
                  <c:v>241</c:v>
                </c:pt>
                <c:pt idx="202">
                  <c:v>242</c:v>
                </c:pt>
                <c:pt idx="203">
                  <c:v>242</c:v>
                </c:pt>
                <c:pt idx="204">
                  <c:v>243</c:v>
                </c:pt>
                <c:pt idx="205">
                  <c:v>243</c:v>
                </c:pt>
                <c:pt idx="206">
                  <c:v>243</c:v>
                </c:pt>
                <c:pt idx="207">
                  <c:v>244</c:v>
                </c:pt>
                <c:pt idx="208">
                  <c:v>244</c:v>
                </c:pt>
                <c:pt idx="209">
                  <c:v>245</c:v>
                </c:pt>
                <c:pt idx="210">
                  <c:v>245</c:v>
                </c:pt>
                <c:pt idx="211">
                  <c:v>246</c:v>
                </c:pt>
                <c:pt idx="212">
                  <c:v>246</c:v>
                </c:pt>
                <c:pt idx="213">
                  <c:v>247</c:v>
                </c:pt>
                <c:pt idx="214">
                  <c:v>247</c:v>
                </c:pt>
                <c:pt idx="215">
                  <c:v>247</c:v>
                </c:pt>
                <c:pt idx="216">
                  <c:v>248</c:v>
                </c:pt>
                <c:pt idx="217">
                  <c:v>248</c:v>
                </c:pt>
                <c:pt idx="218">
                  <c:v>248</c:v>
                </c:pt>
                <c:pt idx="219">
                  <c:v>249</c:v>
                </c:pt>
                <c:pt idx="220">
                  <c:v>249</c:v>
                </c:pt>
                <c:pt idx="221">
                  <c:v>249</c:v>
                </c:pt>
                <c:pt idx="222">
                  <c:v>250</c:v>
                </c:pt>
                <c:pt idx="223">
                  <c:v>250</c:v>
                </c:pt>
                <c:pt idx="224">
                  <c:v>250</c:v>
                </c:pt>
                <c:pt idx="225">
                  <c:v>251</c:v>
                </c:pt>
                <c:pt idx="226">
                  <c:v>251</c:v>
                </c:pt>
                <c:pt idx="227">
                  <c:v>251</c:v>
                </c:pt>
                <c:pt idx="228">
                  <c:v>251</c:v>
                </c:pt>
                <c:pt idx="229">
                  <c:v>252</c:v>
                </c:pt>
                <c:pt idx="230">
                  <c:v>252</c:v>
                </c:pt>
                <c:pt idx="231">
                  <c:v>252</c:v>
                </c:pt>
                <c:pt idx="232">
                  <c:v>252</c:v>
                </c:pt>
                <c:pt idx="233">
                  <c:v>253</c:v>
                </c:pt>
                <c:pt idx="234">
                  <c:v>253</c:v>
                </c:pt>
                <c:pt idx="235">
                  <c:v>253</c:v>
                </c:pt>
                <c:pt idx="236">
                  <c:v>253</c:v>
                </c:pt>
                <c:pt idx="237">
                  <c:v>253</c:v>
                </c:pt>
                <c:pt idx="238">
                  <c:v>254</c:v>
                </c:pt>
                <c:pt idx="239">
                  <c:v>254</c:v>
                </c:pt>
                <c:pt idx="240">
                  <c:v>254</c:v>
                </c:pt>
                <c:pt idx="241">
                  <c:v>254</c:v>
                </c:pt>
                <c:pt idx="242">
                  <c:v>254</c:v>
                </c:pt>
                <c:pt idx="243">
                  <c:v>254</c:v>
                </c:pt>
                <c:pt idx="244">
                  <c:v>254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E-43DF-9198-50193677B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48032"/>
        <c:axId val="649091216"/>
      </c:scatterChart>
      <c:valAx>
        <c:axId val="66364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91216"/>
        <c:crosses val="autoZero"/>
        <c:crossBetween val="midCat"/>
      </c:valAx>
      <c:valAx>
        <c:axId val="64909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4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393246</xdr:colOff>
      <xdr:row>11</xdr:row>
      <xdr:rowOff>189819</xdr:rowOff>
    </xdr:from>
    <xdr:to>
      <xdr:col>42</xdr:col>
      <xdr:colOff>285750</xdr:colOff>
      <xdr:row>26</xdr:row>
      <xdr:rowOff>75519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B8753-DD93-8ADE-4327-9CCA578DC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161430</xdr:colOff>
      <xdr:row>10</xdr:row>
      <xdr:rowOff>152400</xdr:rowOff>
    </xdr:from>
    <xdr:to>
      <xdr:col>22</xdr:col>
      <xdr:colOff>256680</xdr:colOff>
      <xdr:row>25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793330-DD9D-F000-3EF4-15DD1948B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623454</xdr:colOff>
      <xdr:row>16</xdr:row>
      <xdr:rowOff>152399</xdr:rowOff>
    </xdr:from>
    <xdr:to>
      <xdr:col>22</xdr:col>
      <xdr:colOff>69272</xdr:colOff>
      <xdr:row>31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A208C1-79F8-3F59-24FC-A817B0DD1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25</xdr:row>
      <xdr:rowOff>76200</xdr:rowOff>
    </xdr:from>
    <xdr:to>
      <xdr:col>12</xdr:col>
      <xdr:colOff>66675</xdr:colOff>
      <xdr:row>43</xdr:row>
      <xdr:rowOff>60857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AC322-162A-E5C6-7396-649BC146A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4838700"/>
          <a:ext cx="5972175" cy="3413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A728-31A9-4078-B10B-6F229B57FA1A}">
  <dimension ref="A2:JJ260"/>
  <sheetViews>
    <sheetView topLeftCell="C217" zoomScale="85" zoomScaleNormal="85" workbookViewId="0">
      <selection activeCell="F54" sqref="F54:J54"/>
    </sheetView>
  </sheetViews>
  <sheetFormatPr defaultRowHeight="15" x14ac:dyDescent="0.25"/>
  <cols>
    <col min="1" max="2" width="9.140625" style="1"/>
    <col min="3" max="3" width="28.42578125" style="1" customWidth="1"/>
    <col min="4" max="9" width="9.140625" style="1"/>
    <col min="10" max="11" width="15.140625" style="1" customWidth="1"/>
    <col min="12" max="12" width="9.140625" style="1"/>
    <col min="13" max="270" width="9.5703125" style="1" customWidth="1"/>
    <col min="271" max="16384" width="9.140625" style="1"/>
  </cols>
  <sheetData>
    <row r="2" spans="3:270" x14ac:dyDescent="0.25">
      <c r="J2" s="3" t="s">
        <v>4</v>
      </c>
      <c r="K2" s="3"/>
    </row>
    <row r="3" spans="3:270" x14ac:dyDescent="0.25">
      <c r="C3" s="2" t="s">
        <v>1</v>
      </c>
      <c r="D3" s="1">
        <v>255</v>
      </c>
      <c r="G3" s="1" t="s">
        <v>2</v>
      </c>
      <c r="H3" s="1" t="s">
        <v>3</v>
      </c>
      <c r="I3" s="1" t="s">
        <v>7</v>
      </c>
      <c r="J3" s="1" t="s">
        <v>6</v>
      </c>
      <c r="K3" s="1" t="s">
        <v>5</v>
      </c>
    </row>
    <row r="4" spans="3:270" x14ac:dyDescent="0.25">
      <c r="F4" s="1">
        <v>0</v>
      </c>
      <c r="G4" s="1" cm="1">
        <f t="array" ref="G4:G259">90/$D$3*F4:F259</f>
        <v>0</v>
      </c>
      <c r="H4" s="1" cm="1">
        <f t="array" ref="H4:H259">RADIANS(G4:G259)</f>
        <v>0</v>
      </c>
      <c r="I4" cm="1">
        <f t="array" ref="I4:I259">SIN(_xlfn.ANCHORARRAY(H4))</f>
        <v>0</v>
      </c>
      <c r="J4" s="1" cm="1">
        <f t="array" ref="J4:J259">_xlfn.ANCHORARRAY(I4)*D3</f>
        <v>0</v>
      </c>
      <c r="K4" s="1" cm="1">
        <f t="array" ref="K4:K259">ROUND(_xlfn.ANCHORARRAY(J4),0)</f>
        <v>0</v>
      </c>
      <c r="L4" s="1">
        <f t="shared" ref="L4:L67" si="0">J4-K4</f>
        <v>0</v>
      </c>
    </row>
    <row r="5" spans="3:270" x14ac:dyDescent="0.25">
      <c r="F5" s="1">
        <v>1</v>
      </c>
      <c r="G5" s="1">
        <v>0.35294117647058826</v>
      </c>
      <c r="H5" s="1">
        <v>6.1599855952741049E-3</v>
      </c>
      <c r="I5">
        <v>6.1599466381386482E-3</v>
      </c>
      <c r="J5" s="1">
        <v>1.5707863927253554</v>
      </c>
      <c r="K5" s="1">
        <v>2</v>
      </c>
      <c r="L5" s="1">
        <f t="shared" si="0"/>
        <v>-0.42921360727464464</v>
      </c>
      <c r="JJ5" s="1" t="s">
        <v>0</v>
      </c>
    </row>
    <row r="6" spans="3:270" x14ac:dyDescent="0.25">
      <c r="F6" s="1">
        <v>2</v>
      </c>
      <c r="G6" s="1">
        <v>0.70588235294117652</v>
      </c>
      <c r="H6" s="1">
        <v>1.231997119054821E-2</v>
      </c>
      <c r="I6">
        <v>1.2319659535238444E-2</v>
      </c>
      <c r="J6" s="1">
        <v>3.1415131814858031</v>
      </c>
      <c r="K6" s="1">
        <v>3</v>
      </c>
      <c r="L6" s="1">
        <f t="shared" si="0"/>
        <v>0.14151318148580305</v>
      </c>
    </row>
    <row r="7" spans="3:270" x14ac:dyDescent="0.25">
      <c r="F7" s="1">
        <v>3</v>
      </c>
      <c r="G7" s="1">
        <v>1.0588235294117647</v>
      </c>
      <c r="H7" s="1">
        <v>1.8479956785822312E-2</v>
      </c>
      <c r="I7">
        <v>1.8478904959129905E-2</v>
      </c>
      <c r="J7" s="1">
        <v>4.7121207645781258</v>
      </c>
      <c r="K7" s="1">
        <v>5</v>
      </c>
      <c r="L7" s="1">
        <f t="shared" si="0"/>
        <v>-0.28787923542187421</v>
      </c>
    </row>
    <row r="8" spans="3:270" x14ac:dyDescent="0.25">
      <c r="F8" s="1">
        <v>4</v>
      </c>
      <c r="G8" s="1">
        <v>1.411764705882353</v>
      </c>
      <c r="H8" s="1">
        <v>2.463994238109642E-2</v>
      </c>
      <c r="I8">
        <v>2.4637449195381973E-2</v>
      </c>
      <c r="J8" s="1">
        <v>6.2825495448224036</v>
      </c>
      <c r="K8" s="1">
        <v>6</v>
      </c>
      <c r="L8" s="1">
        <f t="shared" si="0"/>
        <v>0.28254954482240358</v>
      </c>
    </row>
    <row r="9" spans="3:270" x14ac:dyDescent="0.25">
      <c r="F9" s="1">
        <v>5</v>
      </c>
      <c r="G9" s="1">
        <v>1.7647058823529413</v>
      </c>
      <c r="H9" s="1">
        <v>3.0799927976370524E-2</v>
      </c>
      <c r="I9">
        <v>3.0795058556170356E-2</v>
      </c>
      <c r="J9" s="1">
        <v>7.8527399318234412</v>
      </c>
      <c r="K9" s="1">
        <v>8</v>
      </c>
      <c r="L9" s="1">
        <f t="shared" si="0"/>
        <v>-0.14726006817655879</v>
      </c>
    </row>
    <row r="10" spans="3:270" x14ac:dyDescent="0.25">
      <c r="F10" s="1">
        <v>6</v>
      </c>
      <c r="G10" s="1">
        <v>2.1176470588235294</v>
      </c>
      <c r="H10" s="1">
        <v>3.6959913571644624E-2</v>
      </c>
      <c r="I10">
        <v>3.6951499389144889E-2</v>
      </c>
      <c r="J10" s="1">
        <v>9.4226323442319462</v>
      </c>
      <c r="K10" s="1">
        <v>9</v>
      </c>
      <c r="L10" s="1">
        <f t="shared" si="0"/>
        <v>0.42263234423194618</v>
      </c>
    </row>
    <row r="11" spans="3:270" x14ac:dyDescent="0.25">
      <c r="F11" s="1">
        <v>7</v>
      </c>
      <c r="G11" s="1">
        <v>2.4705882352941178</v>
      </c>
      <c r="H11" s="1">
        <v>4.3119899166918732E-2</v>
      </c>
      <c r="I11">
        <v>4.3106538086295575E-2</v>
      </c>
      <c r="J11" s="1">
        <v>10.992167212005372</v>
      </c>
      <c r="K11" s="1">
        <v>11</v>
      </c>
      <c r="L11" s="1">
        <f t="shared" si="0"/>
        <v>-7.8327879946282764E-3</v>
      </c>
    </row>
    <row r="12" spans="3:270" x14ac:dyDescent="0.25">
      <c r="F12" s="1">
        <v>8</v>
      </c>
      <c r="G12" s="1">
        <v>2.8235294117647061</v>
      </c>
      <c r="H12" s="1">
        <v>4.927988476219284E-2</v>
      </c>
      <c r="I12">
        <v>4.925994109281686E-2</v>
      </c>
      <c r="J12" s="1">
        <v>12.561284978668299</v>
      </c>
      <c r="K12" s="1">
        <v>13</v>
      </c>
      <c r="L12" s="1">
        <f t="shared" si="0"/>
        <v>-0.43871502133170104</v>
      </c>
    </row>
    <row r="13" spans="3:270" x14ac:dyDescent="0.25">
      <c r="F13" s="1">
        <v>9</v>
      </c>
      <c r="G13" s="1">
        <v>3.1764705882352944</v>
      </c>
      <c r="H13" s="1">
        <v>5.543987035746694E-2</v>
      </c>
      <c r="I13">
        <v>5.5411474915969955E-2</v>
      </c>
      <c r="J13" s="1">
        <v>14.129926103572339</v>
      </c>
      <c r="K13" s="1">
        <v>14</v>
      </c>
      <c r="L13" s="1">
        <f t="shared" si="0"/>
        <v>0.12992610357233936</v>
      </c>
    </row>
    <row r="14" spans="3:270" x14ac:dyDescent="0.25">
      <c r="F14" s="1">
        <v>10</v>
      </c>
      <c r="G14" s="1">
        <v>3.5294117647058827</v>
      </c>
      <c r="H14" s="1">
        <v>6.1599855952741048E-2</v>
      </c>
      <c r="I14">
        <v>6.1560906133942842E-2</v>
      </c>
      <c r="J14" s="1">
        <v>15.698031064155424</v>
      </c>
      <c r="K14" s="1">
        <v>16</v>
      </c>
      <c r="L14" s="1">
        <f t="shared" si="0"/>
        <v>-0.30196893584457563</v>
      </c>
    </row>
    <row r="15" spans="3:270" x14ac:dyDescent="0.25">
      <c r="F15" s="1">
        <v>11</v>
      </c>
      <c r="G15" s="1">
        <v>3.882352941176471</v>
      </c>
      <c r="H15" s="1">
        <v>6.7759841548015148E-2</v>
      </c>
      <c r="I15">
        <v>6.7708001404707452E-2</v>
      </c>
      <c r="J15" s="1">
        <v>17.265540358200401</v>
      </c>
      <c r="K15" s="1">
        <v>17</v>
      </c>
      <c r="L15" s="1">
        <f t="shared" si="0"/>
        <v>0.26554035820040056</v>
      </c>
    </row>
    <row r="16" spans="3:270" x14ac:dyDescent="0.25">
      <c r="F16" s="1">
        <v>12</v>
      </c>
      <c r="G16" s="1">
        <v>4.2352941176470589</v>
      </c>
      <c r="H16" s="1">
        <v>7.3919827143289249E-2</v>
      </c>
      <c r="I16">
        <v>7.3852527474873961E-2</v>
      </c>
      <c r="J16" s="1">
        <v>18.832394506092861</v>
      </c>
      <c r="K16" s="1">
        <v>19</v>
      </c>
      <c r="L16" s="1">
        <f t="shared" si="0"/>
        <v>-0.16760549390713919</v>
      </c>
    </row>
    <row r="17" spans="6:12" x14ac:dyDescent="0.25">
      <c r="F17" s="1">
        <v>13</v>
      </c>
      <c r="G17" s="1">
        <v>4.5882352941176476</v>
      </c>
      <c r="H17" s="1">
        <v>8.0079812738563363E-2</v>
      </c>
      <c r="I17">
        <v>7.9994251188541643E-2</v>
      </c>
      <c r="J17" s="1">
        <v>20.398534053078119</v>
      </c>
      <c r="K17" s="1">
        <v>20</v>
      </c>
      <c r="L17" s="1">
        <f t="shared" si="0"/>
        <v>0.3985340530781194</v>
      </c>
    </row>
    <row r="18" spans="6:12" x14ac:dyDescent="0.25">
      <c r="F18" s="1">
        <v>14</v>
      </c>
      <c r="G18" s="1">
        <v>4.9411764705882355</v>
      </c>
      <c r="H18" s="1">
        <v>8.6239798333837464E-2</v>
      </c>
      <c r="I18">
        <v>8.6132939496146005E-2</v>
      </c>
      <c r="J18" s="1">
        <v>21.963899571517231</v>
      </c>
      <c r="K18" s="1">
        <v>22</v>
      </c>
      <c r="L18" s="1">
        <f t="shared" si="0"/>
        <v>-3.6100428482768621E-2</v>
      </c>
    </row>
    <row r="19" spans="6:12" x14ac:dyDescent="0.25">
      <c r="F19" s="1">
        <v>15</v>
      </c>
      <c r="G19" s="1">
        <v>5.2941176470588243</v>
      </c>
      <c r="H19" s="1">
        <v>9.2399783929111579E-2</v>
      </c>
      <c r="I19">
        <v>9.2268359463302002E-2</v>
      </c>
      <c r="J19" s="1">
        <v>23.528431663142012</v>
      </c>
      <c r="K19" s="1">
        <v>24</v>
      </c>
      <c r="L19" s="1">
        <f t="shared" si="0"/>
        <v>-0.47156833685798816</v>
      </c>
    </row>
    <row r="20" spans="6:12" x14ac:dyDescent="0.25">
      <c r="F20" s="1">
        <v>16</v>
      </c>
      <c r="G20" s="1">
        <v>5.6470588235294121</v>
      </c>
      <c r="H20" s="1">
        <v>9.8559769524385679E-2</v>
      </c>
      <c r="I20">
        <v>9.8400278279642719E-2</v>
      </c>
      <c r="J20" s="1">
        <v>25.092070961308892</v>
      </c>
      <c r="K20" s="1">
        <v>25</v>
      </c>
      <c r="L20" s="1">
        <f t="shared" si="0"/>
        <v>9.2070961308891697E-2</v>
      </c>
    </row>
    <row r="21" spans="6:12" x14ac:dyDescent="0.25">
      <c r="F21" s="1">
        <v>17</v>
      </c>
      <c r="G21" s="1">
        <v>6</v>
      </c>
      <c r="H21" s="1">
        <v>0.10471975511965978</v>
      </c>
      <c r="I21">
        <v>0.10452846326765347</v>
      </c>
      <c r="J21" s="1">
        <v>26.654758133251637</v>
      </c>
      <c r="K21" s="1">
        <v>27</v>
      </c>
      <c r="L21" s="1">
        <f t="shared" si="0"/>
        <v>-0.34524186674836344</v>
      </c>
    </row>
    <row r="22" spans="6:12" x14ac:dyDescent="0.25">
      <c r="F22" s="1">
        <v>18</v>
      </c>
      <c r="G22" s="1">
        <v>6.3529411764705888</v>
      </c>
      <c r="H22" s="1">
        <v>0.11087974071493388</v>
      </c>
      <c r="I22">
        <v>0.11065268189150085</v>
      </c>
      <c r="J22" s="1">
        <v>28.216433882332716</v>
      </c>
      <c r="K22" s="1">
        <v>28</v>
      </c>
      <c r="L22" s="1">
        <f t="shared" si="0"/>
        <v>0.21643388233271565</v>
      </c>
    </row>
    <row r="23" spans="6:12" x14ac:dyDescent="0.25">
      <c r="F23" s="1">
        <v>19</v>
      </c>
      <c r="G23" s="1">
        <v>6.7058823529411766</v>
      </c>
      <c r="H23" s="1">
        <v>0.11703972631020798</v>
      </c>
      <c r="I23">
        <v>0.1167727017658563</v>
      </c>
      <c r="J23" s="1">
        <v>29.777038950293356</v>
      </c>
      <c r="K23" s="1">
        <v>30</v>
      </c>
      <c r="L23" s="1">
        <f t="shared" si="0"/>
        <v>-0.22296104970664388</v>
      </c>
    </row>
    <row r="24" spans="6:12" x14ac:dyDescent="0.25">
      <c r="F24" s="1">
        <v>20</v>
      </c>
      <c r="G24" s="1">
        <v>7.0588235294117654</v>
      </c>
      <c r="H24" s="1">
        <v>0.1231997119054821</v>
      </c>
      <c r="I24">
        <v>0.12288829066471413</v>
      </c>
      <c r="J24" s="1">
        <v>31.336514119502102</v>
      </c>
      <c r="K24" s="1">
        <v>31</v>
      </c>
      <c r="L24" s="1">
        <f t="shared" si="0"/>
        <v>0.33651411950210175</v>
      </c>
    </row>
    <row r="25" spans="6:12" x14ac:dyDescent="0.25">
      <c r="F25" s="1">
        <v>21</v>
      </c>
      <c r="G25" s="1">
        <v>7.4117647058823533</v>
      </c>
      <c r="H25" s="1">
        <v>0.12935969750075618</v>
      </c>
      <c r="I25">
        <v>0.12899921653020327</v>
      </c>
      <c r="J25" s="1">
        <v>32.894800215201833</v>
      </c>
      <c r="K25" s="1">
        <v>33</v>
      </c>
      <c r="L25" s="1">
        <f t="shared" si="0"/>
        <v>-0.10519978479816672</v>
      </c>
    </row>
    <row r="26" spans="6:12" x14ac:dyDescent="0.25">
      <c r="F26" s="1">
        <v>22</v>
      </c>
      <c r="G26" s="1">
        <v>7.764705882352942</v>
      </c>
      <c r="H26" s="1">
        <v>0.1355196830960303</v>
      </c>
      <c r="I26">
        <v>0.13510524748139296</v>
      </c>
      <c r="J26" s="1">
        <v>34.451838107755208</v>
      </c>
      <c r="K26" s="1">
        <v>34</v>
      </c>
      <c r="L26" s="1">
        <f t="shared" si="0"/>
        <v>0.45183810775520783</v>
      </c>
    </row>
    <row r="27" spans="6:12" x14ac:dyDescent="0.25">
      <c r="F27" s="1">
        <v>23</v>
      </c>
      <c r="G27" s="1">
        <v>8.1176470588235308</v>
      </c>
      <c r="H27" s="1">
        <v>0.14167966869130441</v>
      </c>
      <c r="I27">
        <v>0.1412061518230914</v>
      </c>
      <c r="J27" s="1">
        <v>36.007568714888308</v>
      </c>
      <c r="K27" s="1">
        <v>36</v>
      </c>
      <c r="L27" s="1">
        <f t="shared" si="0"/>
        <v>7.5687148883076816E-3</v>
      </c>
    </row>
    <row r="28" spans="6:12" x14ac:dyDescent="0.25">
      <c r="F28" s="1">
        <v>24</v>
      </c>
      <c r="G28" s="1">
        <v>8.4705882352941178</v>
      </c>
      <c r="H28" s="1">
        <v>0.1478396542865785</v>
      </c>
      <c r="I28">
        <v>0.1473016980546375</v>
      </c>
      <c r="J28" s="1">
        <v>37.561933003932559</v>
      </c>
      <c r="K28" s="1">
        <v>38</v>
      </c>
      <c r="L28" s="1">
        <f t="shared" si="0"/>
        <v>-0.43806699606744104</v>
      </c>
    </row>
    <row r="29" spans="6:12" x14ac:dyDescent="0.25">
      <c r="F29" s="1">
        <v>25</v>
      </c>
      <c r="G29" s="1">
        <v>8.8235294117647065</v>
      </c>
      <c r="H29" s="1">
        <v>0.15399963988185261</v>
      </c>
      <c r="I29">
        <v>0.15339165487868536</v>
      </c>
      <c r="J29" s="1">
        <v>39.114871994064771</v>
      </c>
      <c r="K29" s="1">
        <v>39</v>
      </c>
      <c r="L29" s="1">
        <f t="shared" si="0"/>
        <v>0.11487199406477089</v>
      </c>
    </row>
    <row r="30" spans="6:12" x14ac:dyDescent="0.25">
      <c r="F30" s="1">
        <v>26</v>
      </c>
      <c r="G30" s="1">
        <v>9.1764705882352953</v>
      </c>
      <c r="H30" s="1">
        <v>0.16015962547712673</v>
      </c>
      <c r="I30">
        <v>0.15947579120998082</v>
      </c>
      <c r="J30" s="1">
        <v>40.666326758545111</v>
      </c>
      <c r="K30" s="1">
        <v>41</v>
      </c>
      <c r="L30" s="1">
        <f t="shared" si="0"/>
        <v>-0.33367324145488908</v>
      </c>
    </row>
    <row r="31" spans="6:12" x14ac:dyDescent="0.25">
      <c r="F31" s="1">
        <v>27</v>
      </c>
      <c r="G31" s="1">
        <v>9.5294117647058822</v>
      </c>
      <c r="H31" s="1">
        <v>0.16631961107240081</v>
      </c>
      <c r="I31">
        <v>0.16555387618412995</v>
      </c>
      <c r="J31" s="1">
        <v>42.21623842695314</v>
      </c>
      <c r="K31" s="1">
        <v>42</v>
      </c>
      <c r="L31" s="1">
        <f t="shared" si="0"/>
        <v>0.21623842695314011</v>
      </c>
    </row>
    <row r="32" spans="6:12" x14ac:dyDescent="0.25">
      <c r="F32" s="1">
        <v>28</v>
      </c>
      <c r="G32" s="1">
        <v>9.882352941176471</v>
      </c>
      <c r="H32" s="1">
        <v>0.17247959666767493</v>
      </c>
      <c r="I32">
        <v>0.17162567916635962</v>
      </c>
      <c r="J32" s="1">
        <v>43.764548187421703</v>
      </c>
      <c r="K32" s="1">
        <v>44</v>
      </c>
      <c r="L32" s="1">
        <f t="shared" si="0"/>
        <v>-0.23545181257829739</v>
      </c>
    </row>
    <row r="33" spans="6:12" x14ac:dyDescent="0.25">
      <c r="F33" s="1">
        <v>29</v>
      </c>
      <c r="G33" s="1">
        <v>10.23529411764706</v>
      </c>
      <c r="H33" s="1">
        <v>0.17863958226294904</v>
      </c>
      <c r="I33">
        <v>0.17769096976026863</v>
      </c>
      <c r="J33" s="1">
        <v>45.311197288868499</v>
      </c>
      <c r="K33" s="1">
        <v>45</v>
      </c>
      <c r="L33" s="1">
        <f t="shared" si="0"/>
        <v>0.31119728886849884</v>
      </c>
    </row>
    <row r="34" spans="6:12" x14ac:dyDescent="0.25">
      <c r="F34" s="1">
        <v>30</v>
      </c>
      <c r="G34" s="1">
        <v>10.588235294117649</v>
      </c>
      <c r="H34" s="1">
        <v>0.18479956785822316</v>
      </c>
      <c r="I34">
        <v>0.18374951781657037</v>
      </c>
      <c r="J34" s="1">
        <v>46.856127043225442</v>
      </c>
      <c r="K34" s="1">
        <v>47</v>
      </c>
      <c r="L34" s="1">
        <f t="shared" si="0"/>
        <v>-0.14387295677455825</v>
      </c>
    </row>
    <row r="35" spans="6:12" x14ac:dyDescent="0.25">
      <c r="F35" s="1">
        <v>31</v>
      </c>
      <c r="G35" s="1">
        <v>10.941176470588236</v>
      </c>
      <c r="H35" s="1">
        <v>0.19095955345349724</v>
      </c>
      <c r="I35">
        <v>0.18980109344182577</v>
      </c>
      <c r="J35" s="1">
        <v>48.399278827665576</v>
      </c>
      <c r="K35" s="1">
        <v>48</v>
      </c>
      <c r="L35" s="1">
        <f t="shared" si="0"/>
        <v>0.39927882766557588</v>
      </c>
    </row>
    <row r="36" spans="6:12" x14ac:dyDescent="0.25">
      <c r="F36" s="1">
        <v>32</v>
      </c>
      <c r="G36" s="1">
        <v>11.294117647058824</v>
      </c>
      <c r="H36" s="1">
        <v>0.19711953904877136</v>
      </c>
      <c r="I36">
        <v>0.19584546700716698</v>
      </c>
      <c r="J36" s="1">
        <v>49.940594086827581</v>
      </c>
      <c r="K36" s="1">
        <v>50</v>
      </c>
      <c r="L36" s="1">
        <f t="shared" si="0"/>
        <v>-5.9405913172419389E-2</v>
      </c>
    </row>
    <row r="37" spans="6:12" x14ac:dyDescent="0.25">
      <c r="F37" s="1">
        <v>33</v>
      </c>
      <c r="G37" s="1">
        <v>11.647058823529413</v>
      </c>
      <c r="H37" s="1">
        <v>0.20327952464404547</v>
      </c>
      <c r="I37">
        <v>0.20188240915701028</v>
      </c>
      <c r="J37" s="1">
        <v>51.480014335037623</v>
      </c>
      <c r="K37" s="1">
        <v>51</v>
      </c>
      <c r="L37" s="1">
        <f t="shared" si="0"/>
        <v>0.48001433503762314</v>
      </c>
    </row>
    <row r="38" spans="6:12" x14ac:dyDescent="0.25">
      <c r="F38" s="1">
        <v>34</v>
      </c>
      <c r="G38" s="1">
        <v>12</v>
      </c>
      <c r="H38" s="1">
        <v>0.20943951023931956</v>
      </c>
      <c r="I38">
        <v>0.20791169081775934</v>
      </c>
      <c r="J38" s="1">
        <v>53.017481158528632</v>
      </c>
      <c r="K38" s="1">
        <v>53</v>
      </c>
      <c r="L38" s="1">
        <f t="shared" si="0"/>
        <v>1.7481158528632079E-2</v>
      </c>
    </row>
    <row r="39" spans="6:12" x14ac:dyDescent="0.25">
      <c r="F39" s="1">
        <v>35</v>
      </c>
      <c r="G39" s="1">
        <v>12.352941176470589</v>
      </c>
      <c r="H39" s="1">
        <v>0.21559949583459365</v>
      </c>
      <c r="I39">
        <v>0.21393308320649743</v>
      </c>
      <c r="J39" s="1">
        <v>54.552936217656843</v>
      </c>
      <c r="K39" s="1">
        <v>55</v>
      </c>
      <c r="L39" s="1">
        <f t="shared" si="0"/>
        <v>-0.44706378234315736</v>
      </c>
    </row>
    <row r="40" spans="6:12" x14ac:dyDescent="0.25">
      <c r="F40" s="1">
        <v>36</v>
      </c>
      <c r="G40" s="1">
        <v>12.705882352941178</v>
      </c>
      <c r="H40" s="1">
        <v>0.22175948142986776</v>
      </c>
      <c r="I40">
        <v>0.21994635783966862</v>
      </c>
      <c r="J40" s="1">
        <v>56.0863212491155</v>
      </c>
      <c r="K40" s="1">
        <v>56</v>
      </c>
      <c r="L40" s="1">
        <f t="shared" si="0"/>
        <v>8.6321249115499654E-2</v>
      </c>
    </row>
    <row r="41" spans="6:12" x14ac:dyDescent="0.25">
      <c r="F41" s="1">
        <v>37</v>
      </c>
      <c r="G41" s="1">
        <v>13.058823529411766</v>
      </c>
      <c r="H41" s="1">
        <v>0.22791946702514188</v>
      </c>
      <c r="I41">
        <v>0.22595128654174768</v>
      </c>
      <c r="J41" s="1">
        <v>57.617578068145654</v>
      </c>
      <c r="K41" s="1">
        <v>58</v>
      </c>
      <c r="L41" s="1">
        <f t="shared" si="0"/>
        <v>-0.38242193185434559</v>
      </c>
    </row>
    <row r="42" spans="6:12" x14ac:dyDescent="0.25">
      <c r="F42" s="1">
        <v>38</v>
      </c>
      <c r="G42" s="1">
        <v>13.411764705882353</v>
      </c>
      <c r="H42" s="1">
        <v>0.23407945262041596</v>
      </c>
      <c r="I42">
        <v>0.23194764145389815</v>
      </c>
      <c r="J42" s="1">
        <v>59.146648570744027</v>
      </c>
      <c r="K42" s="1">
        <v>59</v>
      </c>
      <c r="L42" s="1">
        <f t="shared" si="0"/>
        <v>0.14664857074402704</v>
      </c>
    </row>
    <row r="43" spans="6:12" x14ac:dyDescent="0.25">
      <c r="F43" s="1">
        <v>39</v>
      </c>
      <c r="G43" s="1">
        <v>13.764705882352942</v>
      </c>
      <c r="H43" s="1">
        <v>0.24023943821569008</v>
      </c>
      <c r="I43">
        <v>0.23793519504261879</v>
      </c>
      <c r="J43" s="1">
        <v>60.673474735867792</v>
      </c>
      <c r="K43" s="1">
        <v>61</v>
      </c>
      <c r="L43" s="1">
        <f t="shared" si="0"/>
        <v>-0.32652526413220784</v>
      </c>
    </row>
    <row r="44" spans="6:12" x14ac:dyDescent="0.25">
      <c r="F44" s="1">
        <v>40</v>
      </c>
      <c r="G44" s="1">
        <v>14.117647058823531</v>
      </c>
      <c r="H44" s="1">
        <v>0.24639942381096419</v>
      </c>
      <c r="I44">
        <v>0.24391372010837717</v>
      </c>
      <c r="J44" s="1">
        <v>62.197998627636181</v>
      </c>
      <c r="K44" s="1">
        <v>62</v>
      </c>
      <c r="L44" s="1">
        <f t="shared" si="0"/>
        <v>0.19799862763618137</v>
      </c>
    </row>
    <row r="45" spans="6:12" x14ac:dyDescent="0.25">
      <c r="F45" s="1">
        <v>41</v>
      </c>
      <c r="G45" s="1">
        <v>14.470588235294118</v>
      </c>
      <c r="H45" s="1">
        <v>0.25255940940623828</v>
      </c>
      <c r="I45">
        <v>0.24988298979423082</v>
      </c>
      <c r="J45" s="1">
        <v>63.72016239752886</v>
      </c>
      <c r="K45" s="1">
        <v>64</v>
      </c>
      <c r="L45" s="1">
        <f t="shared" si="0"/>
        <v>-0.2798376024711402</v>
      </c>
    </row>
    <row r="46" spans="6:12" x14ac:dyDescent="0.25">
      <c r="F46" s="1">
        <v>42</v>
      </c>
      <c r="G46" s="1">
        <v>14.823529411764707</v>
      </c>
      <c r="H46" s="1">
        <v>0.25871939500151236</v>
      </c>
      <c r="I46">
        <v>0.25584277759443558</v>
      </c>
      <c r="J46" s="1">
        <v>65.23990828658107</v>
      </c>
      <c r="K46" s="1">
        <v>65</v>
      </c>
      <c r="L46" s="1">
        <f t="shared" si="0"/>
        <v>0.23990828658106977</v>
      </c>
    </row>
    <row r="47" spans="6:12" x14ac:dyDescent="0.25">
      <c r="F47" s="1">
        <v>43</v>
      </c>
      <c r="G47" s="1">
        <v>15.176470588235295</v>
      </c>
      <c r="H47" s="1">
        <v>0.26487938059678651</v>
      </c>
      <c r="I47">
        <v>0.26179285736304031</v>
      </c>
      <c r="J47" s="1">
        <v>66.757178627575286</v>
      </c>
      <c r="K47" s="1">
        <v>67</v>
      </c>
      <c r="L47" s="1">
        <f t="shared" si="0"/>
        <v>-0.24282137242471435</v>
      </c>
    </row>
    <row r="48" spans="6:12" x14ac:dyDescent="0.25">
      <c r="F48" s="1">
        <v>44</v>
      </c>
      <c r="G48" s="1">
        <v>15.529411764705884</v>
      </c>
      <c r="H48" s="1">
        <v>0.27103936619206059</v>
      </c>
      <c r="I48">
        <v>0.26773300332246791</v>
      </c>
      <c r="J48" s="1">
        <v>68.271915847229323</v>
      </c>
      <c r="K48" s="1">
        <v>68</v>
      </c>
      <c r="L48" s="1">
        <f t="shared" si="0"/>
        <v>0.27191584722932305</v>
      </c>
    </row>
    <row r="49" spans="6:12" x14ac:dyDescent="0.25">
      <c r="F49" s="1">
        <v>45</v>
      </c>
      <c r="G49" s="1">
        <v>15.882352941176471</v>
      </c>
      <c r="H49" s="1">
        <v>0.27719935178733468</v>
      </c>
      <c r="I49">
        <v>0.27366299007208283</v>
      </c>
      <c r="J49" s="1">
        <v>69.784062468381123</v>
      </c>
      <c r="K49" s="1">
        <v>70</v>
      </c>
      <c r="L49" s="1">
        <f t="shared" si="0"/>
        <v>-0.21593753161887719</v>
      </c>
    </row>
    <row r="50" spans="6:12" x14ac:dyDescent="0.25">
      <c r="F50" s="1">
        <v>46</v>
      </c>
      <c r="G50" s="1">
        <v>16.235294117647062</v>
      </c>
      <c r="H50" s="1">
        <v>0.28335933738260882</v>
      </c>
      <c r="I50">
        <v>0.27958259259674384</v>
      </c>
      <c r="J50" s="1">
        <v>71.293561112169684</v>
      </c>
      <c r="K50" s="1">
        <v>71</v>
      </c>
      <c r="L50" s="1">
        <f t="shared" si="0"/>
        <v>0.29356111216968372</v>
      </c>
    </row>
    <row r="51" spans="6:12" x14ac:dyDescent="0.25">
      <c r="F51" s="1">
        <v>47</v>
      </c>
      <c r="G51" s="1">
        <v>16.588235294117649</v>
      </c>
      <c r="H51" s="1">
        <v>0.28951932297788291</v>
      </c>
      <c r="I51">
        <v>0.28549158627534205</v>
      </c>
      <c r="J51" s="1">
        <v>72.800354500212222</v>
      </c>
      <c r="K51" s="1">
        <v>73</v>
      </c>
      <c r="L51" s="1">
        <f t="shared" si="0"/>
        <v>-0.19964549978777768</v>
      </c>
    </row>
    <row r="52" spans="6:12" x14ac:dyDescent="0.25">
      <c r="F52" s="1">
        <v>48</v>
      </c>
      <c r="G52" s="1">
        <v>16.941176470588236</v>
      </c>
      <c r="H52" s="1">
        <v>0.295679308573157</v>
      </c>
      <c r="I52">
        <v>0.29138974688932462</v>
      </c>
      <c r="J52" s="1">
        <v>74.30438545677778</v>
      </c>
      <c r="K52" s="1">
        <v>74</v>
      </c>
      <c r="L52" s="1">
        <f t="shared" si="0"/>
        <v>0.30438545677777995</v>
      </c>
    </row>
    <row r="53" spans="6:12" x14ac:dyDescent="0.25">
      <c r="F53" s="1">
        <v>49</v>
      </c>
      <c r="G53" s="1">
        <v>17.294117647058826</v>
      </c>
      <c r="H53" s="1">
        <v>0.30183929416843114</v>
      </c>
      <c r="I53">
        <v>0.29727685063120268</v>
      </c>
      <c r="J53" s="1">
        <v>75.80559691095668</v>
      </c>
      <c r="K53" s="1">
        <v>76</v>
      </c>
      <c r="L53" s="1">
        <f t="shared" si="0"/>
        <v>-0.19440308904331971</v>
      </c>
    </row>
    <row r="54" spans="6:12" x14ac:dyDescent="0.25">
      <c r="F54" s="1">
        <v>50</v>
      </c>
      <c r="G54" s="1">
        <v>17.647058823529413</v>
      </c>
      <c r="H54" s="1">
        <v>0.30799927976370522</v>
      </c>
      <c r="I54">
        <v>0.30315267411304353</v>
      </c>
      <c r="J54" s="1">
        <v>77.303931898826093</v>
      </c>
      <c r="K54" s="1">
        <v>77</v>
      </c>
      <c r="L54" s="1">
        <f t="shared" si="0"/>
        <v>0.30393189882609306</v>
      </c>
    </row>
    <row r="55" spans="6:12" x14ac:dyDescent="0.25">
      <c r="F55" s="1">
        <v>51</v>
      </c>
      <c r="G55" s="1">
        <v>18</v>
      </c>
      <c r="H55" s="1">
        <v>0.31415926535897931</v>
      </c>
      <c r="I55">
        <v>0.3090169943749474</v>
      </c>
      <c r="J55" s="1">
        <v>78.79933356561159</v>
      </c>
      <c r="K55" s="1">
        <v>79</v>
      </c>
      <c r="L55" s="1">
        <f t="shared" si="0"/>
        <v>-0.2006664343884097</v>
      </c>
    </row>
    <row r="56" spans="6:12" x14ac:dyDescent="0.25">
      <c r="F56" s="1">
        <v>52</v>
      </c>
      <c r="G56" s="1">
        <v>18.352941176470591</v>
      </c>
      <c r="H56" s="1">
        <v>0.32031925095425345</v>
      </c>
      <c r="I56">
        <v>0.31486958889350791</v>
      </c>
      <c r="J56" s="1">
        <v>80.291745167844525</v>
      </c>
      <c r="K56" s="1">
        <v>80</v>
      </c>
      <c r="L56" s="1">
        <f t="shared" si="0"/>
        <v>0.29174516784452464</v>
      </c>
    </row>
    <row r="57" spans="6:12" x14ac:dyDescent="0.25">
      <c r="F57" s="1">
        <v>53</v>
      </c>
      <c r="G57" s="1">
        <v>18.705882352941178</v>
      </c>
      <c r="H57" s="1">
        <v>0.32647923654952754</v>
      </c>
      <c r="I57">
        <v>0.32071023559025513</v>
      </c>
      <c r="J57" s="1">
        <v>81.781110075515059</v>
      </c>
      <c r="K57" s="1">
        <v>82</v>
      </c>
      <c r="L57" s="1">
        <f t="shared" si="0"/>
        <v>-0.21888992448494093</v>
      </c>
    </row>
    <row r="58" spans="6:12" x14ac:dyDescent="0.25">
      <c r="F58" s="1">
        <v>54</v>
      </c>
      <c r="G58" s="1">
        <v>19.058823529411764</v>
      </c>
      <c r="H58" s="1">
        <v>0.33263922214480163</v>
      </c>
      <c r="I58">
        <v>0.32653871284008329</v>
      </c>
      <c r="J58" s="1">
        <v>83.267371774221232</v>
      </c>
      <c r="K58" s="1">
        <v>83</v>
      </c>
      <c r="L58" s="1">
        <f t="shared" si="0"/>
        <v>0.26737177422123182</v>
      </c>
    </row>
    <row r="59" spans="6:12" x14ac:dyDescent="0.25">
      <c r="F59" s="1">
        <v>55</v>
      </c>
      <c r="G59" s="1">
        <v>19.411764705882355</v>
      </c>
      <c r="H59" s="1">
        <v>0.33879920774007577</v>
      </c>
      <c r="I59">
        <v>0.33235479947965968</v>
      </c>
      <c r="J59" s="1">
        <v>84.750473867313218</v>
      </c>
      <c r="K59" s="1">
        <v>85</v>
      </c>
      <c r="L59" s="1">
        <f t="shared" si="0"/>
        <v>-0.24952613268678192</v>
      </c>
    </row>
    <row r="60" spans="6:12" x14ac:dyDescent="0.25">
      <c r="F60" s="1">
        <v>56</v>
      </c>
      <c r="G60" s="1">
        <v>19.764705882352942</v>
      </c>
      <c r="H60" s="1">
        <v>0.34495919333534986</v>
      </c>
      <c r="I60">
        <v>0.33815827481581712</v>
      </c>
      <c r="J60" s="1">
        <v>86.230360078033371</v>
      </c>
      <c r="K60" s="1">
        <v>86</v>
      </c>
      <c r="L60" s="1">
        <f t="shared" si="0"/>
        <v>0.230360078033371</v>
      </c>
    </row>
    <row r="61" spans="6:12" x14ac:dyDescent="0.25">
      <c r="F61" s="1">
        <v>57</v>
      </c>
      <c r="G61" s="1">
        <v>20.117647058823529</v>
      </c>
      <c r="H61" s="1">
        <v>0.35111917893062394</v>
      </c>
      <c r="I61">
        <v>0.34394891863392812</v>
      </c>
      <c r="J61" s="1">
        <v>87.706974251651673</v>
      </c>
      <c r="K61" s="1">
        <v>88</v>
      </c>
      <c r="L61" s="1">
        <f t="shared" si="0"/>
        <v>-0.2930257483483274</v>
      </c>
    </row>
    <row r="62" spans="6:12" x14ac:dyDescent="0.25">
      <c r="F62" s="1">
        <v>58</v>
      </c>
      <c r="G62" s="1">
        <v>20.47058823529412</v>
      </c>
      <c r="H62" s="1">
        <v>0.35727916452589809</v>
      </c>
      <c r="I62">
        <v>0.34972651120626119</v>
      </c>
      <c r="J62" s="1">
        <v>89.180260357596609</v>
      </c>
      <c r="K62" s="1">
        <v>89</v>
      </c>
      <c r="L62" s="1">
        <f t="shared" si="0"/>
        <v>0.18026035759660886</v>
      </c>
    </row>
    <row r="63" spans="6:12" x14ac:dyDescent="0.25">
      <c r="F63" s="1">
        <v>59</v>
      </c>
      <c r="G63" s="1">
        <v>20.823529411764707</v>
      </c>
      <c r="H63" s="1">
        <v>0.36343915012117217</v>
      </c>
      <c r="I63">
        <v>0.35549083330031805</v>
      </c>
      <c r="J63" s="1">
        <v>90.650162491581099</v>
      </c>
      <c r="K63" s="1">
        <v>91</v>
      </c>
      <c r="L63" s="1">
        <f t="shared" si="0"/>
        <v>-0.34983750841890071</v>
      </c>
    </row>
    <row r="64" spans="6:12" x14ac:dyDescent="0.25">
      <c r="F64" s="1">
        <v>60</v>
      </c>
      <c r="G64" s="1">
        <v>21.176470588235297</v>
      </c>
      <c r="H64" s="1">
        <v>0.36959913571644631</v>
      </c>
      <c r="I64">
        <v>0.36124166618715298</v>
      </c>
      <c r="J64" s="1">
        <v>92.116624877724007</v>
      </c>
      <c r="K64" s="1">
        <v>92</v>
      </c>
      <c r="L64" s="1">
        <f t="shared" si="0"/>
        <v>0.11662487772400709</v>
      </c>
    </row>
    <row r="65" spans="6:12" x14ac:dyDescent="0.25">
      <c r="F65" s="1">
        <v>61</v>
      </c>
      <c r="G65" s="1">
        <v>21.529411764705884</v>
      </c>
      <c r="H65" s="1">
        <v>0.3757591213117204</v>
      </c>
      <c r="I65">
        <v>0.36697879164967212</v>
      </c>
      <c r="J65" s="1">
        <v>93.579591870666391</v>
      </c>
      <c r="K65" s="1">
        <v>94</v>
      </c>
      <c r="L65" s="1">
        <f t="shared" si="0"/>
        <v>-0.42040812933360883</v>
      </c>
    </row>
    <row r="66" spans="6:12" x14ac:dyDescent="0.25">
      <c r="F66" s="1">
        <v>62</v>
      </c>
      <c r="G66" s="1">
        <v>21.882352941176471</v>
      </c>
      <c r="H66" s="1">
        <v>0.38191910690699449</v>
      </c>
      <c r="I66">
        <v>0.37270199199091403</v>
      </c>
      <c r="J66" s="1">
        <v>95.039007957683083</v>
      </c>
      <c r="K66" s="1">
        <v>95</v>
      </c>
      <c r="L66" s="1">
        <f t="shared" si="0"/>
        <v>3.900795768308285E-2</v>
      </c>
    </row>
    <row r="67" spans="6:12" x14ac:dyDescent="0.25">
      <c r="F67" s="1">
        <v>63</v>
      </c>
      <c r="G67" s="1">
        <v>22.235294117647062</v>
      </c>
      <c r="H67" s="1">
        <v>0.38807909250226863</v>
      </c>
      <c r="I67">
        <v>0.37841105004231035</v>
      </c>
      <c r="J67" s="1">
        <v>96.494817760789132</v>
      </c>
      <c r="K67" s="1">
        <v>96</v>
      </c>
      <c r="L67" s="1">
        <f t="shared" si="0"/>
        <v>0.49481776078913242</v>
      </c>
    </row>
    <row r="68" spans="6:12" x14ac:dyDescent="0.25">
      <c r="F68" s="1">
        <v>64</v>
      </c>
      <c r="G68" s="1">
        <v>22.588235294117649</v>
      </c>
      <c r="H68" s="1">
        <v>0.39423907809754272</v>
      </c>
      <c r="I68">
        <v>0.38410574917192591</v>
      </c>
      <c r="J68" s="1">
        <v>97.946966038841111</v>
      </c>
      <c r="K68" s="1">
        <v>98</v>
      </c>
      <c r="L68" s="1">
        <f t="shared" ref="L68:L131" si="1">J68-K68</f>
        <v>-5.3033961158888587E-2</v>
      </c>
    </row>
    <row r="69" spans="6:12" x14ac:dyDescent="0.25">
      <c r="F69" s="1">
        <v>65</v>
      </c>
      <c r="G69" s="1">
        <v>22.941176470588236</v>
      </c>
      <c r="H69" s="1">
        <v>0.4003990636928168</v>
      </c>
      <c r="I69">
        <v>0.38978587329267939</v>
      </c>
      <c r="J69" s="1">
        <v>99.395397689633242</v>
      </c>
      <c r="K69" s="1">
        <v>99</v>
      </c>
      <c r="L69" s="1">
        <f t="shared" si="1"/>
        <v>0.39539768963324207</v>
      </c>
    </row>
    <row r="70" spans="6:12" x14ac:dyDescent="0.25">
      <c r="F70" s="1">
        <v>66</v>
      </c>
      <c r="G70" s="1">
        <v>23.294117647058826</v>
      </c>
      <c r="H70" s="1">
        <v>0.40655904928809095</v>
      </c>
      <c r="I70">
        <v>0.39545120687054258</v>
      </c>
      <c r="J70" s="1">
        <v>100.84005775198835</v>
      </c>
      <c r="K70" s="1">
        <v>101</v>
      </c>
      <c r="L70" s="1">
        <f t="shared" si="1"/>
        <v>-0.15994224801164592</v>
      </c>
    </row>
    <row r="71" spans="6:12" x14ac:dyDescent="0.25">
      <c r="F71" s="1">
        <v>67</v>
      </c>
      <c r="G71" s="1">
        <v>23.647058823529413</v>
      </c>
      <c r="H71" s="1">
        <v>0.41271903488336503</v>
      </c>
      <c r="I71">
        <v>0.40110153493271877</v>
      </c>
      <c r="J71" s="1">
        <v>102.28089140784328</v>
      </c>
      <c r="K71" s="1">
        <v>102</v>
      </c>
      <c r="L71" s="1">
        <f t="shared" si="1"/>
        <v>0.28089140784328492</v>
      </c>
    </row>
    <row r="72" spans="6:12" x14ac:dyDescent="0.25">
      <c r="F72" s="1">
        <v>68</v>
      </c>
      <c r="G72" s="1">
        <v>24</v>
      </c>
      <c r="H72" s="1">
        <v>0.41887902047863912</v>
      </c>
      <c r="I72">
        <v>0.40673664307580021</v>
      </c>
      <c r="J72" s="1">
        <v>103.71784398432905</v>
      </c>
      <c r="K72" s="1">
        <v>104</v>
      </c>
      <c r="L72" s="1">
        <f t="shared" si="1"/>
        <v>-0.2821560156709495</v>
      </c>
    </row>
    <row r="73" spans="6:12" x14ac:dyDescent="0.25">
      <c r="F73" s="1">
        <v>69</v>
      </c>
      <c r="G73" s="1">
        <v>24.352941176470591</v>
      </c>
      <c r="H73" s="1">
        <v>0.42503900607391326</v>
      </c>
      <c r="I73">
        <v>0.41235631747390356</v>
      </c>
      <c r="J73" s="1">
        <v>105.1508609558454</v>
      </c>
      <c r="K73" s="1">
        <v>105</v>
      </c>
      <c r="L73" s="1">
        <f t="shared" si="1"/>
        <v>0.1508609558454026</v>
      </c>
    </row>
    <row r="74" spans="6:12" x14ac:dyDescent="0.25">
      <c r="F74" s="1">
        <v>70</v>
      </c>
      <c r="G74" s="1">
        <v>24.705882352941178</v>
      </c>
      <c r="H74" s="1">
        <v>0.43119899166918729</v>
      </c>
      <c r="I74">
        <v>0.41796034488678341</v>
      </c>
      <c r="J74" s="1">
        <v>106.57988794612977</v>
      </c>
      <c r="K74" s="1">
        <v>107</v>
      </c>
      <c r="L74" s="1">
        <f t="shared" si="1"/>
        <v>-0.42011205387022699</v>
      </c>
    </row>
    <row r="75" spans="6:12" x14ac:dyDescent="0.25">
      <c r="F75" s="1">
        <v>71</v>
      </c>
      <c r="G75" s="1">
        <v>25.058823529411768</v>
      </c>
      <c r="H75" s="1">
        <v>0.43735897726446149</v>
      </c>
      <c r="I75">
        <v>0.42354851266792437</v>
      </c>
      <c r="J75" s="1">
        <v>108.00487073032072</v>
      </c>
      <c r="K75" s="1">
        <v>108</v>
      </c>
      <c r="L75" s="1">
        <f t="shared" si="1"/>
        <v>4.870730320718053E-3</v>
      </c>
    </row>
    <row r="76" spans="6:12" x14ac:dyDescent="0.25">
      <c r="F76" s="1">
        <v>72</v>
      </c>
      <c r="G76" s="1">
        <v>25.411764705882355</v>
      </c>
      <c r="H76" s="1">
        <v>0.44351896285973552</v>
      </c>
      <c r="I76">
        <v>0.42912060877260899</v>
      </c>
      <c r="J76" s="1">
        <v>109.4257552370153</v>
      </c>
      <c r="K76" s="1">
        <v>109</v>
      </c>
      <c r="L76" s="1">
        <f t="shared" si="1"/>
        <v>0.42575523701529505</v>
      </c>
    </row>
    <row r="77" spans="6:12" x14ac:dyDescent="0.25">
      <c r="F77" s="1">
        <v>73</v>
      </c>
      <c r="G77" s="1">
        <v>25.764705882352942</v>
      </c>
      <c r="H77" s="1">
        <v>0.44967894845500961</v>
      </c>
      <c r="I77">
        <v>0.43467642176596494</v>
      </c>
      <c r="J77" s="1">
        <v>110.84248755032105</v>
      </c>
      <c r="K77" s="1">
        <v>111</v>
      </c>
      <c r="L77" s="1">
        <f t="shared" si="1"/>
        <v>-0.15751244967894706</v>
      </c>
    </row>
    <row r="78" spans="6:12" x14ac:dyDescent="0.25">
      <c r="F78" s="1">
        <v>74</v>
      </c>
      <c r="G78" s="1">
        <v>26.117647058823533</v>
      </c>
      <c r="H78" s="1">
        <v>0.45583893405028375</v>
      </c>
      <c r="I78">
        <v>0.44021574083098736</v>
      </c>
      <c r="J78" s="1">
        <v>112.25501391190177</v>
      </c>
      <c r="K78" s="1">
        <v>112</v>
      </c>
      <c r="L78" s="1">
        <f t="shared" si="1"/>
        <v>0.25501391190177003</v>
      </c>
    </row>
    <row r="79" spans="6:12" x14ac:dyDescent="0.25">
      <c r="F79" s="1">
        <v>75</v>
      </c>
      <c r="G79" s="1">
        <v>26.47058823529412</v>
      </c>
      <c r="H79" s="1">
        <v>0.46199891964555784</v>
      </c>
      <c r="I79">
        <v>0.44573835577653825</v>
      </c>
      <c r="J79" s="1">
        <v>113.66328072301725</v>
      </c>
      <c r="K79" s="1">
        <v>114</v>
      </c>
      <c r="L79" s="1">
        <f t="shared" si="1"/>
        <v>-0.33671927698274828</v>
      </c>
    </row>
    <row r="80" spans="6:12" x14ac:dyDescent="0.25">
      <c r="F80" s="1">
        <v>76</v>
      </c>
      <c r="G80" s="1">
        <v>26.823529411764707</v>
      </c>
      <c r="H80" s="1">
        <v>0.46815890524083192</v>
      </c>
      <c r="I80">
        <v>0.45124405704532283</v>
      </c>
      <c r="J80" s="1">
        <v>115.06723454655732</v>
      </c>
      <c r="K80" s="1">
        <v>115</v>
      </c>
      <c r="L80" s="1">
        <f t="shared" si="1"/>
        <v>6.7234546557315866E-2</v>
      </c>
    </row>
    <row r="81" spans="6:12" x14ac:dyDescent="0.25">
      <c r="F81" s="1">
        <v>77</v>
      </c>
      <c r="G81" s="1">
        <v>27.176470588235297</v>
      </c>
      <c r="H81" s="1">
        <v>0.47431889083610607</v>
      </c>
      <c r="I81">
        <v>0.45673263572184064</v>
      </c>
      <c r="J81" s="1">
        <v>116.46682210906937</v>
      </c>
      <c r="K81" s="1">
        <v>116</v>
      </c>
      <c r="L81" s="1">
        <f t="shared" si="1"/>
        <v>0.46682210906936916</v>
      </c>
    </row>
    <row r="82" spans="6:12" x14ac:dyDescent="0.25">
      <c r="F82" s="1">
        <v>78</v>
      </c>
      <c r="G82" s="1">
        <v>27.529411764705884</v>
      </c>
      <c r="H82" s="1">
        <v>0.48047887643138015</v>
      </c>
      <c r="I82">
        <v>0.46220388354031322</v>
      </c>
      <c r="J82" s="1">
        <v>117.86199030277987</v>
      </c>
      <c r="K82" s="1">
        <v>118</v>
      </c>
      <c r="L82" s="1">
        <f t="shared" si="1"/>
        <v>-0.13800969722012724</v>
      </c>
    </row>
    <row r="83" spans="6:12" x14ac:dyDescent="0.25">
      <c r="F83" s="1">
        <v>79</v>
      </c>
      <c r="G83" s="1">
        <v>27.882352941176471</v>
      </c>
      <c r="H83" s="1">
        <v>0.48663886202665424</v>
      </c>
      <c r="I83">
        <v>0.46765759289258679</v>
      </c>
      <c r="J83" s="1">
        <v>119.25268618760963</v>
      </c>
      <c r="K83" s="1">
        <v>119</v>
      </c>
      <c r="L83" s="1">
        <f t="shared" si="1"/>
        <v>0.25268618760962624</v>
      </c>
    </row>
    <row r="84" spans="6:12" x14ac:dyDescent="0.25">
      <c r="F84" s="1">
        <v>80</v>
      </c>
      <c r="G84" s="1">
        <v>28.235294117647062</v>
      </c>
      <c r="H84" s="1">
        <v>0.49279884762192838</v>
      </c>
      <c r="I84">
        <v>0.47309355683601012</v>
      </c>
      <c r="J84" s="1">
        <v>120.63885699318259</v>
      </c>
      <c r="K84" s="1">
        <v>121</v>
      </c>
      <c r="L84" s="1">
        <f t="shared" si="1"/>
        <v>-0.3611430068174144</v>
      </c>
    </row>
    <row r="85" spans="6:12" x14ac:dyDescent="0.25">
      <c r="F85" s="1">
        <v>81</v>
      </c>
      <c r="G85" s="1">
        <v>28.588235294117649</v>
      </c>
      <c r="H85" s="1">
        <v>0.49895883321720247</v>
      </c>
      <c r="I85">
        <v>0.47851156910128656</v>
      </c>
      <c r="J85" s="1">
        <v>122.02045012082807</v>
      </c>
      <c r="K85" s="1">
        <v>122</v>
      </c>
      <c r="L85" s="1">
        <f t="shared" si="1"/>
        <v>2.0450120828073182E-2</v>
      </c>
    </row>
    <row r="86" spans="6:12" x14ac:dyDescent="0.25">
      <c r="F86" s="1">
        <v>82</v>
      </c>
      <c r="G86" s="1">
        <v>28.941176470588236</v>
      </c>
      <c r="H86" s="1">
        <v>0.50511881881247656</v>
      </c>
      <c r="I86">
        <v>0.48391142410030158</v>
      </c>
      <c r="J86" s="1">
        <v>123.39741314557691</v>
      </c>
      <c r="K86" s="1">
        <v>123</v>
      </c>
      <c r="L86" s="1">
        <f t="shared" si="1"/>
        <v>0.39741314557690544</v>
      </c>
    </row>
    <row r="87" spans="6:12" x14ac:dyDescent="0.25">
      <c r="F87" s="1">
        <v>83</v>
      </c>
      <c r="G87" s="1">
        <v>29.294117647058826</v>
      </c>
      <c r="H87" s="1">
        <v>0.51127880440775075</v>
      </c>
      <c r="I87">
        <v>0.48929291693392368</v>
      </c>
      <c r="J87" s="1">
        <v>124.76969381815054</v>
      </c>
      <c r="K87" s="1">
        <v>125</v>
      </c>
      <c r="L87" s="1">
        <f t="shared" si="1"/>
        <v>-0.23030618184945695</v>
      </c>
    </row>
    <row r="88" spans="6:12" x14ac:dyDescent="0.25">
      <c r="F88" s="1">
        <v>84</v>
      </c>
      <c r="G88" s="1">
        <v>29.647058823529413</v>
      </c>
      <c r="H88" s="1">
        <v>0.51743879000302473</v>
      </c>
      <c r="I88">
        <v>0.49465584339977881</v>
      </c>
      <c r="J88" s="1">
        <v>126.13724006694359</v>
      </c>
      <c r="K88" s="1">
        <v>126</v>
      </c>
      <c r="L88" s="1">
        <f t="shared" si="1"/>
        <v>0.13724006694359048</v>
      </c>
    </row>
    <row r="89" spans="6:12" x14ac:dyDescent="0.25">
      <c r="F89" s="1">
        <v>85</v>
      </c>
      <c r="G89" s="1">
        <v>30.000000000000004</v>
      </c>
      <c r="H89" s="1">
        <v>0.52359877559829893</v>
      </c>
      <c r="I89">
        <v>0.5</v>
      </c>
      <c r="J89" s="1">
        <v>127.5</v>
      </c>
      <c r="K89" s="1">
        <v>128</v>
      </c>
      <c r="L89" s="1">
        <f t="shared" si="1"/>
        <v>-0.5</v>
      </c>
    </row>
    <row r="90" spans="6:12" x14ac:dyDescent="0.25">
      <c r="F90" s="1">
        <v>86</v>
      </c>
      <c r="G90" s="1">
        <v>30.352941176470591</v>
      </c>
      <c r="H90" s="1">
        <v>0.52975876119357301</v>
      </c>
      <c r="I90">
        <v>0.5053251839489481</v>
      </c>
      <c r="J90" s="1">
        <v>128.85792190698177</v>
      </c>
      <c r="K90" s="1">
        <v>129</v>
      </c>
      <c r="L90" s="1">
        <f t="shared" si="1"/>
        <v>-0.14207809301822749</v>
      </c>
    </row>
    <row r="91" spans="6:12" x14ac:dyDescent="0.25">
      <c r="F91" s="1">
        <v>87</v>
      </c>
      <c r="G91" s="1">
        <v>30.705882352941178</v>
      </c>
      <c r="H91" s="1">
        <v>0.5359187467888471</v>
      </c>
      <c r="I91">
        <v>0.51063119318090699</v>
      </c>
      <c r="J91" s="1">
        <v>130.21095426113129</v>
      </c>
      <c r="K91" s="1">
        <v>130</v>
      </c>
      <c r="L91" s="1">
        <f t="shared" si="1"/>
        <v>0.21095426113129179</v>
      </c>
    </row>
    <row r="92" spans="6:12" x14ac:dyDescent="0.25">
      <c r="F92" s="1">
        <v>88</v>
      </c>
      <c r="G92" s="1">
        <v>31.058823529411768</v>
      </c>
      <c r="H92" s="1">
        <v>0.54207873238412119</v>
      </c>
      <c r="I92">
        <v>0.51591782635775107</v>
      </c>
      <c r="J92" s="1">
        <v>131.55904572122651</v>
      </c>
      <c r="K92" s="1">
        <v>132</v>
      </c>
      <c r="L92" s="1">
        <f t="shared" si="1"/>
        <v>-0.44095427877348925</v>
      </c>
    </row>
    <row r="93" spans="6:12" x14ac:dyDescent="0.25">
      <c r="F93" s="1">
        <v>89</v>
      </c>
      <c r="G93" s="1">
        <v>31.411764705882355</v>
      </c>
      <c r="H93" s="1">
        <v>0.54823871797939527</v>
      </c>
      <c r="I93">
        <v>0.52118488287658504</v>
      </c>
      <c r="J93" s="1">
        <v>132.90214513352919</v>
      </c>
      <c r="K93" s="1">
        <v>133</v>
      </c>
      <c r="L93" s="1">
        <f t="shared" si="1"/>
        <v>-9.785486647081143E-2</v>
      </c>
    </row>
    <row r="94" spans="6:12" x14ac:dyDescent="0.25">
      <c r="F94" s="1">
        <v>90</v>
      </c>
      <c r="G94" s="1">
        <v>31.764705882352942</v>
      </c>
      <c r="H94" s="1">
        <v>0.55439870357466936</v>
      </c>
      <c r="I94">
        <v>0.52643216287735572</v>
      </c>
      <c r="J94" s="1">
        <v>134.24020153372572</v>
      </c>
      <c r="K94" s="1">
        <v>134</v>
      </c>
      <c r="L94" s="1">
        <f t="shared" si="1"/>
        <v>0.24020153372572395</v>
      </c>
    </row>
    <row r="95" spans="6:12" x14ac:dyDescent="0.25">
      <c r="F95" s="1">
        <v>91</v>
      </c>
      <c r="G95" s="1">
        <v>32.117647058823529</v>
      </c>
      <c r="H95" s="1">
        <v>0.56055868916994345</v>
      </c>
      <c r="I95">
        <v>0.531659467250436</v>
      </c>
      <c r="J95" s="1">
        <v>135.57316414886117</v>
      </c>
      <c r="K95" s="1">
        <v>136</v>
      </c>
      <c r="L95" s="1">
        <f t="shared" si="1"/>
        <v>-0.42683585113883282</v>
      </c>
    </row>
    <row r="96" spans="6:12" x14ac:dyDescent="0.25">
      <c r="F96" s="1">
        <v>92</v>
      </c>
      <c r="G96" s="1">
        <v>32.470588235294123</v>
      </c>
      <c r="H96" s="1">
        <v>0.56671867476521764</v>
      </c>
      <c r="I96">
        <v>0.53686659764417999</v>
      </c>
      <c r="J96" s="1">
        <v>136.9009823992659</v>
      </c>
      <c r="K96" s="1">
        <v>137</v>
      </c>
      <c r="L96" s="1">
        <f t="shared" si="1"/>
        <v>-9.9017600734100597E-2</v>
      </c>
    </row>
    <row r="97" spans="6:12" x14ac:dyDescent="0.25">
      <c r="F97" s="1">
        <v>93</v>
      </c>
      <c r="G97" s="1">
        <v>32.82352941176471</v>
      </c>
      <c r="H97" s="1">
        <v>0.57287866036049173</v>
      </c>
      <c r="I97">
        <v>0.54205335647244934</v>
      </c>
      <c r="J97" s="1">
        <v>138.22360590047458</v>
      </c>
      <c r="K97" s="1">
        <v>138</v>
      </c>
      <c r="L97" s="1">
        <f t="shared" si="1"/>
        <v>0.22360590047458118</v>
      </c>
    </row>
    <row r="98" spans="6:12" x14ac:dyDescent="0.25">
      <c r="F98" s="1">
        <v>94</v>
      </c>
      <c r="G98" s="1">
        <v>33.176470588235297</v>
      </c>
      <c r="H98" s="1">
        <v>0.57903864595576582</v>
      </c>
      <c r="I98">
        <v>0.54721954692211117</v>
      </c>
      <c r="J98" s="1">
        <v>139.54098446513834</v>
      </c>
      <c r="K98" s="1">
        <v>140</v>
      </c>
      <c r="L98" s="1">
        <f t="shared" si="1"/>
        <v>-0.45901553486166335</v>
      </c>
    </row>
    <row r="99" spans="6:12" x14ac:dyDescent="0.25">
      <c r="F99" s="1">
        <v>95</v>
      </c>
      <c r="G99" s="1">
        <v>33.529411764705884</v>
      </c>
      <c r="H99" s="1">
        <v>0.58519863155103991</v>
      </c>
      <c r="I99">
        <v>0.5523649729605058</v>
      </c>
      <c r="J99" s="1">
        <v>140.85306810492898</v>
      </c>
      <c r="K99" s="1">
        <v>141</v>
      </c>
      <c r="L99" s="1">
        <f t="shared" si="1"/>
        <v>-0.14693189507102034</v>
      </c>
    </row>
    <row r="100" spans="6:12" x14ac:dyDescent="0.25">
      <c r="F100" s="1">
        <v>96</v>
      </c>
      <c r="G100" s="1">
        <v>33.882352941176471</v>
      </c>
      <c r="H100" s="1">
        <v>0.59135861714631399</v>
      </c>
      <c r="I100">
        <v>0.55748943934288553</v>
      </c>
      <c r="J100" s="1">
        <v>142.15980703243582</v>
      </c>
      <c r="K100" s="1">
        <v>142</v>
      </c>
      <c r="L100" s="1">
        <f t="shared" si="1"/>
        <v>0.15980703243582184</v>
      </c>
    </row>
    <row r="101" spans="6:12" x14ac:dyDescent="0.25">
      <c r="F101" s="1">
        <v>97</v>
      </c>
      <c r="G101" s="1">
        <v>34.235294117647058</v>
      </c>
      <c r="H101" s="1">
        <v>0.59751860274158808</v>
      </c>
      <c r="I101">
        <v>0.56259275161982303</v>
      </c>
      <c r="J101" s="1">
        <v>143.46115166305486</v>
      </c>
      <c r="K101" s="1">
        <v>143</v>
      </c>
      <c r="L101" s="1">
        <f t="shared" si="1"/>
        <v>0.46115166305486355</v>
      </c>
    </row>
    <row r="102" spans="6:12" x14ac:dyDescent="0.25">
      <c r="F102" s="1">
        <v>98</v>
      </c>
      <c r="G102" s="1">
        <v>34.588235294117652</v>
      </c>
      <c r="H102" s="1">
        <v>0.60367858833686228</v>
      </c>
      <c r="I102">
        <v>0.5676747161445902</v>
      </c>
      <c r="J102" s="1">
        <v>144.75705261687051</v>
      </c>
      <c r="K102" s="1">
        <v>145</v>
      </c>
      <c r="L102" s="1">
        <f t="shared" si="1"/>
        <v>-0.24294738312948994</v>
      </c>
    </row>
    <row r="103" spans="6:12" x14ac:dyDescent="0.25">
      <c r="F103" s="1">
        <v>99</v>
      </c>
      <c r="G103" s="1">
        <v>34.941176470588239</v>
      </c>
      <c r="H103" s="1">
        <v>0.60983857393213636</v>
      </c>
      <c r="I103">
        <v>0.57273514008050519</v>
      </c>
      <c r="J103" s="1">
        <v>146.04746072052882</v>
      </c>
      <c r="K103" s="1">
        <v>146</v>
      </c>
      <c r="L103" s="1">
        <f t="shared" si="1"/>
        <v>4.7460720528818001E-2</v>
      </c>
    </row>
    <row r="104" spans="6:12" x14ac:dyDescent="0.25">
      <c r="F104" s="1">
        <v>100</v>
      </c>
      <c r="G104" s="1">
        <v>35.294117647058826</v>
      </c>
      <c r="H104" s="1">
        <v>0.61599855952741045</v>
      </c>
      <c r="I104">
        <v>0.57777383140825112</v>
      </c>
      <c r="J104" s="1">
        <v>147.33232700910403</v>
      </c>
      <c r="K104" s="1">
        <v>147</v>
      </c>
      <c r="L104" s="1">
        <f t="shared" si="1"/>
        <v>0.33232700910403423</v>
      </c>
    </row>
    <row r="105" spans="6:12" x14ac:dyDescent="0.25">
      <c r="F105" s="1">
        <v>101</v>
      </c>
      <c r="G105" s="1">
        <v>35.647058823529413</v>
      </c>
      <c r="H105" s="1">
        <v>0.62215854512268454</v>
      </c>
      <c r="I105">
        <v>0.58279059893316087</v>
      </c>
      <c r="J105" s="1">
        <v>148.61160272795601</v>
      </c>
      <c r="K105" s="1">
        <v>149</v>
      </c>
      <c r="L105" s="1">
        <f t="shared" si="1"/>
        <v>-0.38839727204398855</v>
      </c>
    </row>
    <row r="106" spans="6:12" x14ac:dyDescent="0.25">
      <c r="F106" s="1">
        <v>102</v>
      </c>
      <c r="G106" s="1">
        <v>36</v>
      </c>
      <c r="H106" s="1">
        <v>0.62831853071795862</v>
      </c>
      <c r="I106">
        <v>0.58778525229247314</v>
      </c>
      <c r="J106" s="1">
        <v>149.88523933458066</v>
      </c>
      <c r="K106" s="1">
        <v>150</v>
      </c>
      <c r="L106" s="1">
        <f t="shared" si="1"/>
        <v>-0.1147606654193396</v>
      </c>
    </row>
    <row r="107" spans="6:12" x14ac:dyDescent="0.25">
      <c r="F107" s="1">
        <v>103</v>
      </c>
      <c r="G107" s="1">
        <v>36.352941176470594</v>
      </c>
      <c r="H107" s="1">
        <v>0.63447851631323282</v>
      </c>
      <c r="I107">
        <v>0.592757601962555</v>
      </c>
      <c r="J107" s="1">
        <v>151.15318850045153</v>
      </c>
      <c r="K107" s="1">
        <v>151</v>
      </c>
      <c r="L107" s="1">
        <f t="shared" si="1"/>
        <v>0.15318850045153454</v>
      </c>
    </row>
    <row r="108" spans="6:12" x14ac:dyDescent="0.25">
      <c r="F108" s="1">
        <v>104</v>
      </c>
      <c r="G108" s="1">
        <v>36.705882352941181</v>
      </c>
      <c r="H108" s="1">
        <v>0.64063850190850691</v>
      </c>
      <c r="I108">
        <v>0.5977074592660937</v>
      </c>
      <c r="J108" s="1">
        <v>152.41540211285388</v>
      </c>
      <c r="K108" s="1">
        <v>152</v>
      </c>
      <c r="L108" s="1">
        <f t="shared" si="1"/>
        <v>0.41540211285388295</v>
      </c>
    </row>
    <row r="109" spans="6:12" x14ac:dyDescent="0.25">
      <c r="F109" s="1">
        <v>105</v>
      </c>
      <c r="G109" s="1">
        <v>37.058823529411768</v>
      </c>
      <c r="H109" s="1">
        <v>0.64679848750378099</v>
      </c>
      <c r="I109">
        <v>0.60263463637925641</v>
      </c>
      <c r="J109" s="1">
        <v>153.67183227671038</v>
      </c>
      <c r="K109" s="1">
        <v>154</v>
      </c>
      <c r="L109" s="1">
        <f t="shared" si="1"/>
        <v>-0.32816772328962429</v>
      </c>
    </row>
    <row r="110" spans="6:12" x14ac:dyDescent="0.25">
      <c r="F110" s="1">
        <v>106</v>
      </c>
      <c r="G110" s="1">
        <v>37.411764705882355</v>
      </c>
      <c r="H110" s="1">
        <v>0.65295847309905508</v>
      </c>
      <c r="I110">
        <v>0.60753894633881689</v>
      </c>
      <c r="J110" s="1">
        <v>154.9224313163983</v>
      </c>
      <c r="K110" s="1">
        <v>155</v>
      </c>
      <c r="L110" s="1">
        <f t="shared" si="1"/>
        <v>-7.756868360169733E-2</v>
      </c>
    </row>
    <row r="111" spans="6:12" x14ac:dyDescent="0.25">
      <c r="F111" s="1">
        <v>107</v>
      </c>
      <c r="G111" s="1">
        <v>37.764705882352942</v>
      </c>
      <c r="H111" s="1">
        <v>0.65911845869432917</v>
      </c>
      <c r="I111">
        <v>0.61242020304925004</v>
      </c>
      <c r="J111" s="1">
        <v>156.16715177755876</v>
      </c>
      <c r="K111" s="1">
        <v>156</v>
      </c>
      <c r="L111" s="1">
        <f t="shared" si="1"/>
        <v>0.16715177755875743</v>
      </c>
    </row>
    <row r="112" spans="6:12" x14ac:dyDescent="0.25">
      <c r="F112" s="1">
        <v>108</v>
      </c>
      <c r="G112" s="1">
        <v>38.117647058823529</v>
      </c>
      <c r="H112" s="1">
        <v>0.66527844428960325</v>
      </c>
      <c r="I112">
        <v>0.61727822128979293</v>
      </c>
      <c r="J112" s="1">
        <v>157.40594642889721</v>
      </c>
      <c r="K112" s="1">
        <v>157</v>
      </c>
      <c r="L112" s="1">
        <f t="shared" si="1"/>
        <v>0.40594642889720944</v>
      </c>
    </row>
    <row r="113" spans="6:15" x14ac:dyDescent="0.25">
      <c r="F113" s="1">
        <v>109</v>
      </c>
      <c r="G113" s="1">
        <v>38.470588235294123</v>
      </c>
      <c r="H113" s="1">
        <v>0.67143842988487745</v>
      </c>
      <c r="I113">
        <v>0.622112816721474</v>
      </c>
      <c r="J113" s="1">
        <v>158.63876826397586</v>
      </c>
      <c r="K113" s="1">
        <v>159</v>
      </c>
      <c r="L113" s="1">
        <f t="shared" si="1"/>
        <v>-0.36123173602413772</v>
      </c>
    </row>
    <row r="114" spans="6:15" x14ac:dyDescent="0.25">
      <c r="F114" s="1">
        <v>110</v>
      </c>
      <c r="G114" s="1">
        <v>38.82352941176471</v>
      </c>
      <c r="H114" s="1">
        <v>0.67759841548015154</v>
      </c>
      <c r="I114">
        <v>0.62692380589410646</v>
      </c>
      <c r="J114" s="1">
        <v>159.86557050299714</v>
      </c>
      <c r="K114" s="1">
        <v>160</v>
      </c>
      <c r="L114" s="1">
        <f t="shared" si="1"/>
        <v>-0.13442949700285567</v>
      </c>
    </row>
    <row r="115" spans="6:15" x14ac:dyDescent="0.25">
      <c r="F115" s="1">
        <v>111</v>
      </c>
      <c r="G115" s="1">
        <v>39.176470588235297</v>
      </c>
      <c r="H115" s="1">
        <v>0.68375840107542563</v>
      </c>
      <c r="I115">
        <v>0.63171100625325094</v>
      </c>
      <c r="J115" s="1">
        <v>161.08630659457899</v>
      </c>
      <c r="K115" s="1">
        <v>161</v>
      </c>
      <c r="L115" s="1">
        <f t="shared" si="1"/>
        <v>8.6306594578985596E-2</v>
      </c>
    </row>
    <row r="116" spans="6:15" x14ac:dyDescent="0.25">
      <c r="F116" s="1">
        <v>112</v>
      </c>
      <c r="G116" s="1">
        <v>39.529411764705884</v>
      </c>
      <c r="H116" s="1">
        <v>0.68991838667069971</v>
      </c>
      <c r="I116">
        <v>0.63647423614714138</v>
      </c>
      <c r="J116" s="1">
        <v>162.30093021752106</v>
      </c>
      <c r="K116" s="1">
        <v>162</v>
      </c>
      <c r="L116" s="1">
        <f t="shared" si="1"/>
        <v>0.30093021752105642</v>
      </c>
    </row>
    <row r="117" spans="6:15" x14ac:dyDescent="0.25">
      <c r="F117" s="1">
        <v>113</v>
      </c>
      <c r="G117" s="1">
        <v>39.882352941176471</v>
      </c>
      <c r="H117" s="1">
        <v>0.6960783722659738</v>
      </c>
      <c r="I117">
        <v>0.64121331483357835</v>
      </c>
      <c r="J117" s="1">
        <v>163.50939528256248</v>
      </c>
      <c r="K117" s="1">
        <v>164</v>
      </c>
      <c r="L117" s="1">
        <f t="shared" si="1"/>
        <v>-0.49060471743752032</v>
      </c>
    </row>
    <row r="118" spans="6:15" x14ac:dyDescent="0.25">
      <c r="F118" s="1">
        <v>114</v>
      </c>
      <c r="G118" s="1">
        <v>40.235294117647058</v>
      </c>
      <c r="H118" s="1">
        <v>0.70223835786124789</v>
      </c>
      <c r="I118">
        <v>0.64592806248678736</v>
      </c>
      <c r="J118" s="1">
        <v>164.71165593413079</v>
      </c>
      <c r="K118" s="1">
        <v>165</v>
      </c>
      <c r="L118" s="1">
        <f t="shared" si="1"/>
        <v>-0.28834406586921091</v>
      </c>
    </row>
    <row r="119" spans="6:15" x14ac:dyDescent="0.25">
      <c r="F119" s="1">
        <v>115</v>
      </c>
      <c r="G119" s="1">
        <v>40.588235294117652</v>
      </c>
      <c r="H119" s="1">
        <v>0.70839834345652208</v>
      </c>
      <c r="I119">
        <v>0.65061830020424216</v>
      </c>
      <c r="J119" s="1">
        <v>165.90766655208176</v>
      </c>
      <c r="K119" s="1">
        <v>166</v>
      </c>
      <c r="L119" s="1">
        <f t="shared" si="1"/>
        <v>-9.2333447918235834E-2</v>
      </c>
    </row>
    <row r="120" spans="6:15" x14ac:dyDescent="0.25">
      <c r="F120" s="1">
        <v>116</v>
      </c>
      <c r="G120" s="1">
        <v>40.941176470588239</v>
      </c>
      <c r="H120" s="1">
        <v>0.71455832905179617</v>
      </c>
      <c r="I120">
        <v>0.65528385001345357</v>
      </c>
      <c r="J120" s="1">
        <v>167.09738175343065</v>
      </c>
      <c r="K120" s="1">
        <v>167</v>
      </c>
      <c r="L120" s="1">
        <f t="shared" si="1"/>
        <v>9.7381753430653362E-2</v>
      </c>
    </row>
    <row r="121" spans="6:15" x14ac:dyDescent="0.25">
      <c r="F121" s="1">
        <v>117</v>
      </c>
      <c r="G121" s="1">
        <v>41.294117647058826</v>
      </c>
      <c r="H121" s="1">
        <v>0.72071831464707026</v>
      </c>
      <c r="I121">
        <v>0.6599245348787226</v>
      </c>
      <c r="J121" s="1">
        <v>168.28075639407427</v>
      </c>
      <c r="K121" s="1">
        <v>168</v>
      </c>
      <c r="L121" s="1">
        <f t="shared" si="1"/>
        <v>0.28075639407427389</v>
      </c>
    </row>
    <row r="122" spans="6:15" x14ac:dyDescent="0.25">
      <c r="F122" s="1">
        <v>118</v>
      </c>
      <c r="G122" s="1">
        <v>41.647058823529413</v>
      </c>
      <c r="H122" s="1">
        <v>0.72687830024234434</v>
      </c>
      <c r="I122">
        <v>0.66454017870785798</v>
      </c>
      <c r="J122" s="1">
        <v>169.45774557050379</v>
      </c>
      <c r="K122" s="1">
        <v>169</v>
      </c>
      <c r="L122" s="1">
        <f t="shared" si="1"/>
        <v>0.45774557050378917</v>
      </c>
    </row>
    <row r="123" spans="6:15" x14ac:dyDescent="0.25">
      <c r="F123" s="1">
        <v>119</v>
      </c>
      <c r="G123" s="1">
        <v>42</v>
      </c>
      <c r="H123" s="1">
        <v>0.73303828583761843</v>
      </c>
      <c r="I123">
        <v>0.66913060635885824</v>
      </c>
      <c r="J123" s="1">
        <v>170.62830462150885</v>
      </c>
      <c r="K123" s="1">
        <v>171</v>
      </c>
      <c r="L123" s="1">
        <f t="shared" si="1"/>
        <v>-0.37169537849115386</v>
      </c>
    </row>
    <row r="124" spans="6:15" x14ac:dyDescent="0.25">
      <c r="F124" s="1">
        <v>120</v>
      </c>
      <c r="G124" s="1">
        <v>42.352941176470594</v>
      </c>
      <c r="H124" s="1">
        <v>0.73919827143289263</v>
      </c>
      <c r="I124">
        <v>0.67369564364655732</v>
      </c>
      <c r="J124" s="1">
        <v>171.79238912987211</v>
      </c>
      <c r="K124" s="1">
        <v>172</v>
      </c>
      <c r="L124" s="1">
        <f t="shared" si="1"/>
        <v>-0.20761087012789403</v>
      </c>
    </row>
    <row r="125" spans="6:15" x14ac:dyDescent="0.25">
      <c r="F125" s="1">
        <v>121</v>
      </c>
      <c r="G125" s="1">
        <v>42.705882352941181</v>
      </c>
      <c r="H125" s="1">
        <v>0.74535825702816672</v>
      </c>
      <c r="I125">
        <v>0.67823511734923403</v>
      </c>
      <c r="J125" s="1">
        <v>172.94995492405468</v>
      </c>
      <c r="K125" s="1">
        <v>173</v>
      </c>
      <c r="L125" s="1">
        <f t="shared" si="1"/>
        <v>-5.004507594532015E-2</v>
      </c>
    </row>
    <row r="126" spans="6:15" x14ac:dyDescent="0.25">
      <c r="F126" s="1">
        <v>122</v>
      </c>
      <c r="G126" s="1">
        <v>43.058823529411768</v>
      </c>
      <c r="H126" s="1">
        <v>0.7515182426234408</v>
      </c>
      <c r="I126">
        <v>0.68274885521518547</v>
      </c>
      <c r="J126" s="1">
        <v>174.1009580798723</v>
      </c>
      <c r="K126" s="1">
        <v>174</v>
      </c>
      <c r="L126" s="1">
        <f t="shared" si="1"/>
        <v>0.10095807987229932</v>
      </c>
    </row>
    <row r="127" spans="6:15" x14ac:dyDescent="0.25">
      <c r="F127" s="1">
        <v>123</v>
      </c>
      <c r="G127" s="1">
        <v>43.411764705882355</v>
      </c>
      <c r="H127" s="1">
        <v>0.75767822821871489</v>
      </c>
      <c r="I127">
        <v>0.68723668596926279</v>
      </c>
      <c r="J127" s="1">
        <v>175.24535492216202</v>
      </c>
      <c r="K127" s="1">
        <v>175</v>
      </c>
      <c r="L127" s="1">
        <f t="shared" si="1"/>
        <v>0.24535492216202215</v>
      </c>
      <c r="M127" s="1">
        <v>1</v>
      </c>
      <c r="N127" s="1">
        <v>-64</v>
      </c>
      <c r="O127" s="1">
        <v>1</v>
      </c>
    </row>
    <row r="128" spans="6:15" x14ac:dyDescent="0.25">
      <c r="F128" s="1">
        <v>124</v>
      </c>
      <c r="G128" s="1">
        <v>43.764705882352942</v>
      </c>
      <c r="H128" s="1">
        <v>0.76383821381398898</v>
      </c>
      <c r="I128">
        <v>0.69169843931937003</v>
      </c>
      <c r="J128" s="1">
        <v>176.38310202643936</v>
      </c>
      <c r="K128" s="1">
        <v>176</v>
      </c>
      <c r="L128" s="1">
        <f t="shared" si="1"/>
        <v>0.38310202643936009</v>
      </c>
      <c r="M128" s="1">
        <v>64</v>
      </c>
      <c r="N128" s="1">
        <v>1</v>
      </c>
      <c r="O128" s="1">
        <v>1</v>
      </c>
    </row>
    <row r="129" spans="6:16" x14ac:dyDescent="0.25">
      <c r="F129" s="1">
        <v>125</v>
      </c>
      <c r="G129" s="1">
        <v>44.117647058823529</v>
      </c>
      <c r="H129" s="1">
        <v>0.76999819940926306</v>
      </c>
      <c r="I129">
        <v>0.69613394596292666</v>
      </c>
      <c r="J129" s="1">
        <v>177.51415622054631</v>
      </c>
      <c r="K129" s="1">
        <v>178</v>
      </c>
      <c r="L129" s="1">
        <f t="shared" si="1"/>
        <v>-0.48584377945368828</v>
      </c>
    </row>
    <row r="130" spans="6:16" x14ac:dyDescent="0.25">
      <c r="F130" s="1">
        <v>126</v>
      </c>
      <c r="G130" s="1">
        <v>44.470588235294123</v>
      </c>
      <c r="H130" s="1">
        <v>0.77615818500453726</v>
      </c>
      <c r="I130">
        <v>0.70054303759329106</v>
      </c>
      <c r="J130" s="1">
        <v>178.63847458628922</v>
      </c>
      <c r="K130" s="1">
        <v>179</v>
      </c>
      <c r="L130" s="1">
        <f t="shared" si="1"/>
        <v>-0.36152541371077973</v>
      </c>
      <c r="M130" s="1">
        <f t="shared" ref="M130:M131" si="2">M127*O127</f>
        <v>1</v>
      </c>
      <c r="N130" s="1">
        <f t="shared" ref="N130:N131" si="3">N127*O127</f>
        <v>-64</v>
      </c>
      <c r="P130" s="1">
        <f t="shared" ref="P130:P131" si="4">M130+N130</f>
        <v>-63</v>
      </c>
    </row>
    <row r="131" spans="6:16" x14ac:dyDescent="0.25">
      <c r="F131" s="1">
        <v>127</v>
      </c>
      <c r="G131" s="1">
        <v>44.82352941176471</v>
      </c>
      <c r="H131" s="1">
        <v>0.78231817059981135</v>
      </c>
      <c r="I131">
        <v>0.70492554690614717</v>
      </c>
      <c r="J131" s="1">
        <v>179.75601446106754</v>
      </c>
      <c r="K131" s="1">
        <v>180</v>
      </c>
      <c r="L131" s="1">
        <f t="shared" si="1"/>
        <v>-0.24398553893246344</v>
      </c>
      <c r="M131" s="1">
        <f t="shared" si="2"/>
        <v>64</v>
      </c>
      <c r="N131" s="1">
        <f t="shared" si="3"/>
        <v>1</v>
      </c>
      <c r="P131" s="1">
        <f t="shared" si="4"/>
        <v>65</v>
      </c>
    </row>
    <row r="132" spans="6:16" x14ac:dyDescent="0.25">
      <c r="F132" s="1">
        <v>128</v>
      </c>
      <c r="G132" s="1">
        <v>45.176470588235297</v>
      </c>
      <c r="H132" s="1">
        <v>0.78847815619508543</v>
      </c>
      <c r="I132">
        <v>0.70928130760585351</v>
      </c>
      <c r="J132" s="1">
        <v>180.86673343949263</v>
      </c>
      <c r="K132" s="1">
        <v>181</v>
      </c>
      <c r="L132" s="1">
        <f t="shared" ref="L132:L195" si="5">J132-K132</f>
        <v>-0.13326656050736574</v>
      </c>
    </row>
    <row r="133" spans="6:16" x14ac:dyDescent="0.25">
      <c r="F133" s="1">
        <v>129</v>
      </c>
      <c r="G133" s="1">
        <v>45.529411764705884</v>
      </c>
      <c r="H133" s="1">
        <v>0.79463814179035952</v>
      </c>
      <c r="I133">
        <v>0.71361015441175235</v>
      </c>
      <c r="J133" s="1">
        <v>181.97058937499685</v>
      </c>
      <c r="K133" s="1">
        <v>182</v>
      </c>
      <c r="L133" s="1">
        <f t="shared" si="5"/>
        <v>-2.9410625003151836E-2</v>
      </c>
    </row>
    <row r="134" spans="6:16" x14ac:dyDescent="0.25">
      <c r="F134" s="1">
        <v>130</v>
      </c>
      <c r="G134" s="1">
        <v>45.882352941176471</v>
      </c>
      <c r="H134" s="1">
        <v>0.80079812738563361</v>
      </c>
      <c r="I134">
        <v>0.71791192306444196</v>
      </c>
      <c r="J134" s="1">
        <v>183.06754038143271</v>
      </c>
      <c r="K134" s="1">
        <v>183</v>
      </c>
      <c r="L134" s="1">
        <f t="shared" si="5"/>
        <v>6.7540381432706909E-2</v>
      </c>
    </row>
    <row r="135" spans="6:16" x14ac:dyDescent="0.25">
      <c r="F135" s="1">
        <v>131</v>
      </c>
      <c r="G135" s="1">
        <v>46.235294117647065</v>
      </c>
      <c r="H135" s="1">
        <v>0.8069581129809078</v>
      </c>
      <c r="I135">
        <v>0.72218645033200946</v>
      </c>
      <c r="J135" s="1">
        <v>184.15754483466242</v>
      </c>
      <c r="K135" s="1">
        <v>184</v>
      </c>
      <c r="L135" s="1">
        <f t="shared" si="5"/>
        <v>0.15754483466241709</v>
      </c>
    </row>
    <row r="136" spans="6:16" x14ac:dyDescent="0.25">
      <c r="F136" s="1">
        <v>132</v>
      </c>
      <c r="G136" s="1">
        <v>46.588235294117652</v>
      </c>
      <c r="H136" s="1">
        <v>0.81311809857618189</v>
      </c>
      <c r="I136">
        <v>0.72643357401622421</v>
      </c>
      <c r="J136" s="1">
        <v>185.24056137413717</v>
      </c>
      <c r="K136" s="1">
        <v>185</v>
      </c>
      <c r="L136" s="1">
        <f t="shared" si="5"/>
        <v>0.24056137413717238</v>
      </c>
    </row>
    <row r="137" spans="6:16" x14ac:dyDescent="0.25">
      <c r="F137" s="1">
        <v>133</v>
      </c>
      <c r="G137" s="1">
        <v>46.941176470588239</v>
      </c>
      <c r="H137" s="1">
        <v>0.81927808417145598</v>
      </c>
      <c r="I137">
        <v>0.73065313295869316</v>
      </c>
      <c r="J137" s="1">
        <v>186.31654890446674</v>
      </c>
      <c r="K137" s="1">
        <v>186</v>
      </c>
      <c r="L137" s="1">
        <f t="shared" si="5"/>
        <v>0.31654890446674244</v>
      </c>
    </row>
    <row r="138" spans="6:16" x14ac:dyDescent="0.25">
      <c r="F138" s="1">
        <v>134</v>
      </c>
      <c r="G138" s="1">
        <v>47.294117647058826</v>
      </c>
      <c r="H138" s="1">
        <v>0.82543806976673006</v>
      </c>
      <c r="I138">
        <v>0.73484496704697577</v>
      </c>
      <c r="J138" s="1">
        <v>187.38546659697883</v>
      </c>
      <c r="K138" s="1">
        <v>187</v>
      </c>
      <c r="L138" s="1">
        <f t="shared" si="5"/>
        <v>0.38546659697883001</v>
      </c>
    </row>
    <row r="139" spans="6:16" x14ac:dyDescent="0.25">
      <c r="F139" s="1">
        <v>135</v>
      </c>
      <c r="G139" s="1">
        <v>47.647058823529413</v>
      </c>
      <c r="H139" s="1">
        <v>0.83159805536200415</v>
      </c>
      <c r="I139">
        <v>0.7390089172206592</v>
      </c>
      <c r="J139" s="1">
        <v>188.44727389126808</v>
      </c>
      <c r="K139" s="1">
        <v>188</v>
      </c>
      <c r="L139" s="1">
        <f t="shared" si="5"/>
        <v>0.44727389126808248</v>
      </c>
    </row>
    <row r="140" spans="6:16" x14ac:dyDescent="0.25">
      <c r="F140" s="1">
        <v>136</v>
      </c>
      <c r="G140" s="1">
        <v>48</v>
      </c>
      <c r="H140" s="1">
        <v>0.83775804095727824</v>
      </c>
      <c r="I140">
        <v>0.74314482547739424</v>
      </c>
      <c r="J140" s="1">
        <v>189.50193049673553</v>
      </c>
      <c r="K140" s="1">
        <v>190</v>
      </c>
      <c r="L140" s="1">
        <f t="shared" si="5"/>
        <v>-0.49806950326447463</v>
      </c>
    </row>
    <row r="141" spans="6:16" x14ac:dyDescent="0.25">
      <c r="F141" s="1">
        <v>137</v>
      </c>
      <c r="G141" s="1">
        <v>48.352941176470594</v>
      </c>
      <c r="H141" s="1">
        <v>0.84391802655255244</v>
      </c>
      <c r="I141">
        <v>0.74725253487889109</v>
      </c>
      <c r="J141" s="1">
        <v>190.54939639411722</v>
      </c>
      <c r="K141" s="1">
        <v>191</v>
      </c>
      <c r="L141" s="1">
        <f t="shared" si="5"/>
        <v>-0.45060360588277604</v>
      </c>
    </row>
    <row r="142" spans="6:16" x14ac:dyDescent="0.25">
      <c r="F142" s="1">
        <v>138</v>
      </c>
      <c r="G142" s="1">
        <v>48.705882352941181</v>
      </c>
      <c r="H142" s="1">
        <v>0.85007801214782652</v>
      </c>
      <c r="I142">
        <v>0.75133188955687336</v>
      </c>
      <c r="J142" s="1">
        <v>191.58963183700271</v>
      </c>
      <c r="K142" s="1">
        <v>192</v>
      </c>
      <c r="L142" s="1">
        <f t="shared" si="5"/>
        <v>-0.41036816299728684</v>
      </c>
    </row>
    <row r="143" spans="6:16" x14ac:dyDescent="0.25">
      <c r="F143" s="1">
        <v>139</v>
      </c>
      <c r="G143" s="1">
        <v>49.058823529411768</v>
      </c>
      <c r="H143" s="1">
        <v>0.8562379977431005</v>
      </c>
      <c r="I143">
        <v>0.75538273471899375</v>
      </c>
      <c r="J143" s="1">
        <v>192.62259735334339</v>
      </c>
      <c r="K143" s="1">
        <v>193</v>
      </c>
      <c r="L143" s="1">
        <f t="shared" si="5"/>
        <v>-0.37740264665660561</v>
      </c>
    </row>
    <row r="144" spans="6:16" x14ac:dyDescent="0.25">
      <c r="F144" s="1">
        <v>140</v>
      </c>
      <c r="G144" s="1">
        <v>49.411764705882355</v>
      </c>
      <c r="H144" s="1">
        <v>0.86239798333837459</v>
      </c>
      <c r="I144">
        <v>0.75940491665470711</v>
      </c>
      <c r="J144" s="1">
        <v>193.6482537469503</v>
      </c>
      <c r="K144" s="1">
        <v>194</v>
      </c>
      <c r="L144" s="1">
        <f t="shared" si="5"/>
        <v>-0.35174625304969709</v>
      </c>
    </row>
    <row r="145" spans="6:12" x14ac:dyDescent="0.25">
      <c r="F145" s="1">
        <v>141</v>
      </c>
      <c r="G145" s="1">
        <v>49.764705882352942</v>
      </c>
      <c r="H145" s="1">
        <v>0.86855796893364867</v>
      </c>
      <c r="I145">
        <v>0.76339828274110288</v>
      </c>
      <c r="J145" s="1">
        <v>194.66656209898125</v>
      </c>
      <c r="K145" s="1">
        <v>195</v>
      </c>
      <c r="L145" s="1">
        <f t="shared" si="5"/>
        <v>-0.3334379010187547</v>
      </c>
    </row>
    <row r="146" spans="6:12" x14ac:dyDescent="0.25">
      <c r="F146" s="1">
        <v>142</v>
      </c>
      <c r="G146" s="1">
        <v>50.117647058823536</v>
      </c>
      <c r="H146" s="1">
        <v>0.87471795452892298</v>
      </c>
      <c r="I146">
        <v>0.76736268144869701</v>
      </c>
      <c r="J146" s="1">
        <v>195.67748376941773</v>
      </c>
      <c r="K146" s="1">
        <v>196</v>
      </c>
      <c r="L146" s="1">
        <f t="shared" si="5"/>
        <v>-0.32251623058226642</v>
      </c>
    </row>
    <row r="147" spans="6:12" x14ac:dyDescent="0.25">
      <c r="F147" s="1">
        <v>143</v>
      </c>
      <c r="G147" s="1">
        <v>50.470588235294123</v>
      </c>
      <c r="H147" s="1">
        <v>0.88087794012419696</v>
      </c>
      <c r="I147">
        <v>0.77129796234718062</v>
      </c>
      <c r="J147" s="1">
        <v>196.68098039853106</v>
      </c>
      <c r="K147" s="1">
        <v>197</v>
      </c>
      <c r="L147" s="1">
        <f t="shared" si="5"/>
        <v>-0.31901960146893771</v>
      </c>
    </row>
    <row r="148" spans="6:12" x14ac:dyDescent="0.25">
      <c r="F148" s="1">
        <v>144</v>
      </c>
      <c r="G148" s="1">
        <v>50.82352941176471</v>
      </c>
      <c r="H148" s="1">
        <v>0.88703792571947104</v>
      </c>
      <c r="I148">
        <v>0.77520397611112979</v>
      </c>
      <c r="J148" s="1">
        <v>197.6770139083381</v>
      </c>
      <c r="K148" s="1">
        <v>198</v>
      </c>
      <c r="L148" s="1">
        <f t="shared" si="5"/>
        <v>-0.32298609166190317</v>
      </c>
    </row>
    <row r="149" spans="6:12" x14ac:dyDescent="0.25">
      <c r="F149" s="1">
        <v>145</v>
      </c>
      <c r="G149" s="1">
        <v>51.176470588235297</v>
      </c>
      <c r="H149" s="1">
        <v>0.89319791131474513</v>
      </c>
      <c r="I149">
        <v>0.77908057452567048</v>
      </c>
      <c r="J149" s="1">
        <v>198.66554650404598</v>
      </c>
      <c r="K149" s="1">
        <v>199</v>
      </c>
      <c r="L149" s="1">
        <f t="shared" si="5"/>
        <v>-0.33445349595402263</v>
      </c>
    </row>
    <row r="150" spans="6:12" x14ac:dyDescent="0.25">
      <c r="F150" s="1">
        <v>146</v>
      </c>
      <c r="G150" s="1">
        <v>51.529411764705884</v>
      </c>
      <c r="H150" s="1">
        <v>0.89935789691001922</v>
      </c>
      <c r="I150">
        <v>0.7829276104921028</v>
      </c>
      <c r="J150" s="1">
        <v>199.64654067548622</v>
      </c>
      <c r="K150" s="1">
        <v>200</v>
      </c>
      <c r="L150" s="1">
        <f t="shared" si="5"/>
        <v>-0.35345932451377848</v>
      </c>
    </row>
    <row r="151" spans="6:12" x14ac:dyDescent="0.25">
      <c r="F151" s="1">
        <v>147</v>
      </c>
      <c r="G151" s="1">
        <v>51.882352941176471</v>
      </c>
      <c r="H151" s="1">
        <v>0.9055178825052933</v>
      </c>
      <c r="I151">
        <v>0.78674493803348322</v>
      </c>
      <c r="J151" s="1">
        <v>200.61995919853823</v>
      </c>
      <c r="K151" s="1">
        <v>201</v>
      </c>
      <c r="L151" s="1">
        <f t="shared" si="5"/>
        <v>-0.38004080146177444</v>
      </c>
    </row>
    <row r="152" spans="6:12" x14ac:dyDescent="0.25">
      <c r="F152" s="1">
        <v>148</v>
      </c>
      <c r="G152" s="1">
        <v>52.235294117647065</v>
      </c>
      <c r="H152" s="1">
        <v>0.9116778681005675</v>
      </c>
      <c r="I152">
        <v>0.79053241230016336</v>
      </c>
      <c r="J152" s="1">
        <v>201.58576513654165</v>
      </c>
      <c r="K152" s="1">
        <v>202</v>
      </c>
      <c r="L152" s="1">
        <f t="shared" si="5"/>
        <v>-0.41423486345834704</v>
      </c>
    </row>
    <row r="153" spans="6:12" x14ac:dyDescent="0.25">
      <c r="F153" s="1">
        <v>149</v>
      </c>
      <c r="G153" s="1">
        <v>52.588235294117652</v>
      </c>
      <c r="H153" s="1">
        <v>0.91783785369584159</v>
      </c>
      <c r="I153">
        <v>0.79428988957528612</v>
      </c>
      <c r="J153" s="1">
        <v>202.54392184169797</v>
      </c>
      <c r="K153" s="1">
        <v>203</v>
      </c>
      <c r="L153" s="1">
        <f t="shared" si="5"/>
        <v>-0.45607815830203435</v>
      </c>
    </row>
    <row r="154" spans="6:12" x14ac:dyDescent="0.25">
      <c r="F154" s="1">
        <v>150</v>
      </c>
      <c r="G154" s="1">
        <v>52.941176470588239</v>
      </c>
      <c r="H154" s="1">
        <v>0.92399783929111567</v>
      </c>
      <c r="I154">
        <v>0.79801722728023949</v>
      </c>
      <c r="J154" s="1">
        <v>203.49439295646107</v>
      </c>
      <c r="K154" s="1">
        <v>203</v>
      </c>
      <c r="L154" s="1">
        <f t="shared" si="5"/>
        <v>0.49439295646106984</v>
      </c>
    </row>
    <row r="155" spans="6:12" x14ac:dyDescent="0.25">
      <c r="F155" s="1">
        <v>151</v>
      </c>
      <c r="G155" s="1">
        <v>53.294117647058826</v>
      </c>
      <c r="H155" s="1">
        <v>0.93015782488638976</v>
      </c>
      <c r="I155">
        <v>0.80171428398006672</v>
      </c>
      <c r="J155" s="1">
        <v>204.43714241491702</v>
      </c>
      <c r="K155" s="1">
        <v>204</v>
      </c>
      <c r="L155" s="1">
        <f t="shared" si="5"/>
        <v>0.43714241491701955</v>
      </c>
    </row>
    <row r="156" spans="6:12" x14ac:dyDescent="0.25">
      <c r="F156" s="1">
        <v>152</v>
      </c>
      <c r="G156" s="1">
        <v>53.647058823529413</v>
      </c>
      <c r="H156" s="1">
        <v>0.93631781048166385</v>
      </c>
      <c r="I156">
        <v>0.80538091938883261</v>
      </c>
      <c r="J156" s="1">
        <v>205.37213444415232</v>
      </c>
      <c r="K156" s="1">
        <v>205</v>
      </c>
      <c r="L156" s="1">
        <f t="shared" si="5"/>
        <v>0.37213444415232289</v>
      </c>
    </row>
    <row r="157" spans="6:12" x14ac:dyDescent="0.25">
      <c r="F157" s="1">
        <v>153</v>
      </c>
      <c r="G157" s="1">
        <v>54</v>
      </c>
      <c r="H157" s="1">
        <v>0.94247779607693793</v>
      </c>
      <c r="I157">
        <v>0.80901699437494745</v>
      </c>
      <c r="J157" s="1">
        <v>206.29933356561159</v>
      </c>
      <c r="K157" s="1">
        <v>206</v>
      </c>
      <c r="L157" s="1">
        <f t="shared" si="5"/>
        <v>0.2993335656115903</v>
      </c>
    </row>
    <row r="158" spans="6:12" x14ac:dyDescent="0.25">
      <c r="F158" s="1">
        <v>154</v>
      </c>
      <c r="G158" s="1">
        <v>54.352941176470594</v>
      </c>
      <c r="H158" s="1">
        <v>0.94863778167221213</v>
      </c>
      <c r="I158">
        <v>0.81262237096644563</v>
      </c>
      <c r="J158" s="1">
        <v>207.21870459644364</v>
      </c>
      <c r="K158" s="1">
        <v>207</v>
      </c>
      <c r="L158" s="1">
        <f t="shared" si="5"/>
        <v>0.2187045964436436</v>
      </c>
    </row>
    <row r="159" spans="6:12" x14ac:dyDescent="0.25">
      <c r="F159" s="1">
        <v>155</v>
      </c>
      <c r="G159" s="1">
        <v>54.705882352941181</v>
      </c>
      <c r="H159" s="1">
        <v>0.95479776726748622</v>
      </c>
      <c r="I159">
        <v>0.81619691235622172</v>
      </c>
      <c r="J159" s="1">
        <v>208.13021265083654</v>
      </c>
      <c r="K159" s="1">
        <v>208</v>
      </c>
      <c r="L159" s="1">
        <f t="shared" si="5"/>
        <v>0.13021265083654043</v>
      </c>
    </row>
    <row r="160" spans="6:12" x14ac:dyDescent="0.25">
      <c r="F160" s="1">
        <v>156</v>
      </c>
      <c r="G160" s="1">
        <v>55.058823529411768</v>
      </c>
      <c r="H160" s="1">
        <v>0.96095775286276031</v>
      </c>
      <c r="I160">
        <v>0.81974048290722112</v>
      </c>
      <c r="J160" s="1">
        <v>209.0338231413414</v>
      </c>
      <c r="K160" s="1">
        <v>209</v>
      </c>
      <c r="L160" s="1">
        <f t="shared" si="5"/>
        <v>3.3823141341400742E-2</v>
      </c>
    </row>
    <row r="161" spans="6:12" x14ac:dyDescent="0.25">
      <c r="F161" s="1">
        <v>157</v>
      </c>
      <c r="G161" s="1">
        <v>55.411764705882355</v>
      </c>
      <c r="H161" s="1">
        <v>0.96711773845803439</v>
      </c>
      <c r="I161">
        <v>0.82325294815758721</v>
      </c>
      <c r="J161" s="1">
        <v>209.92950178018475</v>
      </c>
      <c r="K161" s="1">
        <v>210</v>
      </c>
      <c r="L161" s="1">
        <f t="shared" si="5"/>
        <v>-7.0498219815249286E-2</v>
      </c>
    </row>
    <row r="162" spans="6:12" x14ac:dyDescent="0.25">
      <c r="F162" s="1">
        <v>158</v>
      </c>
      <c r="G162" s="1">
        <v>55.764705882352942</v>
      </c>
      <c r="H162" s="1">
        <v>0.97327772405330848</v>
      </c>
      <c r="I162">
        <v>0.8267341748257635</v>
      </c>
      <c r="J162" s="1">
        <v>210.8172145805697</v>
      </c>
      <c r="K162" s="1">
        <v>211</v>
      </c>
      <c r="L162" s="1">
        <f t="shared" si="5"/>
        <v>-0.18278541943030291</v>
      </c>
    </row>
    <row r="163" spans="6:12" x14ac:dyDescent="0.25">
      <c r="F163" s="1">
        <v>159</v>
      </c>
      <c r="G163" s="1">
        <v>56.117647058823536</v>
      </c>
      <c r="H163" s="1">
        <v>0.97943770964858268</v>
      </c>
      <c r="I163">
        <v>0.8301840308155507</v>
      </c>
      <c r="J163" s="1">
        <v>211.69692785796542</v>
      </c>
      <c r="K163" s="1">
        <v>212</v>
      </c>
      <c r="L163" s="1">
        <f t="shared" si="5"/>
        <v>-0.30307214203457988</v>
      </c>
    </row>
    <row r="164" spans="6:12" x14ac:dyDescent="0.25">
      <c r="F164" s="1">
        <v>160</v>
      </c>
      <c r="G164" s="1">
        <v>56.470588235294123</v>
      </c>
      <c r="H164" s="1">
        <v>0.98559769524385676</v>
      </c>
      <c r="I164">
        <v>0.83360238522111951</v>
      </c>
      <c r="J164" s="1">
        <v>212.56860823138547</v>
      </c>
      <c r="K164" s="1">
        <v>213</v>
      </c>
      <c r="L164" s="1">
        <f t="shared" si="5"/>
        <v>-0.43139176861453166</v>
      </c>
    </row>
    <row r="165" spans="6:12" x14ac:dyDescent="0.25">
      <c r="F165" s="1">
        <v>161</v>
      </c>
      <c r="G165" s="1">
        <v>56.82352941176471</v>
      </c>
      <c r="H165" s="1">
        <v>0.99175768083913085</v>
      </c>
      <c r="I165">
        <v>0.83698910833197793</v>
      </c>
      <c r="J165" s="1">
        <v>213.43222262465437</v>
      </c>
      <c r="K165" s="1">
        <v>213</v>
      </c>
      <c r="L165" s="1">
        <f t="shared" si="5"/>
        <v>0.43222262465437211</v>
      </c>
    </row>
    <row r="166" spans="6:12" x14ac:dyDescent="0.25">
      <c r="F166" s="1">
        <v>162</v>
      </c>
      <c r="G166" s="1">
        <v>57.176470588235297</v>
      </c>
      <c r="H166" s="1">
        <v>0.99791766643440494</v>
      </c>
      <c r="I166">
        <v>0.84034407163789271</v>
      </c>
      <c r="J166" s="1">
        <v>214.28773826766263</v>
      </c>
      <c r="K166" s="1">
        <v>214</v>
      </c>
      <c r="L166" s="1">
        <f t="shared" si="5"/>
        <v>0.28773826766263255</v>
      </c>
    </row>
    <row r="167" spans="6:12" x14ac:dyDescent="0.25">
      <c r="F167" s="1">
        <v>163</v>
      </c>
      <c r="G167" s="1">
        <v>57.529411764705884</v>
      </c>
      <c r="H167" s="1">
        <v>1.004077652029679</v>
      </c>
      <c r="I167">
        <v>0.8436671478337664</v>
      </c>
      <c r="J167" s="1">
        <v>215.13512269761043</v>
      </c>
      <c r="K167" s="1">
        <v>215</v>
      </c>
      <c r="L167" s="1">
        <f t="shared" si="5"/>
        <v>0.13512269761042717</v>
      </c>
    </row>
    <row r="168" spans="6:12" x14ac:dyDescent="0.25">
      <c r="F168" s="1">
        <v>164</v>
      </c>
      <c r="G168" s="1">
        <v>57.882352941176471</v>
      </c>
      <c r="H168" s="1">
        <v>1.0102376376249531</v>
      </c>
      <c r="I168">
        <v>0.84695821082446709</v>
      </c>
      <c r="J168" s="1">
        <v>215.97434376023912</v>
      </c>
      <c r="K168" s="1">
        <v>216</v>
      </c>
      <c r="L168" s="1">
        <f t="shared" si="5"/>
        <v>-2.5656239760877497E-2</v>
      </c>
    </row>
    <row r="169" spans="6:12" x14ac:dyDescent="0.25">
      <c r="F169" s="1">
        <v>165</v>
      </c>
      <c r="G169" s="1">
        <v>58.235294117647065</v>
      </c>
      <c r="H169" s="1">
        <v>1.0163976232202274</v>
      </c>
      <c r="I169">
        <v>0.85021713572961422</v>
      </c>
      <c r="J169" s="1">
        <v>216.80536961105162</v>
      </c>
      <c r="K169" s="1">
        <v>217</v>
      </c>
      <c r="L169" s="1">
        <f t="shared" si="5"/>
        <v>-0.19463038894838292</v>
      </c>
    </row>
    <row r="170" spans="6:12" x14ac:dyDescent="0.25">
      <c r="F170" s="1">
        <v>166</v>
      </c>
      <c r="G170" s="1">
        <v>58.588235294117652</v>
      </c>
      <c r="H170" s="1">
        <v>1.0225576088155015</v>
      </c>
      <c r="I170">
        <v>0.85344379888831601</v>
      </c>
      <c r="J170" s="1">
        <v>217.62816871652058</v>
      </c>
      <c r="K170" s="1">
        <v>218</v>
      </c>
      <c r="L170" s="1">
        <f t="shared" si="5"/>
        <v>-0.37183128347942329</v>
      </c>
    </row>
    <row r="171" spans="6:12" x14ac:dyDescent="0.25">
      <c r="F171" s="1">
        <v>167</v>
      </c>
      <c r="G171" s="1">
        <v>58.941176470588239</v>
      </c>
      <c r="H171" s="1">
        <v>1.0287175944107754</v>
      </c>
      <c r="I171">
        <v>0.8566380778638627</v>
      </c>
      <c r="J171" s="1">
        <v>218.44270985528499</v>
      </c>
      <c r="K171" s="1">
        <v>218</v>
      </c>
      <c r="L171" s="1">
        <f t="shared" si="5"/>
        <v>0.44270985528498841</v>
      </c>
    </row>
    <row r="172" spans="6:12" x14ac:dyDescent="0.25">
      <c r="F172" s="1">
        <v>168</v>
      </c>
      <c r="G172" s="1">
        <v>59.294117647058826</v>
      </c>
      <c r="H172" s="1">
        <v>1.0348775800060495</v>
      </c>
      <c r="I172">
        <v>0.85979985144837234</v>
      </c>
      <c r="J172" s="1">
        <v>219.24896211933495</v>
      </c>
      <c r="K172" s="1">
        <v>219</v>
      </c>
      <c r="L172" s="1">
        <f t="shared" si="5"/>
        <v>0.24896211933494783</v>
      </c>
    </row>
    <row r="173" spans="6:12" x14ac:dyDescent="0.25">
      <c r="F173" s="1">
        <v>169</v>
      </c>
      <c r="G173" s="1">
        <v>59.647058823529413</v>
      </c>
      <c r="H173" s="1">
        <v>1.0410375656013235</v>
      </c>
      <c r="I173">
        <v>0.86292899966738967</v>
      </c>
      <c r="J173" s="1">
        <v>220.04689491518437</v>
      </c>
      <c r="K173" s="1">
        <v>220</v>
      </c>
      <c r="L173" s="1">
        <f t="shared" si="5"/>
        <v>4.6894915184367392E-2</v>
      </c>
    </row>
    <row r="174" spans="6:12" x14ac:dyDescent="0.25">
      <c r="F174" s="1">
        <v>170</v>
      </c>
      <c r="G174" s="1">
        <v>60.000000000000007</v>
      </c>
      <c r="H174" s="1">
        <v>1.0471975511965979</v>
      </c>
      <c r="I174">
        <v>0.86602540378443871</v>
      </c>
      <c r="J174" s="1">
        <v>220.83647796503186</v>
      </c>
      <c r="K174" s="1">
        <v>221</v>
      </c>
      <c r="L174" s="1">
        <f t="shared" si="5"/>
        <v>-0.163522034968139</v>
      </c>
    </row>
    <row r="175" spans="6:12" x14ac:dyDescent="0.25">
      <c r="F175" s="1">
        <v>171</v>
      </c>
      <c r="G175" s="1">
        <v>60.352941176470594</v>
      </c>
      <c r="H175" s="1">
        <v>1.0533575367918719</v>
      </c>
      <c r="I175">
        <v>0.86908894630552835</v>
      </c>
      <c r="J175" s="1">
        <v>221.61768130790972</v>
      </c>
      <c r="K175" s="1">
        <v>222</v>
      </c>
      <c r="L175" s="1">
        <f t="shared" si="5"/>
        <v>-0.38231869209027991</v>
      </c>
    </row>
    <row r="176" spans="6:12" x14ac:dyDescent="0.25">
      <c r="F176" s="1">
        <v>172</v>
      </c>
      <c r="G176" s="1">
        <v>60.705882352941181</v>
      </c>
      <c r="H176" s="1">
        <v>1.059517522387146</v>
      </c>
      <c r="I176">
        <v>0.87211951098361085</v>
      </c>
      <c r="J176" s="1">
        <v>222.39047530082075</v>
      </c>
      <c r="K176" s="1">
        <v>222</v>
      </c>
      <c r="L176" s="1">
        <f t="shared" si="5"/>
        <v>0.39047530082075355</v>
      </c>
    </row>
    <row r="177" spans="6:12" x14ac:dyDescent="0.25">
      <c r="F177" s="1">
        <v>173</v>
      </c>
      <c r="G177" s="1">
        <v>61.058823529411768</v>
      </c>
      <c r="H177" s="1">
        <v>1.0656775079824201</v>
      </c>
      <c r="I177">
        <v>0.87511698282299266</v>
      </c>
      <c r="J177" s="1">
        <v>223.15483061986313</v>
      </c>
      <c r="K177" s="1">
        <v>223</v>
      </c>
      <c r="L177" s="1">
        <f t="shared" si="5"/>
        <v>0.15483061986313373</v>
      </c>
    </row>
    <row r="178" spans="6:12" x14ac:dyDescent="0.25">
      <c r="F178" s="1">
        <v>174</v>
      </c>
      <c r="G178" s="1">
        <v>61.411764705882355</v>
      </c>
      <c r="H178" s="1">
        <v>1.0718374935776942</v>
      </c>
      <c r="I178">
        <v>0.87808124808369792</v>
      </c>
      <c r="J178" s="1">
        <v>223.91071826134296</v>
      </c>
      <c r="K178" s="1">
        <v>224</v>
      </c>
      <c r="L178" s="1">
        <f t="shared" si="5"/>
        <v>-8.9281738657035703E-2</v>
      </c>
    </row>
    <row r="179" spans="6:12" x14ac:dyDescent="0.25">
      <c r="F179" s="1">
        <v>175</v>
      </c>
      <c r="G179" s="1">
        <v>61.764705882352942</v>
      </c>
      <c r="H179" s="1">
        <v>1.0779974791729683</v>
      </c>
      <c r="I179">
        <v>0.88101219428578448</v>
      </c>
      <c r="J179" s="1">
        <v>224.65810954287505</v>
      </c>
      <c r="K179" s="1">
        <v>225</v>
      </c>
      <c r="L179" s="1">
        <f t="shared" si="5"/>
        <v>-0.34189045712494703</v>
      </c>
    </row>
    <row r="180" spans="6:12" x14ac:dyDescent="0.25">
      <c r="F180" s="1">
        <v>176</v>
      </c>
      <c r="G180" s="1">
        <v>62.117647058823536</v>
      </c>
      <c r="H180" s="1">
        <v>1.0841574647682424</v>
      </c>
      <c r="I180">
        <v>0.88390971021361198</v>
      </c>
      <c r="J180" s="1">
        <v>225.39697610447107</v>
      </c>
      <c r="K180" s="1">
        <v>225</v>
      </c>
      <c r="L180" s="1">
        <f t="shared" si="5"/>
        <v>0.39697610447106513</v>
      </c>
    </row>
    <row r="181" spans="6:12" x14ac:dyDescent="0.25">
      <c r="F181" s="1">
        <v>177</v>
      </c>
      <c r="G181" s="1">
        <v>62.470588235294123</v>
      </c>
      <c r="H181" s="1">
        <v>1.0903174503635165</v>
      </c>
      <c r="I181">
        <v>0.88677368592006189</v>
      </c>
      <c r="J181" s="1">
        <v>226.1272899096158</v>
      </c>
      <c r="K181" s="1">
        <v>226</v>
      </c>
      <c r="L181" s="1">
        <f t="shared" si="5"/>
        <v>0.12728990961579711</v>
      </c>
    </row>
    <row r="182" spans="6:12" x14ac:dyDescent="0.25">
      <c r="F182" s="1">
        <v>178</v>
      </c>
      <c r="G182" s="1">
        <v>62.82352941176471</v>
      </c>
      <c r="H182" s="1">
        <v>1.0964774359587905</v>
      </c>
      <c r="I182">
        <v>0.88960401273070955</v>
      </c>
      <c r="J182" s="1">
        <v>226.84902324633094</v>
      </c>
      <c r="K182" s="1">
        <v>227</v>
      </c>
      <c r="L182" s="1">
        <f t="shared" si="5"/>
        <v>-0.15097675366905605</v>
      </c>
    </row>
    <row r="183" spans="6:12" x14ac:dyDescent="0.25">
      <c r="F183" s="1">
        <v>179</v>
      </c>
      <c r="G183" s="1">
        <v>63.176470588235297</v>
      </c>
      <c r="H183" s="1">
        <v>1.1026374215540646</v>
      </c>
      <c r="I183">
        <v>0.8924005832479478</v>
      </c>
      <c r="J183" s="1">
        <v>227.5621487282267</v>
      </c>
      <c r="K183" s="1">
        <v>228</v>
      </c>
      <c r="L183" s="1">
        <f t="shared" si="5"/>
        <v>-0.43785127177329741</v>
      </c>
    </row>
    <row r="184" spans="6:12" x14ac:dyDescent="0.25">
      <c r="F184" s="1">
        <v>180</v>
      </c>
      <c r="G184" s="1">
        <v>63.529411764705884</v>
      </c>
      <c r="H184" s="1">
        <v>1.1087974071493387</v>
      </c>
      <c r="I184">
        <v>0.89516329135506234</v>
      </c>
      <c r="J184" s="1">
        <v>228.2666392955409</v>
      </c>
      <c r="K184" s="1">
        <v>228</v>
      </c>
      <c r="L184" s="1">
        <f t="shared" si="5"/>
        <v>0.26663929554089805</v>
      </c>
    </row>
    <row r="185" spans="6:12" x14ac:dyDescent="0.25">
      <c r="F185" s="1">
        <v>181</v>
      </c>
      <c r="G185" s="1">
        <v>63.882352941176478</v>
      </c>
      <c r="H185" s="1">
        <v>1.114957392744613</v>
      </c>
      <c r="I185">
        <v>0.89789203222025815</v>
      </c>
      <c r="J185" s="1">
        <v>228.96246821616583</v>
      </c>
      <c r="K185" s="1">
        <v>229</v>
      </c>
      <c r="L185" s="1">
        <f t="shared" si="5"/>
        <v>-3.7531783834168664E-2</v>
      </c>
    </row>
    <row r="186" spans="6:12" x14ac:dyDescent="0.25">
      <c r="F186" s="1">
        <v>182</v>
      </c>
      <c r="G186" s="1">
        <v>64.235294117647058</v>
      </c>
      <c r="H186" s="1">
        <v>1.1211173783398869</v>
      </c>
      <c r="I186">
        <v>0.90058670230063742</v>
      </c>
      <c r="J186" s="1">
        <v>229.64960908666254</v>
      </c>
      <c r="K186" s="1">
        <v>230</v>
      </c>
      <c r="L186" s="1">
        <f t="shared" si="5"/>
        <v>-0.35039091333746342</v>
      </c>
    </row>
    <row r="187" spans="6:12" x14ac:dyDescent="0.25">
      <c r="F187" s="1">
        <v>183</v>
      </c>
      <c r="G187" s="1">
        <v>64.588235294117652</v>
      </c>
      <c r="H187" s="1">
        <v>1.1272773639351612</v>
      </c>
      <c r="I187">
        <v>0.90324719934612896</v>
      </c>
      <c r="J187" s="1">
        <v>230.32803583326287</v>
      </c>
      <c r="K187" s="1">
        <v>230</v>
      </c>
      <c r="L187" s="1">
        <f t="shared" si="5"/>
        <v>0.32803583326287367</v>
      </c>
    </row>
    <row r="188" spans="6:12" x14ac:dyDescent="0.25">
      <c r="F188" s="1">
        <v>184</v>
      </c>
      <c r="G188" s="1">
        <v>64.941176470588246</v>
      </c>
      <c r="H188" s="1">
        <v>1.1334373495304353</v>
      </c>
      <c r="I188">
        <v>0.9058734224033671</v>
      </c>
      <c r="J188" s="1">
        <v>230.9977227128586</v>
      </c>
      <c r="K188" s="1">
        <v>231</v>
      </c>
      <c r="L188" s="1">
        <f t="shared" si="5"/>
        <v>-2.2772871413963003E-3</v>
      </c>
    </row>
    <row r="189" spans="6:12" x14ac:dyDescent="0.25">
      <c r="F189" s="1">
        <v>185</v>
      </c>
      <c r="G189" s="1">
        <v>65.294117647058826</v>
      </c>
      <c r="H189" s="1">
        <v>1.1395973351257094</v>
      </c>
      <c r="I189">
        <v>0.90846527181952375</v>
      </c>
      <c r="J189" s="1">
        <v>231.65864431397856</v>
      </c>
      <c r="K189" s="1">
        <v>232</v>
      </c>
      <c r="L189" s="1">
        <f t="shared" si="5"/>
        <v>-0.34135568602144417</v>
      </c>
    </row>
    <row r="190" spans="6:12" x14ac:dyDescent="0.25">
      <c r="F190" s="1">
        <v>186</v>
      </c>
      <c r="G190" s="1">
        <v>65.64705882352942</v>
      </c>
      <c r="H190" s="1">
        <v>1.1457573207209835</v>
      </c>
      <c r="I190">
        <v>0.91102264924608833</v>
      </c>
      <c r="J190" s="1">
        <v>232.31077555775252</v>
      </c>
      <c r="K190" s="1">
        <v>232</v>
      </c>
      <c r="L190" s="1">
        <f t="shared" si="5"/>
        <v>0.31077555775252108</v>
      </c>
    </row>
    <row r="191" spans="6:12" x14ac:dyDescent="0.25">
      <c r="F191" s="1">
        <v>187</v>
      </c>
      <c r="G191" s="1">
        <v>66</v>
      </c>
      <c r="H191" s="1">
        <v>1.1519173063162575</v>
      </c>
      <c r="I191">
        <v>0.91354545764260087</v>
      </c>
      <c r="J191" s="1">
        <v>232.95409169886321</v>
      </c>
      <c r="K191" s="1">
        <v>233</v>
      </c>
      <c r="L191" s="1">
        <f t="shared" si="5"/>
        <v>-4.5908301136790897E-2</v>
      </c>
    </row>
    <row r="192" spans="6:12" x14ac:dyDescent="0.25">
      <c r="F192" s="1">
        <v>188</v>
      </c>
      <c r="G192" s="1">
        <v>66.352941176470594</v>
      </c>
      <c r="H192" s="1">
        <v>1.1580772919115316</v>
      </c>
      <c r="I192">
        <v>0.91603360128033351</v>
      </c>
      <c r="J192" s="1">
        <v>233.58856832648505</v>
      </c>
      <c r="K192" s="1">
        <v>234</v>
      </c>
      <c r="L192" s="1">
        <f t="shared" si="5"/>
        <v>-0.41143167351495435</v>
      </c>
    </row>
    <row r="193" spans="6:12" x14ac:dyDescent="0.25">
      <c r="F193" s="1">
        <v>189</v>
      </c>
      <c r="G193" s="1">
        <v>66.705882352941174</v>
      </c>
      <c r="H193" s="1">
        <v>1.1642372775068057</v>
      </c>
      <c r="I193">
        <v>0.91848698574592302</v>
      </c>
      <c r="J193" s="1">
        <v>234.21418136521038</v>
      </c>
      <c r="K193" s="1">
        <v>234</v>
      </c>
      <c r="L193" s="1">
        <f t="shared" si="5"/>
        <v>0.21418136521037923</v>
      </c>
    </row>
    <row r="194" spans="6:12" x14ac:dyDescent="0.25">
      <c r="F194" s="1">
        <v>190</v>
      </c>
      <c r="G194" s="1">
        <v>67.058823529411768</v>
      </c>
      <c r="H194" s="1">
        <v>1.1703972631020798</v>
      </c>
      <c r="I194">
        <v>0.92090551794495357</v>
      </c>
      <c r="J194" s="1">
        <v>234.83090707596315</v>
      </c>
      <c r="K194" s="1">
        <v>235</v>
      </c>
      <c r="L194" s="1">
        <f t="shared" si="5"/>
        <v>-0.16909292403684617</v>
      </c>
    </row>
    <row r="195" spans="6:12" x14ac:dyDescent="0.25">
      <c r="F195" s="1">
        <v>191</v>
      </c>
      <c r="G195" s="1">
        <v>67.411764705882362</v>
      </c>
      <c r="H195" s="1">
        <v>1.1765572486973541</v>
      </c>
      <c r="I195">
        <v>0.92328910610548942</v>
      </c>
      <c r="J195" s="1">
        <v>235.43872205689979</v>
      </c>
      <c r="K195" s="1">
        <v>235</v>
      </c>
      <c r="L195" s="1">
        <f t="shared" si="5"/>
        <v>0.43872205689979182</v>
      </c>
    </row>
    <row r="196" spans="6:12" x14ac:dyDescent="0.25">
      <c r="F196" s="1">
        <v>192</v>
      </c>
      <c r="G196" s="1">
        <v>67.764705882352942</v>
      </c>
      <c r="H196" s="1">
        <v>1.182717234292628</v>
      </c>
      <c r="I196">
        <v>0.92563765978155621</v>
      </c>
      <c r="J196" s="1">
        <v>236.03760324429683</v>
      </c>
      <c r="K196" s="1">
        <v>236</v>
      </c>
      <c r="L196" s="1">
        <f t="shared" ref="L196:L259" si="6">J196-K196</f>
        <v>3.7603244296832372E-2</v>
      </c>
    </row>
    <row r="197" spans="6:12" x14ac:dyDescent="0.25">
      <c r="F197" s="1">
        <v>193</v>
      </c>
      <c r="G197" s="1">
        <v>68.117647058823536</v>
      </c>
      <c r="H197" s="1">
        <v>1.1888772198879023</v>
      </c>
      <c r="I197">
        <v>0.92795108985657471</v>
      </c>
      <c r="J197" s="1">
        <v>236.62752791342655</v>
      </c>
      <c r="K197" s="1">
        <v>237</v>
      </c>
      <c r="L197" s="1">
        <f t="shared" si="6"/>
        <v>-0.37247208657345254</v>
      </c>
    </row>
    <row r="198" spans="6:12" x14ac:dyDescent="0.25">
      <c r="F198" s="1">
        <v>194</v>
      </c>
      <c r="G198" s="1">
        <v>68.470588235294116</v>
      </c>
      <c r="H198" s="1">
        <v>1.1950372054831762</v>
      </c>
      <c r="I198">
        <v>0.93022930854674024</v>
      </c>
      <c r="J198" s="1">
        <v>237.20847367941877</v>
      </c>
      <c r="K198" s="1">
        <v>237</v>
      </c>
      <c r="L198" s="1">
        <f t="shared" si="6"/>
        <v>0.20847367941877337</v>
      </c>
    </row>
    <row r="199" spans="6:12" x14ac:dyDescent="0.25">
      <c r="F199" s="1">
        <v>195</v>
      </c>
      <c r="G199" s="1">
        <v>68.82352941176471</v>
      </c>
      <c r="H199" s="1">
        <v>1.2011971910784505</v>
      </c>
      <c r="I199">
        <v>0.93247222940435581</v>
      </c>
      <c r="J199" s="1">
        <v>237.78041849811072</v>
      </c>
      <c r="K199" s="1">
        <v>238</v>
      </c>
      <c r="L199" s="1">
        <f t="shared" si="6"/>
        <v>-0.21958150188928016</v>
      </c>
    </row>
    <row r="200" spans="6:12" x14ac:dyDescent="0.25">
      <c r="F200" s="1">
        <v>196</v>
      </c>
      <c r="G200" s="1">
        <v>69.176470588235304</v>
      </c>
      <c r="H200" s="1">
        <v>1.2073571766737246</v>
      </c>
      <c r="I200">
        <v>0.93467976732111069</v>
      </c>
      <c r="J200" s="1">
        <v>238.34334066688322</v>
      </c>
      <c r="K200" s="1">
        <v>238</v>
      </c>
      <c r="L200" s="1">
        <f t="shared" si="6"/>
        <v>0.34334066688322196</v>
      </c>
    </row>
    <row r="201" spans="6:12" x14ac:dyDescent="0.25">
      <c r="F201" s="1">
        <v>197</v>
      </c>
      <c r="G201" s="1">
        <v>69.529411764705884</v>
      </c>
      <c r="H201" s="1">
        <v>1.2135171622689986</v>
      </c>
      <c r="I201">
        <v>0.9368518385313106</v>
      </c>
      <c r="J201" s="1">
        <v>238.8972188254842</v>
      </c>
      <c r="K201" s="1">
        <v>239</v>
      </c>
      <c r="L201" s="1">
        <f t="shared" si="6"/>
        <v>-0.1027811745157976</v>
      </c>
    </row>
    <row r="202" spans="6:12" x14ac:dyDescent="0.25">
      <c r="F202" s="1">
        <v>198</v>
      </c>
      <c r="G202" s="1">
        <v>69.882352941176478</v>
      </c>
      <c r="H202" s="1">
        <v>1.2196771478642727</v>
      </c>
      <c r="I202">
        <v>0.93898836061505653</v>
      </c>
      <c r="J202" s="1">
        <v>239.4420319568394</v>
      </c>
      <c r="K202" s="1">
        <v>239</v>
      </c>
      <c r="L202" s="1">
        <f t="shared" si="6"/>
        <v>0.44203195683940066</v>
      </c>
    </row>
    <row r="203" spans="6:12" x14ac:dyDescent="0.25">
      <c r="F203" s="1">
        <v>199</v>
      </c>
      <c r="G203" s="1">
        <v>70.235294117647058</v>
      </c>
      <c r="H203" s="1">
        <v>1.2258371334595468</v>
      </c>
      <c r="I203">
        <v>0.94108925250137154</v>
      </c>
      <c r="J203" s="1">
        <v>239.97775938784974</v>
      </c>
      <c r="K203" s="1">
        <v>240</v>
      </c>
      <c r="L203" s="1">
        <f t="shared" si="6"/>
        <v>-2.2240612150255856E-2</v>
      </c>
    </row>
    <row r="204" spans="6:12" x14ac:dyDescent="0.25">
      <c r="F204" s="1">
        <v>200</v>
      </c>
      <c r="G204" s="1">
        <v>70.588235294117652</v>
      </c>
      <c r="H204" s="1">
        <v>1.2319971190548209</v>
      </c>
      <c r="I204">
        <v>0.94315443447127745</v>
      </c>
      <c r="J204" s="1">
        <v>240.50438079017576</v>
      </c>
      <c r="K204" s="1">
        <v>241</v>
      </c>
      <c r="L204" s="1">
        <f t="shared" si="6"/>
        <v>-0.49561920982424112</v>
      </c>
    </row>
    <row r="205" spans="6:12" x14ac:dyDescent="0.25">
      <c r="F205" s="1">
        <v>201</v>
      </c>
      <c r="G205" s="1">
        <v>70.941176470588246</v>
      </c>
      <c r="H205" s="1">
        <v>1.2381571046500952</v>
      </c>
      <c r="I205">
        <v>0.94518382816081958</v>
      </c>
      <c r="J205" s="1">
        <v>241.02187618100899</v>
      </c>
      <c r="K205" s="1">
        <v>241</v>
      </c>
      <c r="L205" s="1">
        <f t="shared" si="6"/>
        <v>2.187618100899158E-2</v>
      </c>
    </row>
    <row r="206" spans="6:12" x14ac:dyDescent="0.25">
      <c r="F206" s="1">
        <v>202</v>
      </c>
      <c r="G206" s="1">
        <v>71.294117647058826</v>
      </c>
      <c r="H206" s="1">
        <v>1.2443170902453691</v>
      </c>
      <c r="I206">
        <v>0.94717735656404023</v>
      </c>
      <c r="J206" s="1">
        <v>241.53022592383027</v>
      </c>
      <c r="K206" s="1">
        <v>242</v>
      </c>
      <c r="L206" s="1">
        <f t="shared" si="6"/>
        <v>-0.46977407616972755</v>
      </c>
    </row>
    <row r="207" spans="6:12" x14ac:dyDescent="0.25">
      <c r="F207" s="1">
        <v>203</v>
      </c>
      <c r="G207" s="1">
        <v>71.64705882352942</v>
      </c>
      <c r="H207" s="1">
        <v>1.2504770758406434</v>
      </c>
      <c r="I207">
        <v>0.94913494403590126</v>
      </c>
      <c r="J207" s="1">
        <v>242.02941072915482</v>
      </c>
      <c r="K207" s="1">
        <v>242</v>
      </c>
      <c r="L207" s="1">
        <f t="shared" si="6"/>
        <v>2.9410729154818682E-2</v>
      </c>
    </row>
    <row r="208" spans="6:12" x14ac:dyDescent="0.25">
      <c r="F208" s="1">
        <v>204</v>
      </c>
      <c r="G208" s="1">
        <v>72</v>
      </c>
      <c r="H208" s="1">
        <v>1.2566370614359172</v>
      </c>
      <c r="I208">
        <v>0.95105651629515353</v>
      </c>
      <c r="J208" s="1">
        <v>242.51941165526415</v>
      </c>
      <c r="K208" s="1">
        <v>243</v>
      </c>
      <c r="L208" s="1">
        <f t="shared" si="6"/>
        <v>-0.48058834473584966</v>
      </c>
    </row>
    <row r="209" spans="6:12" x14ac:dyDescent="0.25">
      <c r="F209" s="1">
        <v>205</v>
      </c>
      <c r="G209" s="1">
        <v>72.352941176470594</v>
      </c>
      <c r="H209" s="1">
        <v>1.2627970470311916</v>
      </c>
      <c r="I209">
        <v>0.9529420004271566</v>
      </c>
      <c r="J209" s="1">
        <v>243.00021010892493</v>
      </c>
      <c r="K209" s="1">
        <v>243</v>
      </c>
      <c r="L209" s="1">
        <f t="shared" si="6"/>
        <v>2.1010892493222855E-4</v>
      </c>
    </row>
    <row r="210" spans="6:12" x14ac:dyDescent="0.25">
      <c r="F210" s="1">
        <v>206</v>
      </c>
      <c r="G210" s="1">
        <v>72.705882352941188</v>
      </c>
      <c r="H210" s="1">
        <v>1.2689570326264656</v>
      </c>
      <c r="I210">
        <v>0.95479132488664442</v>
      </c>
      <c r="J210" s="1">
        <v>243.47178784609432</v>
      </c>
      <c r="K210" s="1">
        <v>243</v>
      </c>
      <c r="L210" s="1">
        <f t="shared" si="6"/>
        <v>0.47178784609431546</v>
      </c>
    </row>
    <row r="211" spans="6:12" x14ac:dyDescent="0.25">
      <c r="F211" s="1">
        <v>207</v>
      </c>
      <c r="G211" s="1">
        <v>73.058823529411768</v>
      </c>
      <c r="H211" s="1">
        <v>1.2751170182217397</v>
      </c>
      <c r="I211">
        <v>0.95660441950044084</v>
      </c>
      <c r="J211" s="1">
        <v>243.9341269726124</v>
      </c>
      <c r="K211" s="1">
        <v>244</v>
      </c>
      <c r="L211" s="1">
        <f t="shared" si="6"/>
        <v>-6.5873027387596039E-2</v>
      </c>
    </row>
    <row r="212" spans="6:12" x14ac:dyDescent="0.25">
      <c r="F212" s="1">
        <v>208</v>
      </c>
      <c r="G212" s="1">
        <v>73.411764705882362</v>
      </c>
      <c r="H212" s="1">
        <v>1.2812770038170138</v>
      </c>
      <c r="I212">
        <v>0.95838121547012234</v>
      </c>
      <c r="J212" s="1">
        <v>244.38720994488119</v>
      </c>
      <c r="K212" s="1">
        <v>244</v>
      </c>
      <c r="L212" s="1">
        <f t="shared" si="6"/>
        <v>0.38720994488119231</v>
      </c>
    </row>
    <row r="213" spans="6:12" x14ac:dyDescent="0.25">
      <c r="F213" s="1">
        <v>209</v>
      </c>
      <c r="G213" s="1">
        <v>73.764705882352942</v>
      </c>
      <c r="H213" s="1">
        <v>1.2874369894122879</v>
      </c>
      <c r="I213">
        <v>0.96012164537462819</v>
      </c>
      <c r="J213" s="1">
        <v>244.83101957053017</v>
      </c>
      <c r="K213" s="1">
        <v>245</v>
      </c>
      <c r="L213" s="1">
        <f t="shared" si="6"/>
        <v>-0.16898042946982628</v>
      </c>
    </row>
    <row r="214" spans="6:12" x14ac:dyDescent="0.25">
      <c r="F214" s="1">
        <v>210</v>
      </c>
      <c r="G214" s="1">
        <v>74.117647058823536</v>
      </c>
      <c r="H214" s="1">
        <v>1.293596975007562</v>
      </c>
      <c r="I214">
        <v>0.96182564317281904</v>
      </c>
      <c r="J214" s="1">
        <v>245.26553900906885</v>
      </c>
      <c r="K214" s="1">
        <v>245</v>
      </c>
      <c r="L214" s="1">
        <f t="shared" si="6"/>
        <v>0.26553900906884564</v>
      </c>
    </row>
    <row r="215" spans="6:12" x14ac:dyDescent="0.25">
      <c r="F215" s="1">
        <v>211</v>
      </c>
      <c r="G215" s="1">
        <v>74.470588235294116</v>
      </c>
      <c r="H215" s="1">
        <v>1.2997569606028361</v>
      </c>
      <c r="I215">
        <v>0.96349314420598309</v>
      </c>
      <c r="J215" s="1">
        <v>245.69075177252569</v>
      </c>
      <c r="K215" s="1">
        <v>246</v>
      </c>
      <c r="L215" s="1">
        <f t="shared" si="6"/>
        <v>-0.30924822747431335</v>
      </c>
    </row>
    <row r="216" spans="6:12" x14ac:dyDescent="0.25">
      <c r="F216" s="1">
        <v>212</v>
      </c>
      <c r="G216" s="1">
        <v>74.82352941176471</v>
      </c>
      <c r="H216" s="1">
        <v>1.3059169461981102</v>
      </c>
      <c r="I216">
        <v>0.96512408520028903</v>
      </c>
      <c r="J216" s="1">
        <v>246.10664172607369</v>
      </c>
      <c r="K216" s="1">
        <v>246</v>
      </c>
      <c r="L216" s="1">
        <f t="shared" si="6"/>
        <v>0.10664172607368982</v>
      </c>
    </row>
    <row r="217" spans="6:12" x14ac:dyDescent="0.25">
      <c r="F217" s="1">
        <v>213</v>
      </c>
      <c r="G217" s="1">
        <v>75.176470588235304</v>
      </c>
      <c r="H217" s="1">
        <v>1.3120769317933845</v>
      </c>
      <c r="I217">
        <v>0.96671840426918754</v>
      </c>
      <c r="J217" s="1">
        <v>246.51319308864282</v>
      </c>
      <c r="K217" s="1">
        <v>247</v>
      </c>
      <c r="L217" s="1">
        <f t="shared" si="6"/>
        <v>-0.4868069113571778</v>
      </c>
    </row>
    <row r="218" spans="6:12" x14ac:dyDescent="0.25">
      <c r="F218" s="1">
        <v>214</v>
      </c>
      <c r="G218" s="1">
        <v>75.529411764705884</v>
      </c>
      <c r="H218" s="1">
        <v>1.3182369173886583</v>
      </c>
      <c r="I218">
        <v>0.96827604091575892</v>
      </c>
      <c r="J218" s="1">
        <v>246.91039043351853</v>
      </c>
      <c r="K218" s="1">
        <v>247</v>
      </c>
      <c r="L218" s="1">
        <f t="shared" si="6"/>
        <v>-8.9609566481470893E-2</v>
      </c>
    </row>
    <row r="219" spans="6:12" x14ac:dyDescent="0.25">
      <c r="F219" s="1">
        <v>215</v>
      </c>
      <c r="G219" s="1">
        <v>75.882352941176478</v>
      </c>
      <c r="H219" s="1">
        <v>1.3243969029839326</v>
      </c>
      <c r="I219">
        <v>0.96979693603500949</v>
      </c>
      <c r="J219" s="1">
        <v>247.29821868892742</v>
      </c>
      <c r="K219" s="1">
        <v>247</v>
      </c>
      <c r="L219" s="1">
        <f t="shared" si="6"/>
        <v>0.29821868892742032</v>
      </c>
    </row>
    <row r="220" spans="6:12" x14ac:dyDescent="0.25">
      <c r="F220" s="1">
        <v>216</v>
      </c>
      <c r="G220" s="1">
        <v>76.235294117647058</v>
      </c>
      <c r="H220" s="1">
        <v>1.3305568885792065</v>
      </c>
      <c r="I220">
        <v>0.97128103191611381</v>
      </c>
      <c r="J220" s="1">
        <v>247.67666313860903</v>
      </c>
      <c r="K220" s="1">
        <v>248</v>
      </c>
      <c r="L220" s="1">
        <f t="shared" si="6"/>
        <v>-0.3233368613909704</v>
      </c>
    </row>
    <row r="221" spans="6:12" x14ac:dyDescent="0.25">
      <c r="F221" s="1">
        <v>217</v>
      </c>
      <c r="G221" s="1">
        <v>76.588235294117652</v>
      </c>
      <c r="H221" s="1">
        <v>1.3367168741744808</v>
      </c>
      <c r="I221">
        <v>0.97272827224460479</v>
      </c>
      <c r="J221" s="1">
        <v>248.04570942237422</v>
      </c>
      <c r="K221" s="1">
        <v>248</v>
      </c>
      <c r="L221" s="1">
        <f t="shared" si="6"/>
        <v>4.5709422374216047E-2</v>
      </c>
    </row>
    <row r="222" spans="6:12" x14ac:dyDescent="0.25">
      <c r="F222" s="1">
        <v>218</v>
      </c>
      <c r="G222" s="1">
        <v>76.941176470588246</v>
      </c>
      <c r="H222" s="1">
        <v>1.3428768597697549</v>
      </c>
      <c r="I222">
        <v>0.97413860210451009</v>
      </c>
      <c r="J222" s="1">
        <v>248.40534353665007</v>
      </c>
      <c r="K222" s="1">
        <v>248</v>
      </c>
      <c r="L222" s="1">
        <f t="shared" si="6"/>
        <v>0.40534353665006506</v>
      </c>
    </row>
    <row r="223" spans="6:12" x14ac:dyDescent="0.25">
      <c r="F223" s="1">
        <v>219</v>
      </c>
      <c r="G223" s="1">
        <v>77.294117647058826</v>
      </c>
      <c r="H223" s="1">
        <v>1.349036845365029</v>
      </c>
      <c r="I223">
        <v>0.97551196798043671</v>
      </c>
      <c r="J223" s="1">
        <v>248.75555183501137</v>
      </c>
      <c r="K223" s="1">
        <v>249</v>
      </c>
      <c r="L223" s="1">
        <f t="shared" si="6"/>
        <v>-0.24444816498862565</v>
      </c>
    </row>
    <row r="224" spans="6:12" x14ac:dyDescent="0.25">
      <c r="F224" s="1">
        <v>220</v>
      </c>
      <c r="G224" s="1">
        <v>77.64705882352942</v>
      </c>
      <c r="H224" s="1">
        <v>1.3551968309603031</v>
      </c>
      <c r="I224">
        <v>0.97684831775960068</v>
      </c>
      <c r="J224" s="1">
        <v>249.09632102869818</v>
      </c>
      <c r="K224" s="1">
        <v>249</v>
      </c>
      <c r="L224" s="1">
        <f t="shared" si="6"/>
        <v>9.6321028698184818E-2</v>
      </c>
    </row>
    <row r="225" spans="6:12" x14ac:dyDescent="0.25">
      <c r="F225" s="1">
        <v>221</v>
      </c>
      <c r="G225" s="1">
        <v>78</v>
      </c>
      <c r="H225" s="1">
        <v>1.3613568165555769</v>
      </c>
      <c r="I225">
        <v>0.97814760073380558</v>
      </c>
      <c r="J225" s="1">
        <v>249.42763818712044</v>
      </c>
      <c r="K225" s="1">
        <v>249</v>
      </c>
      <c r="L225" s="1">
        <f t="shared" si="6"/>
        <v>0.42763818712043644</v>
      </c>
    </row>
    <row r="226" spans="6:12" x14ac:dyDescent="0.25">
      <c r="F226" s="1">
        <v>222</v>
      </c>
      <c r="G226" s="1">
        <v>78.352941176470594</v>
      </c>
      <c r="H226" s="1">
        <v>1.3675168021508513</v>
      </c>
      <c r="I226">
        <v>0.97940976760136589</v>
      </c>
      <c r="J226" s="1">
        <v>249.7494907383483</v>
      </c>
      <c r="K226" s="1">
        <v>250</v>
      </c>
      <c r="L226" s="1">
        <f t="shared" si="6"/>
        <v>-0.2505092616517004</v>
      </c>
    </row>
    <row r="227" spans="6:12" x14ac:dyDescent="0.25">
      <c r="F227" s="1">
        <v>223</v>
      </c>
      <c r="G227" s="1">
        <v>78.705882352941188</v>
      </c>
      <c r="H227" s="1">
        <v>1.3736767877461256</v>
      </c>
      <c r="I227">
        <v>0.98063477046897785</v>
      </c>
      <c r="J227" s="1">
        <v>250.06186646958935</v>
      </c>
      <c r="K227" s="1">
        <v>250</v>
      </c>
      <c r="L227" s="1">
        <f t="shared" si="6"/>
        <v>6.1866469589347162E-2</v>
      </c>
    </row>
    <row r="228" spans="6:12" x14ac:dyDescent="0.25">
      <c r="F228" s="1">
        <v>224</v>
      </c>
      <c r="G228" s="1">
        <v>79.058823529411768</v>
      </c>
      <c r="H228" s="1">
        <v>1.3798367733413994</v>
      </c>
      <c r="I228">
        <v>0.98182256285353686</v>
      </c>
      <c r="J228" s="1">
        <v>250.36475352765191</v>
      </c>
      <c r="K228" s="1">
        <v>250</v>
      </c>
      <c r="L228" s="1">
        <f t="shared" si="6"/>
        <v>0.3647535276519136</v>
      </c>
    </row>
    <row r="229" spans="6:12" x14ac:dyDescent="0.25">
      <c r="F229" s="1">
        <v>225</v>
      </c>
      <c r="G229" s="1">
        <v>79.411764705882362</v>
      </c>
      <c r="H229" s="1">
        <v>1.3859967589366737</v>
      </c>
      <c r="I229">
        <v>0.98297309968390179</v>
      </c>
      <c r="J229" s="1">
        <v>250.65814041939495</v>
      </c>
      <c r="K229" s="1">
        <v>251</v>
      </c>
      <c r="L229" s="1">
        <f t="shared" si="6"/>
        <v>-0.34185958060504618</v>
      </c>
    </row>
    <row r="230" spans="6:12" x14ac:dyDescent="0.25">
      <c r="F230" s="1">
        <v>226</v>
      </c>
      <c r="G230" s="1">
        <v>79.764705882352942</v>
      </c>
      <c r="H230" s="1">
        <v>1.3921567445319476</v>
      </c>
      <c r="I230">
        <v>0.98408633730260442</v>
      </c>
      <c r="J230" s="1">
        <v>250.94201601216412</v>
      </c>
      <c r="K230" s="1">
        <v>251</v>
      </c>
      <c r="L230" s="1">
        <f t="shared" si="6"/>
        <v>-5.7983987835882544E-2</v>
      </c>
    </row>
    <row r="231" spans="6:12" x14ac:dyDescent="0.25">
      <c r="F231" s="1">
        <v>227</v>
      </c>
      <c r="G231" s="1">
        <v>80.117647058823536</v>
      </c>
      <c r="H231" s="1">
        <v>1.3983167301272217</v>
      </c>
      <c r="I231">
        <v>0.98516223346750653</v>
      </c>
      <c r="J231" s="1">
        <v>251.21636953421415</v>
      </c>
      <c r="K231" s="1">
        <v>251</v>
      </c>
      <c r="L231" s="1">
        <f t="shared" si="6"/>
        <v>0.21636953421415228</v>
      </c>
    </row>
    <row r="232" spans="6:12" x14ac:dyDescent="0.25">
      <c r="F232" s="1">
        <v>228</v>
      </c>
      <c r="G232" s="1">
        <v>80.470588235294116</v>
      </c>
      <c r="H232" s="1">
        <v>1.4044767157224958</v>
      </c>
      <c r="I232">
        <v>0.98620074735340257</v>
      </c>
      <c r="J232" s="1">
        <v>251.48119057511767</v>
      </c>
      <c r="K232" s="1">
        <v>251</v>
      </c>
      <c r="L232" s="1">
        <f t="shared" si="6"/>
        <v>0.48119057511766528</v>
      </c>
    </row>
    <row r="233" spans="6:12" x14ac:dyDescent="0.25">
      <c r="F233" s="1">
        <v>229</v>
      </c>
      <c r="G233" s="1">
        <v>80.82352941176471</v>
      </c>
      <c r="H233" s="1">
        <v>1.4106367013177699</v>
      </c>
      <c r="I233">
        <v>0.98720183955356899</v>
      </c>
      <c r="J233" s="1">
        <v>251.7364690861601</v>
      </c>
      <c r="K233" s="1">
        <v>252</v>
      </c>
      <c r="L233" s="1">
        <f t="shared" si="6"/>
        <v>-0.2635309138399009</v>
      </c>
    </row>
    <row r="234" spans="6:12" x14ac:dyDescent="0.25">
      <c r="F234" s="1">
        <v>230</v>
      </c>
      <c r="G234" s="1">
        <v>81.176470588235304</v>
      </c>
      <c r="H234" s="1">
        <v>1.4167966869130442</v>
      </c>
      <c r="I234">
        <v>0.98816547208125949</v>
      </c>
      <c r="J234" s="1">
        <v>251.98219538072118</v>
      </c>
      <c r="K234" s="1">
        <v>252</v>
      </c>
      <c r="L234" s="1">
        <f t="shared" si="6"/>
        <v>-1.7804619278820155E-2</v>
      </c>
    </row>
    <row r="235" spans="6:12" x14ac:dyDescent="0.25">
      <c r="F235" s="1">
        <v>231</v>
      </c>
      <c r="G235" s="1">
        <v>81.529411764705884</v>
      </c>
      <c r="H235" s="1">
        <v>1.422956672508318</v>
      </c>
      <c r="I235">
        <v>0.98909160837114596</v>
      </c>
      <c r="J235" s="1">
        <v>252.21836013464221</v>
      </c>
      <c r="K235" s="1">
        <v>252</v>
      </c>
      <c r="L235" s="1">
        <f t="shared" si="6"/>
        <v>0.21836013464221082</v>
      </c>
    </row>
    <row r="236" spans="6:12" x14ac:dyDescent="0.25">
      <c r="F236" s="1">
        <v>232</v>
      </c>
      <c r="G236" s="1">
        <v>81.882352941176478</v>
      </c>
      <c r="H236" s="1">
        <v>1.4291166581035923</v>
      </c>
      <c r="I236">
        <v>0.98998021328070696</v>
      </c>
      <c r="J236" s="1">
        <v>252.44495438658026</v>
      </c>
      <c r="K236" s="1">
        <v>252</v>
      </c>
      <c r="L236" s="1">
        <f t="shared" si="6"/>
        <v>0.44495438658026387</v>
      </c>
    </row>
    <row r="237" spans="6:12" x14ac:dyDescent="0.25">
      <c r="F237" s="1">
        <v>233</v>
      </c>
      <c r="G237" s="1">
        <v>82.235294117647058</v>
      </c>
      <c r="H237" s="1">
        <v>1.4352766436988662</v>
      </c>
      <c r="I237">
        <v>0.99083125309156028</v>
      </c>
      <c r="J237" s="1">
        <v>252.66196953834788</v>
      </c>
      <c r="K237" s="1">
        <v>253</v>
      </c>
      <c r="L237" s="1">
        <f t="shared" si="6"/>
        <v>-0.33803046165212436</v>
      </c>
    </row>
    <row r="238" spans="6:12" x14ac:dyDescent="0.25">
      <c r="F238" s="1">
        <v>234</v>
      </c>
      <c r="G238" s="1">
        <v>82.588235294117652</v>
      </c>
      <c r="H238" s="1">
        <v>1.4414366292941405</v>
      </c>
      <c r="I238">
        <v>0.99164469551074275</v>
      </c>
      <c r="J238" s="1">
        <v>252.86939735523941</v>
      </c>
      <c r="K238" s="1">
        <v>253</v>
      </c>
      <c r="L238" s="1">
        <f t="shared" si="6"/>
        <v>-0.13060264476058592</v>
      </c>
    </row>
    <row r="239" spans="6:12" x14ac:dyDescent="0.25">
      <c r="F239" s="1">
        <v>235</v>
      </c>
      <c r="G239" s="1">
        <v>82.941176470588246</v>
      </c>
      <c r="H239" s="1">
        <v>1.4475966148894146</v>
      </c>
      <c r="I239">
        <v>0.99242050967193574</v>
      </c>
      <c r="J239" s="1">
        <v>253.0672299663436</v>
      </c>
      <c r="K239" s="1">
        <v>253</v>
      </c>
      <c r="L239" s="1">
        <f t="shared" si="6"/>
        <v>6.7229966343603564E-2</v>
      </c>
    </row>
    <row r="240" spans="6:12" x14ac:dyDescent="0.25">
      <c r="F240" s="1">
        <v>236</v>
      </c>
      <c r="G240" s="1">
        <v>83.294117647058826</v>
      </c>
      <c r="H240" s="1">
        <v>1.4537566004846887</v>
      </c>
      <c r="I240">
        <v>0.99315866613663617</v>
      </c>
      <c r="J240" s="1">
        <v>253.25545986484224</v>
      </c>
      <c r="K240" s="1">
        <v>253</v>
      </c>
      <c r="L240" s="1">
        <f t="shared" si="6"/>
        <v>0.25545986484223704</v>
      </c>
    </row>
    <row r="241" spans="6:12" x14ac:dyDescent="0.25">
      <c r="F241" s="1">
        <v>237</v>
      </c>
      <c r="G241" s="1">
        <v>83.64705882352942</v>
      </c>
      <c r="H241" s="1">
        <v>1.4599165860799628</v>
      </c>
      <c r="I241">
        <v>0.99385913689527372</v>
      </c>
      <c r="J241" s="1">
        <v>253.43407990829479</v>
      </c>
      <c r="K241" s="1">
        <v>253</v>
      </c>
      <c r="L241" s="1">
        <f t="shared" si="6"/>
        <v>0.43407990829479104</v>
      </c>
    </row>
    <row r="242" spans="6:12" x14ac:dyDescent="0.25">
      <c r="F242" s="1">
        <v>238</v>
      </c>
      <c r="G242" s="1">
        <v>84</v>
      </c>
      <c r="H242" s="1">
        <v>1.4660765716752369</v>
      </c>
      <c r="I242">
        <v>0.99452189536827329</v>
      </c>
      <c r="J242" s="1">
        <v>253.60308331890968</v>
      </c>
      <c r="K242" s="1">
        <v>254</v>
      </c>
      <c r="L242" s="1">
        <f t="shared" si="6"/>
        <v>-0.39691668109031752</v>
      </c>
    </row>
    <row r="243" spans="6:12" x14ac:dyDescent="0.25">
      <c r="F243" s="1">
        <v>239</v>
      </c>
      <c r="G243" s="1">
        <v>84.352941176470594</v>
      </c>
      <c r="H243" s="1">
        <v>1.4722365572705109</v>
      </c>
      <c r="I243">
        <v>0.99514691640706443</v>
      </c>
      <c r="J243" s="1">
        <v>253.76246368380143</v>
      </c>
      <c r="K243" s="1">
        <v>254</v>
      </c>
      <c r="L243" s="1">
        <f t="shared" si="6"/>
        <v>-0.23753631619857174</v>
      </c>
    </row>
    <row r="244" spans="6:12" x14ac:dyDescent="0.25">
      <c r="F244" s="1">
        <v>240</v>
      </c>
      <c r="G244" s="1">
        <v>84.705882352941188</v>
      </c>
      <c r="H244" s="1">
        <v>1.4783965428657853</v>
      </c>
      <c r="I244">
        <v>0.99573417629503458</v>
      </c>
      <c r="J244" s="1">
        <v>253.91221495523382</v>
      </c>
      <c r="K244" s="1">
        <v>254</v>
      </c>
      <c r="L244" s="1">
        <f t="shared" si="6"/>
        <v>-8.7785044766178544E-2</v>
      </c>
    </row>
    <row r="245" spans="6:12" x14ac:dyDescent="0.25">
      <c r="F245" s="1">
        <v>241</v>
      </c>
      <c r="G245" s="1">
        <v>85.058823529411768</v>
      </c>
      <c r="H245" s="1">
        <v>1.4845565284610591</v>
      </c>
      <c r="I245">
        <v>0.99628365274842945</v>
      </c>
      <c r="J245" s="1">
        <v>254.05233145084952</v>
      </c>
      <c r="K245" s="1">
        <v>254</v>
      </c>
      <c r="L245" s="1">
        <f t="shared" si="6"/>
        <v>5.2331450849521843E-2</v>
      </c>
    </row>
    <row r="246" spans="6:12" x14ac:dyDescent="0.25">
      <c r="F246" s="1">
        <v>242</v>
      </c>
      <c r="G246" s="1">
        <v>85.411764705882362</v>
      </c>
      <c r="H246" s="1">
        <v>1.4907165140563334</v>
      </c>
      <c r="I246">
        <v>0.99679532491719913</v>
      </c>
      <c r="J246" s="1">
        <v>254.18280785388578</v>
      </c>
      <c r="K246" s="1">
        <v>254</v>
      </c>
      <c r="L246" s="1">
        <f t="shared" si="6"/>
        <v>0.18280785388577669</v>
      </c>
    </row>
    <row r="247" spans="6:12" x14ac:dyDescent="0.25">
      <c r="F247" s="1">
        <v>243</v>
      </c>
      <c r="G247" s="1">
        <v>85.764705882352942</v>
      </c>
      <c r="H247" s="1">
        <v>1.4968764996516073</v>
      </c>
      <c r="I247">
        <v>0.99726917338578802</v>
      </c>
      <c r="J247" s="1">
        <v>254.30363921337596</v>
      </c>
      <c r="K247" s="1">
        <v>254</v>
      </c>
      <c r="L247" s="1">
        <f t="shared" si="6"/>
        <v>0.30363921337595912</v>
      </c>
    </row>
    <row r="248" spans="6:12" x14ac:dyDescent="0.25">
      <c r="F248" s="1">
        <v>244</v>
      </c>
      <c r="G248" s="1">
        <v>86.117647058823536</v>
      </c>
      <c r="H248" s="1">
        <v>1.5030364852468816</v>
      </c>
      <c r="I248">
        <v>0.99770518017387289</v>
      </c>
      <c r="J248" s="1">
        <v>254.41482094433758</v>
      </c>
      <c r="K248" s="1">
        <v>254</v>
      </c>
      <c r="L248" s="1">
        <f t="shared" si="6"/>
        <v>0.41482094433757766</v>
      </c>
    </row>
    <row r="249" spans="6:12" x14ac:dyDescent="0.25">
      <c r="F249" s="1">
        <v>245</v>
      </c>
      <c r="G249" s="1">
        <v>86.47058823529413</v>
      </c>
      <c r="H249" s="1">
        <v>1.5091964708421557</v>
      </c>
      <c r="I249">
        <v>0.9981033287370441</v>
      </c>
      <c r="J249" s="1">
        <v>254.51634882794625</v>
      </c>
      <c r="K249" s="1">
        <v>255</v>
      </c>
      <c r="L249" s="1">
        <f t="shared" si="6"/>
        <v>-0.48365117205375441</v>
      </c>
    </row>
    <row r="250" spans="6:12" x14ac:dyDescent="0.25">
      <c r="F250" s="1">
        <v>246</v>
      </c>
      <c r="G250" s="1">
        <v>86.82352941176471</v>
      </c>
      <c r="H250" s="1">
        <v>1.5153564564374298</v>
      </c>
      <c r="I250">
        <v>0.99846360396743394</v>
      </c>
      <c r="J250" s="1">
        <v>254.60821901169567</v>
      </c>
      <c r="K250" s="1">
        <v>255</v>
      </c>
      <c r="L250" s="1">
        <f t="shared" si="6"/>
        <v>-0.39178098830433328</v>
      </c>
    </row>
    <row r="251" spans="6:12" x14ac:dyDescent="0.25">
      <c r="F251" s="1">
        <v>247</v>
      </c>
      <c r="G251" s="1">
        <v>87.176470588235304</v>
      </c>
      <c r="H251" s="1">
        <v>1.5215164420327039</v>
      </c>
      <c r="I251">
        <v>0.99878599219428998</v>
      </c>
      <c r="J251" s="1">
        <v>254.69042800954395</v>
      </c>
      <c r="K251" s="1">
        <v>255</v>
      </c>
      <c r="L251" s="1">
        <f t="shared" si="6"/>
        <v>-0.30957199045604966</v>
      </c>
    </row>
    <row r="252" spans="6:12" x14ac:dyDescent="0.25">
      <c r="F252" s="1">
        <v>248</v>
      </c>
      <c r="G252" s="1">
        <v>87.529411764705884</v>
      </c>
      <c r="H252" s="1">
        <v>1.527676427627978</v>
      </c>
      <c r="I252">
        <v>0.99907048118449315</v>
      </c>
      <c r="J252" s="1">
        <v>254.76297270204574</v>
      </c>
      <c r="K252" s="1">
        <v>255</v>
      </c>
      <c r="L252" s="1">
        <f t="shared" si="6"/>
        <v>-0.23702729795425626</v>
      </c>
    </row>
    <row r="253" spans="6:12" x14ac:dyDescent="0.25">
      <c r="F253" s="1">
        <v>249</v>
      </c>
      <c r="G253" s="1">
        <v>87.882352941176478</v>
      </c>
      <c r="H253" s="1">
        <v>1.533836413223252</v>
      </c>
      <c r="I253">
        <v>0.99931706014302291</v>
      </c>
      <c r="J253" s="1">
        <v>254.82585033647084</v>
      </c>
      <c r="K253" s="1">
        <v>255</v>
      </c>
      <c r="L253" s="1">
        <f t="shared" si="6"/>
        <v>-0.17414966352916394</v>
      </c>
    </row>
    <row r="254" spans="6:12" x14ac:dyDescent="0.25">
      <c r="F254" s="1">
        <v>250</v>
      </c>
      <c r="G254" s="1">
        <v>88.235294117647058</v>
      </c>
      <c r="H254" s="1">
        <v>1.5399963988185261</v>
      </c>
      <c r="I254">
        <v>0.9995257197133659</v>
      </c>
      <c r="J254" s="1">
        <v>254.8790585269083</v>
      </c>
      <c r="K254" s="1">
        <v>255</v>
      </c>
      <c r="L254" s="1">
        <f t="shared" si="6"/>
        <v>-0.12094147309170467</v>
      </c>
    </row>
    <row r="255" spans="6:12" x14ac:dyDescent="0.25">
      <c r="F255" s="1">
        <v>251</v>
      </c>
      <c r="G255" s="1">
        <v>88.588235294117652</v>
      </c>
      <c r="H255" s="1">
        <v>1.5461563844138002</v>
      </c>
      <c r="I255">
        <v>0.9996964519778716</v>
      </c>
      <c r="J255" s="1">
        <v>254.92259525435725</v>
      </c>
      <c r="K255" s="1">
        <v>255</v>
      </c>
      <c r="L255" s="1">
        <f t="shared" si="6"/>
        <v>-7.7404745642752459E-2</v>
      </c>
    </row>
    <row r="256" spans="6:12" x14ac:dyDescent="0.25">
      <c r="F256" s="1">
        <v>252</v>
      </c>
      <c r="G256" s="1">
        <v>88.941176470588246</v>
      </c>
      <c r="H256" s="1">
        <v>1.5523163700090745</v>
      </c>
      <c r="I256">
        <v>0.99982925045805271</v>
      </c>
      <c r="J256" s="1">
        <v>254.95645886680344</v>
      </c>
      <c r="K256" s="1">
        <v>255</v>
      </c>
      <c r="L256" s="1">
        <f t="shared" si="6"/>
        <v>-4.3541133196555393E-2</v>
      </c>
    </row>
    <row r="257" spans="1:20" x14ac:dyDescent="0.25">
      <c r="F257" s="1">
        <v>253</v>
      </c>
      <c r="G257" s="1">
        <v>89.294117647058826</v>
      </c>
      <c r="H257" s="1">
        <v>1.5584763556043484</v>
      </c>
      <c r="I257">
        <v>0.99992411011483062</v>
      </c>
      <c r="J257" s="1">
        <v>254.98064807928182</v>
      </c>
      <c r="K257" s="1">
        <v>255</v>
      </c>
      <c r="L257" s="1">
        <f t="shared" si="6"/>
        <v>-1.9351920718179372E-2</v>
      </c>
    </row>
    <row r="258" spans="1:20" x14ac:dyDescent="0.25">
      <c r="F258" s="1">
        <v>254</v>
      </c>
      <c r="G258" s="1">
        <v>89.64705882352942</v>
      </c>
      <c r="H258" s="1">
        <v>1.5646363411996227</v>
      </c>
      <c r="I258">
        <v>0.99998102734872685</v>
      </c>
      <c r="J258" s="1">
        <v>254.99516197392535</v>
      </c>
      <c r="K258" s="1">
        <v>255</v>
      </c>
      <c r="L258" s="1">
        <f t="shared" si="6"/>
        <v>-4.8380260746512249E-3</v>
      </c>
    </row>
    <row r="259" spans="1:20" x14ac:dyDescent="0.25">
      <c r="F259" s="1">
        <v>255</v>
      </c>
      <c r="G259" s="1">
        <v>90</v>
      </c>
      <c r="H259" s="1">
        <v>1.5707963267948966</v>
      </c>
      <c r="I259">
        <v>1</v>
      </c>
      <c r="J259" s="1">
        <v>255</v>
      </c>
      <c r="K259" s="1">
        <v>255</v>
      </c>
      <c r="L259" s="1">
        <f t="shared" si="6"/>
        <v>0</v>
      </c>
    </row>
    <row r="260" spans="1:20" x14ac:dyDescent="0.25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</row>
  </sheetData>
  <mergeCells count="1">
    <mergeCell ref="J2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9E7C-FE80-4CA7-A819-5581ED62EB34}">
  <dimension ref="C4:IX5"/>
  <sheetViews>
    <sheetView topLeftCell="GQ1" workbookViewId="0">
      <selection activeCell="HO14" sqref="HO14"/>
    </sheetView>
  </sheetViews>
  <sheetFormatPr defaultRowHeight="15" x14ac:dyDescent="0.25"/>
  <cols>
    <col min="3" max="258" width="2.42578125" customWidth="1"/>
  </cols>
  <sheetData>
    <row r="4" spans="3:258" x14ac:dyDescent="0.25">
      <c r="C4">
        <v>0</v>
      </c>
      <c r="D4">
        <v>2</v>
      </c>
      <c r="E4">
        <v>3</v>
      </c>
      <c r="F4">
        <v>5</v>
      </c>
      <c r="G4">
        <v>6</v>
      </c>
      <c r="H4">
        <v>8</v>
      </c>
      <c r="I4">
        <v>9</v>
      </c>
      <c r="J4">
        <v>11</v>
      </c>
      <c r="K4">
        <v>13</v>
      </c>
      <c r="L4">
        <v>14</v>
      </c>
      <c r="M4">
        <v>16</v>
      </c>
      <c r="N4">
        <v>17</v>
      </c>
      <c r="O4">
        <v>19</v>
      </c>
      <c r="P4">
        <v>20</v>
      </c>
      <c r="Q4">
        <v>22</v>
      </c>
      <c r="R4">
        <v>24</v>
      </c>
      <c r="S4">
        <v>25</v>
      </c>
      <c r="T4">
        <v>27</v>
      </c>
      <c r="U4">
        <v>28</v>
      </c>
      <c r="V4">
        <v>30</v>
      </c>
      <c r="W4">
        <v>31</v>
      </c>
      <c r="X4">
        <v>33</v>
      </c>
      <c r="Y4">
        <v>34</v>
      </c>
      <c r="Z4">
        <v>36</v>
      </c>
      <c r="AA4">
        <v>38</v>
      </c>
      <c r="AB4">
        <v>39</v>
      </c>
      <c r="AC4">
        <v>41</v>
      </c>
      <c r="AD4">
        <v>42</v>
      </c>
      <c r="AE4">
        <v>44</v>
      </c>
      <c r="AF4">
        <v>45</v>
      </c>
      <c r="AG4">
        <v>47</v>
      </c>
      <c r="AH4">
        <v>48</v>
      </c>
      <c r="AI4">
        <v>50</v>
      </c>
      <c r="AJ4">
        <v>51</v>
      </c>
      <c r="AK4">
        <v>53</v>
      </c>
      <c r="AL4">
        <v>55</v>
      </c>
      <c r="AM4">
        <v>56</v>
      </c>
      <c r="AN4">
        <v>58</v>
      </c>
      <c r="AO4">
        <v>59</v>
      </c>
      <c r="AP4">
        <v>61</v>
      </c>
      <c r="AQ4">
        <v>62</v>
      </c>
      <c r="AR4">
        <v>64</v>
      </c>
      <c r="AS4">
        <v>65</v>
      </c>
      <c r="AT4">
        <v>67</v>
      </c>
      <c r="AU4">
        <v>68</v>
      </c>
      <c r="AV4">
        <v>70</v>
      </c>
      <c r="AW4">
        <v>71</v>
      </c>
      <c r="AX4">
        <v>73</v>
      </c>
      <c r="AY4">
        <v>74</v>
      </c>
      <c r="AZ4">
        <v>76</v>
      </c>
      <c r="BA4">
        <v>77</v>
      </c>
      <c r="BB4">
        <v>79</v>
      </c>
      <c r="BC4">
        <v>80</v>
      </c>
      <c r="BD4">
        <v>82</v>
      </c>
      <c r="BE4">
        <v>83</v>
      </c>
      <c r="BF4">
        <v>85</v>
      </c>
      <c r="BG4">
        <v>86</v>
      </c>
      <c r="BH4">
        <v>88</v>
      </c>
      <c r="BI4">
        <v>89</v>
      </c>
      <c r="BJ4">
        <v>91</v>
      </c>
      <c r="BK4">
        <v>92</v>
      </c>
      <c r="BL4">
        <v>94</v>
      </c>
      <c r="BM4">
        <v>95</v>
      </c>
      <c r="BN4">
        <v>96</v>
      </c>
      <c r="BO4">
        <v>98</v>
      </c>
      <c r="BP4">
        <v>99</v>
      </c>
      <c r="BQ4">
        <v>101</v>
      </c>
      <c r="BR4">
        <v>102</v>
      </c>
      <c r="BS4">
        <v>104</v>
      </c>
      <c r="BT4">
        <v>105</v>
      </c>
      <c r="BU4">
        <v>107</v>
      </c>
      <c r="BV4">
        <v>108</v>
      </c>
      <c r="BW4">
        <v>109</v>
      </c>
      <c r="BX4">
        <v>111</v>
      </c>
      <c r="BY4">
        <v>112</v>
      </c>
      <c r="BZ4">
        <v>114</v>
      </c>
      <c r="CA4">
        <v>115</v>
      </c>
      <c r="CB4">
        <v>116</v>
      </c>
      <c r="CC4">
        <v>118</v>
      </c>
      <c r="CD4">
        <v>119</v>
      </c>
      <c r="CE4">
        <v>121</v>
      </c>
      <c r="CF4">
        <v>122</v>
      </c>
      <c r="CG4">
        <v>123</v>
      </c>
      <c r="CH4">
        <v>125</v>
      </c>
      <c r="CI4">
        <v>126</v>
      </c>
      <c r="CJ4">
        <v>128</v>
      </c>
      <c r="CK4">
        <v>129</v>
      </c>
      <c r="CL4">
        <v>130</v>
      </c>
      <c r="CM4">
        <v>132</v>
      </c>
      <c r="CN4">
        <v>133</v>
      </c>
      <c r="CO4">
        <v>134</v>
      </c>
      <c r="CP4">
        <v>136</v>
      </c>
      <c r="CQ4">
        <v>137</v>
      </c>
      <c r="CR4">
        <v>138</v>
      </c>
      <c r="CS4">
        <v>140</v>
      </c>
      <c r="CT4">
        <v>141</v>
      </c>
      <c r="CU4">
        <v>142</v>
      </c>
      <c r="CV4">
        <v>143</v>
      </c>
      <c r="CW4">
        <v>145</v>
      </c>
      <c r="CX4">
        <v>146</v>
      </c>
      <c r="CY4">
        <v>147</v>
      </c>
      <c r="CZ4">
        <v>149</v>
      </c>
      <c r="DA4">
        <v>150</v>
      </c>
      <c r="DB4">
        <v>151</v>
      </c>
      <c r="DC4">
        <v>152</v>
      </c>
      <c r="DD4">
        <v>154</v>
      </c>
      <c r="DE4">
        <v>155</v>
      </c>
      <c r="DF4">
        <v>156</v>
      </c>
      <c r="DG4">
        <v>157</v>
      </c>
      <c r="DH4">
        <v>159</v>
      </c>
      <c r="DI4">
        <v>160</v>
      </c>
      <c r="DJ4">
        <v>161</v>
      </c>
      <c r="DK4">
        <v>162</v>
      </c>
      <c r="DL4">
        <v>164</v>
      </c>
      <c r="DM4">
        <v>165</v>
      </c>
      <c r="DN4">
        <v>166</v>
      </c>
      <c r="DO4">
        <v>167</v>
      </c>
      <c r="DP4">
        <v>168</v>
      </c>
      <c r="DQ4">
        <v>169</v>
      </c>
      <c r="DR4">
        <v>171</v>
      </c>
      <c r="DS4">
        <v>172</v>
      </c>
      <c r="DT4">
        <v>173</v>
      </c>
      <c r="DU4">
        <v>174</v>
      </c>
      <c r="DV4">
        <v>175</v>
      </c>
      <c r="DW4">
        <v>176</v>
      </c>
      <c r="DX4">
        <v>178</v>
      </c>
      <c r="DY4">
        <v>179</v>
      </c>
      <c r="DZ4">
        <v>180</v>
      </c>
      <c r="EA4">
        <v>181</v>
      </c>
      <c r="EB4">
        <v>182</v>
      </c>
      <c r="EC4">
        <v>183</v>
      </c>
      <c r="ED4">
        <v>184</v>
      </c>
      <c r="EE4">
        <v>185</v>
      </c>
      <c r="EF4">
        <v>186</v>
      </c>
      <c r="EG4">
        <v>187</v>
      </c>
      <c r="EH4">
        <v>188</v>
      </c>
      <c r="EI4">
        <v>190</v>
      </c>
      <c r="EJ4">
        <v>191</v>
      </c>
      <c r="EK4">
        <v>192</v>
      </c>
      <c r="EL4">
        <v>193</v>
      </c>
      <c r="EM4">
        <v>194</v>
      </c>
      <c r="EN4">
        <v>195</v>
      </c>
      <c r="EO4">
        <v>196</v>
      </c>
      <c r="EP4">
        <v>197</v>
      </c>
      <c r="EQ4">
        <v>198</v>
      </c>
      <c r="ER4">
        <v>199</v>
      </c>
      <c r="ES4">
        <v>200</v>
      </c>
      <c r="ET4">
        <v>201</v>
      </c>
      <c r="EU4">
        <v>202</v>
      </c>
      <c r="EV4">
        <v>203</v>
      </c>
      <c r="EW4">
        <v>203</v>
      </c>
      <c r="EX4">
        <v>204</v>
      </c>
      <c r="EY4">
        <v>205</v>
      </c>
      <c r="EZ4">
        <v>206</v>
      </c>
      <c r="FA4">
        <v>207</v>
      </c>
      <c r="FB4">
        <v>208</v>
      </c>
      <c r="FC4">
        <v>209</v>
      </c>
      <c r="FD4">
        <v>210</v>
      </c>
      <c r="FE4">
        <v>211</v>
      </c>
      <c r="FF4">
        <v>212</v>
      </c>
      <c r="FG4">
        <v>213</v>
      </c>
      <c r="FH4">
        <v>213</v>
      </c>
      <c r="FI4">
        <v>214</v>
      </c>
      <c r="FJ4">
        <v>215</v>
      </c>
      <c r="FK4">
        <v>216</v>
      </c>
      <c r="FL4">
        <v>217</v>
      </c>
      <c r="FM4">
        <v>218</v>
      </c>
      <c r="FN4">
        <v>218</v>
      </c>
      <c r="FO4">
        <v>219</v>
      </c>
      <c r="FP4">
        <v>220</v>
      </c>
      <c r="FQ4">
        <v>221</v>
      </c>
      <c r="FR4">
        <v>222</v>
      </c>
      <c r="FS4">
        <v>222</v>
      </c>
      <c r="FT4">
        <v>223</v>
      </c>
      <c r="FU4">
        <v>224</v>
      </c>
      <c r="FV4">
        <v>225</v>
      </c>
      <c r="FW4">
        <v>225</v>
      </c>
      <c r="FX4">
        <v>226</v>
      </c>
      <c r="FY4">
        <v>227</v>
      </c>
      <c r="FZ4">
        <v>228</v>
      </c>
      <c r="GA4">
        <v>228</v>
      </c>
      <c r="GB4">
        <v>229</v>
      </c>
      <c r="GC4">
        <v>230</v>
      </c>
      <c r="GD4">
        <v>230</v>
      </c>
      <c r="GE4">
        <v>231</v>
      </c>
      <c r="GF4">
        <v>232</v>
      </c>
      <c r="GG4">
        <v>232</v>
      </c>
      <c r="GH4">
        <v>233</v>
      </c>
      <c r="GI4">
        <v>234</v>
      </c>
      <c r="GJ4">
        <v>234</v>
      </c>
      <c r="GK4">
        <v>235</v>
      </c>
      <c r="GL4">
        <v>235</v>
      </c>
      <c r="GM4">
        <v>236</v>
      </c>
      <c r="GN4">
        <v>237</v>
      </c>
      <c r="GO4">
        <v>237</v>
      </c>
      <c r="GP4">
        <v>238</v>
      </c>
      <c r="GQ4">
        <v>238</v>
      </c>
      <c r="GR4">
        <v>239</v>
      </c>
      <c r="GS4">
        <v>239</v>
      </c>
      <c r="GT4">
        <v>240</v>
      </c>
      <c r="GU4">
        <v>241</v>
      </c>
      <c r="GV4">
        <v>241</v>
      </c>
      <c r="GW4">
        <v>242</v>
      </c>
      <c r="GX4">
        <v>242</v>
      </c>
      <c r="GY4">
        <v>243</v>
      </c>
      <c r="GZ4">
        <v>243</v>
      </c>
      <c r="HA4">
        <v>243</v>
      </c>
      <c r="HB4">
        <v>244</v>
      </c>
      <c r="HC4">
        <v>244</v>
      </c>
      <c r="HD4">
        <v>245</v>
      </c>
      <c r="HE4">
        <v>245</v>
      </c>
      <c r="HF4">
        <v>246</v>
      </c>
      <c r="HG4">
        <v>246</v>
      </c>
      <c r="HH4">
        <v>247</v>
      </c>
      <c r="HI4">
        <v>247</v>
      </c>
      <c r="HJ4">
        <v>247</v>
      </c>
      <c r="HK4">
        <v>248</v>
      </c>
      <c r="HL4">
        <v>248</v>
      </c>
      <c r="HM4">
        <v>248</v>
      </c>
      <c r="HN4">
        <v>249</v>
      </c>
      <c r="HO4">
        <v>249</v>
      </c>
      <c r="HP4">
        <v>249</v>
      </c>
      <c r="HQ4">
        <v>250</v>
      </c>
      <c r="HR4">
        <v>250</v>
      </c>
      <c r="HS4">
        <v>250</v>
      </c>
      <c r="HT4">
        <v>251</v>
      </c>
      <c r="HU4">
        <v>251</v>
      </c>
      <c r="HV4">
        <v>251</v>
      </c>
      <c r="HW4">
        <v>251</v>
      </c>
      <c r="HX4">
        <v>252</v>
      </c>
      <c r="HY4">
        <v>252</v>
      </c>
      <c r="HZ4">
        <v>252</v>
      </c>
      <c r="IA4">
        <v>252</v>
      </c>
      <c r="IB4">
        <v>253</v>
      </c>
      <c r="IC4">
        <v>253</v>
      </c>
      <c r="ID4">
        <v>253</v>
      </c>
      <c r="IE4">
        <v>253</v>
      </c>
      <c r="IF4">
        <v>253</v>
      </c>
      <c r="IG4">
        <v>254</v>
      </c>
      <c r="IH4">
        <v>254</v>
      </c>
      <c r="II4">
        <v>254</v>
      </c>
      <c r="IJ4">
        <v>254</v>
      </c>
      <c r="IK4">
        <v>254</v>
      </c>
      <c r="IL4">
        <v>254</v>
      </c>
      <c r="IM4">
        <v>254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</row>
    <row r="5" spans="3:258" x14ac:dyDescent="0.25">
      <c r="C5" t="str">
        <f t="shared" ref="C5:BN5" si="0">_xlfn.CONCAT(C4,",")</f>
        <v>0,</v>
      </c>
      <c r="D5" t="str">
        <f t="shared" si="0"/>
        <v>2,</v>
      </c>
      <c r="E5" t="str">
        <f t="shared" si="0"/>
        <v>3,</v>
      </c>
      <c r="F5" t="str">
        <f t="shared" si="0"/>
        <v>5,</v>
      </c>
      <c r="G5" t="str">
        <f t="shared" si="0"/>
        <v>6,</v>
      </c>
      <c r="H5" t="str">
        <f t="shared" si="0"/>
        <v>8,</v>
      </c>
      <c r="I5" t="str">
        <f t="shared" si="0"/>
        <v>9,</v>
      </c>
      <c r="J5" t="str">
        <f t="shared" si="0"/>
        <v>11,</v>
      </c>
      <c r="K5" t="str">
        <f t="shared" si="0"/>
        <v>13,</v>
      </c>
      <c r="L5" t="str">
        <f t="shared" si="0"/>
        <v>14,</v>
      </c>
      <c r="M5" t="str">
        <f t="shared" si="0"/>
        <v>16,</v>
      </c>
      <c r="N5" t="str">
        <f t="shared" si="0"/>
        <v>17,</v>
      </c>
      <c r="O5" t="str">
        <f t="shared" si="0"/>
        <v>19,</v>
      </c>
      <c r="P5" t="str">
        <f t="shared" si="0"/>
        <v>20,</v>
      </c>
      <c r="Q5" t="str">
        <f t="shared" si="0"/>
        <v>22,</v>
      </c>
      <c r="R5" t="str">
        <f t="shared" si="0"/>
        <v>24,</v>
      </c>
      <c r="S5" t="str">
        <f t="shared" si="0"/>
        <v>25,</v>
      </c>
      <c r="T5" t="str">
        <f t="shared" si="0"/>
        <v>27,</v>
      </c>
      <c r="U5" t="str">
        <f t="shared" si="0"/>
        <v>28,</v>
      </c>
      <c r="V5" t="str">
        <f t="shared" si="0"/>
        <v>30,</v>
      </c>
      <c r="W5" t="str">
        <f t="shared" si="0"/>
        <v>31,</v>
      </c>
      <c r="X5" t="str">
        <f t="shared" si="0"/>
        <v>33,</v>
      </c>
      <c r="Y5" t="str">
        <f t="shared" si="0"/>
        <v>34,</v>
      </c>
      <c r="Z5" t="str">
        <f t="shared" si="0"/>
        <v>36,</v>
      </c>
      <c r="AA5" t="str">
        <f t="shared" si="0"/>
        <v>38,</v>
      </c>
      <c r="AB5" t="str">
        <f t="shared" si="0"/>
        <v>39,</v>
      </c>
      <c r="AC5" t="str">
        <f t="shared" si="0"/>
        <v>41,</v>
      </c>
      <c r="AD5" t="str">
        <f t="shared" si="0"/>
        <v>42,</v>
      </c>
      <c r="AE5" t="str">
        <f t="shared" si="0"/>
        <v>44,</v>
      </c>
      <c r="AF5" t="str">
        <f t="shared" si="0"/>
        <v>45,</v>
      </c>
      <c r="AG5" t="str">
        <f t="shared" si="0"/>
        <v>47,</v>
      </c>
      <c r="AH5" t="str">
        <f t="shared" si="0"/>
        <v>48,</v>
      </c>
      <c r="AI5" t="str">
        <f t="shared" si="0"/>
        <v>50,</v>
      </c>
      <c r="AJ5" t="str">
        <f t="shared" si="0"/>
        <v>51,</v>
      </c>
      <c r="AK5" t="str">
        <f t="shared" si="0"/>
        <v>53,</v>
      </c>
      <c r="AL5" t="str">
        <f t="shared" si="0"/>
        <v>55,</v>
      </c>
      <c r="AM5" t="str">
        <f t="shared" si="0"/>
        <v>56,</v>
      </c>
      <c r="AN5" t="str">
        <f t="shared" si="0"/>
        <v>58,</v>
      </c>
      <c r="AO5" t="str">
        <f t="shared" si="0"/>
        <v>59,</v>
      </c>
      <c r="AP5" t="str">
        <f t="shared" si="0"/>
        <v>61,</v>
      </c>
      <c r="AQ5" t="str">
        <f t="shared" si="0"/>
        <v>62,</v>
      </c>
      <c r="AR5" t="str">
        <f t="shared" si="0"/>
        <v>64,</v>
      </c>
      <c r="AS5" t="str">
        <f t="shared" si="0"/>
        <v>65,</v>
      </c>
      <c r="AT5" t="str">
        <f t="shared" si="0"/>
        <v>67,</v>
      </c>
      <c r="AU5" t="str">
        <f t="shared" si="0"/>
        <v>68,</v>
      </c>
      <c r="AV5" t="str">
        <f t="shared" si="0"/>
        <v>70,</v>
      </c>
      <c r="AW5" t="str">
        <f t="shared" si="0"/>
        <v>71,</v>
      </c>
      <c r="AX5" t="str">
        <f t="shared" si="0"/>
        <v>73,</v>
      </c>
      <c r="AY5" t="str">
        <f t="shared" si="0"/>
        <v>74,</v>
      </c>
      <c r="AZ5" t="str">
        <f t="shared" si="0"/>
        <v>76,</v>
      </c>
      <c r="BA5" t="str">
        <f t="shared" si="0"/>
        <v>77,</v>
      </c>
      <c r="BB5" t="str">
        <f t="shared" si="0"/>
        <v>79,</v>
      </c>
      <c r="BC5" t="str">
        <f t="shared" si="0"/>
        <v>80,</v>
      </c>
      <c r="BD5" t="str">
        <f t="shared" si="0"/>
        <v>82,</v>
      </c>
      <c r="BE5" t="str">
        <f t="shared" si="0"/>
        <v>83,</v>
      </c>
      <c r="BF5" t="str">
        <f t="shared" si="0"/>
        <v>85,</v>
      </c>
      <c r="BG5" t="str">
        <f t="shared" si="0"/>
        <v>86,</v>
      </c>
      <c r="BH5" t="str">
        <f t="shared" si="0"/>
        <v>88,</v>
      </c>
      <c r="BI5" t="str">
        <f t="shared" si="0"/>
        <v>89,</v>
      </c>
      <c r="BJ5" t="str">
        <f t="shared" si="0"/>
        <v>91,</v>
      </c>
      <c r="BK5" t="str">
        <f t="shared" si="0"/>
        <v>92,</v>
      </c>
      <c r="BL5" t="str">
        <f t="shared" si="0"/>
        <v>94,</v>
      </c>
      <c r="BM5" t="str">
        <f t="shared" si="0"/>
        <v>95,</v>
      </c>
      <c r="BN5" t="str">
        <f t="shared" si="0"/>
        <v>96,</v>
      </c>
      <c r="BO5" t="str">
        <f t="shared" ref="BO5:DZ5" si="1">_xlfn.CONCAT(BO4,",")</f>
        <v>98,</v>
      </c>
      <c r="BP5" t="str">
        <f t="shared" si="1"/>
        <v>99,</v>
      </c>
      <c r="BQ5" t="str">
        <f t="shared" si="1"/>
        <v>101,</v>
      </c>
      <c r="BR5" t="str">
        <f t="shared" si="1"/>
        <v>102,</v>
      </c>
      <c r="BS5" t="str">
        <f t="shared" si="1"/>
        <v>104,</v>
      </c>
      <c r="BT5" t="str">
        <f t="shared" si="1"/>
        <v>105,</v>
      </c>
      <c r="BU5" t="str">
        <f t="shared" si="1"/>
        <v>107,</v>
      </c>
      <c r="BV5" t="str">
        <f t="shared" si="1"/>
        <v>108,</v>
      </c>
      <c r="BW5" t="str">
        <f t="shared" si="1"/>
        <v>109,</v>
      </c>
      <c r="BX5" t="str">
        <f t="shared" si="1"/>
        <v>111,</v>
      </c>
      <c r="BY5" t="str">
        <f t="shared" si="1"/>
        <v>112,</v>
      </c>
      <c r="BZ5" t="str">
        <f t="shared" si="1"/>
        <v>114,</v>
      </c>
      <c r="CA5" t="str">
        <f t="shared" si="1"/>
        <v>115,</v>
      </c>
      <c r="CB5" t="str">
        <f t="shared" si="1"/>
        <v>116,</v>
      </c>
      <c r="CC5" t="str">
        <f t="shared" si="1"/>
        <v>118,</v>
      </c>
      <c r="CD5" t="str">
        <f t="shared" si="1"/>
        <v>119,</v>
      </c>
      <c r="CE5" t="str">
        <f t="shared" si="1"/>
        <v>121,</v>
      </c>
      <c r="CF5" t="str">
        <f t="shared" si="1"/>
        <v>122,</v>
      </c>
      <c r="CG5" t="str">
        <f t="shared" si="1"/>
        <v>123,</v>
      </c>
      <c r="CH5" t="str">
        <f t="shared" si="1"/>
        <v>125,</v>
      </c>
      <c r="CI5" t="str">
        <f t="shared" si="1"/>
        <v>126,</v>
      </c>
      <c r="CJ5" t="str">
        <f t="shared" si="1"/>
        <v>128,</v>
      </c>
      <c r="CK5" t="str">
        <f t="shared" si="1"/>
        <v>129,</v>
      </c>
      <c r="CL5" t="str">
        <f t="shared" si="1"/>
        <v>130,</v>
      </c>
      <c r="CM5" t="str">
        <f t="shared" si="1"/>
        <v>132,</v>
      </c>
      <c r="CN5" t="str">
        <f t="shared" si="1"/>
        <v>133,</v>
      </c>
      <c r="CO5" t="str">
        <f t="shared" si="1"/>
        <v>134,</v>
      </c>
      <c r="CP5" t="str">
        <f t="shared" si="1"/>
        <v>136,</v>
      </c>
      <c r="CQ5" t="str">
        <f t="shared" si="1"/>
        <v>137,</v>
      </c>
      <c r="CR5" t="str">
        <f t="shared" si="1"/>
        <v>138,</v>
      </c>
      <c r="CS5" t="str">
        <f t="shared" si="1"/>
        <v>140,</v>
      </c>
      <c r="CT5" t="str">
        <f t="shared" si="1"/>
        <v>141,</v>
      </c>
      <c r="CU5" t="str">
        <f t="shared" si="1"/>
        <v>142,</v>
      </c>
      <c r="CV5" t="str">
        <f t="shared" si="1"/>
        <v>143,</v>
      </c>
      <c r="CW5" t="str">
        <f t="shared" si="1"/>
        <v>145,</v>
      </c>
      <c r="CX5" t="str">
        <f t="shared" si="1"/>
        <v>146,</v>
      </c>
      <c r="CY5" t="str">
        <f t="shared" si="1"/>
        <v>147,</v>
      </c>
      <c r="CZ5" t="str">
        <f t="shared" si="1"/>
        <v>149,</v>
      </c>
      <c r="DA5" t="str">
        <f t="shared" si="1"/>
        <v>150,</v>
      </c>
      <c r="DB5" t="str">
        <f t="shared" si="1"/>
        <v>151,</v>
      </c>
      <c r="DC5" t="str">
        <f t="shared" si="1"/>
        <v>152,</v>
      </c>
      <c r="DD5" t="str">
        <f t="shared" si="1"/>
        <v>154,</v>
      </c>
      <c r="DE5" t="str">
        <f t="shared" si="1"/>
        <v>155,</v>
      </c>
      <c r="DF5" t="str">
        <f t="shared" si="1"/>
        <v>156,</v>
      </c>
      <c r="DG5" t="str">
        <f t="shared" si="1"/>
        <v>157,</v>
      </c>
      <c r="DH5" t="str">
        <f t="shared" si="1"/>
        <v>159,</v>
      </c>
      <c r="DI5" t="str">
        <f t="shared" si="1"/>
        <v>160,</v>
      </c>
      <c r="DJ5" t="str">
        <f t="shared" si="1"/>
        <v>161,</v>
      </c>
      <c r="DK5" t="str">
        <f t="shared" si="1"/>
        <v>162,</v>
      </c>
      <c r="DL5" t="str">
        <f t="shared" si="1"/>
        <v>164,</v>
      </c>
      <c r="DM5" t="str">
        <f t="shared" si="1"/>
        <v>165,</v>
      </c>
      <c r="DN5" t="str">
        <f t="shared" si="1"/>
        <v>166,</v>
      </c>
      <c r="DO5" t="str">
        <f t="shared" si="1"/>
        <v>167,</v>
      </c>
      <c r="DP5" t="str">
        <f t="shared" si="1"/>
        <v>168,</v>
      </c>
      <c r="DQ5" t="str">
        <f t="shared" si="1"/>
        <v>169,</v>
      </c>
      <c r="DR5" t="str">
        <f t="shared" si="1"/>
        <v>171,</v>
      </c>
      <c r="DS5" t="str">
        <f t="shared" si="1"/>
        <v>172,</v>
      </c>
      <c r="DT5" t="str">
        <f t="shared" si="1"/>
        <v>173,</v>
      </c>
      <c r="DU5" t="str">
        <f t="shared" si="1"/>
        <v>174,</v>
      </c>
      <c r="DV5" t="str">
        <f t="shared" si="1"/>
        <v>175,</v>
      </c>
      <c r="DW5" t="str">
        <f t="shared" si="1"/>
        <v>176,</v>
      </c>
      <c r="DX5" t="str">
        <f t="shared" si="1"/>
        <v>178,</v>
      </c>
      <c r="DY5" t="str">
        <f t="shared" si="1"/>
        <v>179,</v>
      </c>
      <c r="DZ5" t="str">
        <f t="shared" si="1"/>
        <v>180,</v>
      </c>
      <c r="EA5" t="str">
        <f t="shared" ref="EA5:GL5" si="2">_xlfn.CONCAT(EA4,",")</f>
        <v>181,</v>
      </c>
      <c r="EB5" t="str">
        <f t="shared" si="2"/>
        <v>182,</v>
      </c>
      <c r="EC5" t="str">
        <f t="shared" si="2"/>
        <v>183,</v>
      </c>
      <c r="ED5" t="str">
        <f t="shared" si="2"/>
        <v>184,</v>
      </c>
      <c r="EE5" t="str">
        <f t="shared" si="2"/>
        <v>185,</v>
      </c>
      <c r="EF5" t="str">
        <f t="shared" si="2"/>
        <v>186,</v>
      </c>
      <c r="EG5" t="str">
        <f t="shared" si="2"/>
        <v>187,</v>
      </c>
      <c r="EH5" t="str">
        <f t="shared" si="2"/>
        <v>188,</v>
      </c>
      <c r="EI5" t="str">
        <f t="shared" si="2"/>
        <v>190,</v>
      </c>
      <c r="EJ5" t="str">
        <f t="shared" si="2"/>
        <v>191,</v>
      </c>
      <c r="EK5" t="str">
        <f t="shared" si="2"/>
        <v>192,</v>
      </c>
      <c r="EL5" t="str">
        <f t="shared" si="2"/>
        <v>193,</v>
      </c>
      <c r="EM5" t="str">
        <f t="shared" si="2"/>
        <v>194,</v>
      </c>
      <c r="EN5" t="str">
        <f t="shared" si="2"/>
        <v>195,</v>
      </c>
      <c r="EO5" t="str">
        <f t="shared" si="2"/>
        <v>196,</v>
      </c>
      <c r="EP5" t="str">
        <f t="shared" si="2"/>
        <v>197,</v>
      </c>
      <c r="EQ5" t="str">
        <f t="shared" si="2"/>
        <v>198,</v>
      </c>
      <c r="ER5" t="str">
        <f t="shared" si="2"/>
        <v>199,</v>
      </c>
      <c r="ES5" t="str">
        <f t="shared" si="2"/>
        <v>200,</v>
      </c>
      <c r="ET5" t="str">
        <f t="shared" si="2"/>
        <v>201,</v>
      </c>
      <c r="EU5" t="str">
        <f t="shared" si="2"/>
        <v>202,</v>
      </c>
      <c r="EV5" t="str">
        <f t="shared" si="2"/>
        <v>203,</v>
      </c>
      <c r="EW5" t="str">
        <f t="shared" si="2"/>
        <v>203,</v>
      </c>
      <c r="EX5" t="str">
        <f t="shared" si="2"/>
        <v>204,</v>
      </c>
      <c r="EY5" t="str">
        <f t="shared" si="2"/>
        <v>205,</v>
      </c>
      <c r="EZ5" t="str">
        <f t="shared" si="2"/>
        <v>206,</v>
      </c>
      <c r="FA5" t="str">
        <f t="shared" si="2"/>
        <v>207,</v>
      </c>
      <c r="FB5" t="str">
        <f t="shared" si="2"/>
        <v>208,</v>
      </c>
      <c r="FC5" t="str">
        <f t="shared" si="2"/>
        <v>209,</v>
      </c>
      <c r="FD5" t="str">
        <f t="shared" si="2"/>
        <v>210,</v>
      </c>
      <c r="FE5" t="str">
        <f t="shared" si="2"/>
        <v>211,</v>
      </c>
      <c r="FF5" t="str">
        <f t="shared" si="2"/>
        <v>212,</v>
      </c>
      <c r="FG5" t="str">
        <f t="shared" si="2"/>
        <v>213,</v>
      </c>
      <c r="FH5" t="str">
        <f t="shared" si="2"/>
        <v>213,</v>
      </c>
      <c r="FI5" t="str">
        <f t="shared" si="2"/>
        <v>214,</v>
      </c>
      <c r="FJ5" t="str">
        <f t="shared" si="2"/>
        <v>215,</v>
      </c>
      <c r="FK5" t="str">
        <f t="shared" si="2"/>
        <v>216,</v>
      </c>
      <c r="FL5" t="str">
        <f t="shared" si="2"/>
        <v>217,</v>
      </c>
      <c r="FM5" t="str">
        <f t="shared" si="2"/>
        <v>218,</v>
      </c>
      <c r="FN5" t="str">
        <f t="shared" si="2"/>
        <v>218,</v>
      </c>
      <c r="FO5" t="str">
        <f t="shared" si="2"/>
        <v>219,</v>
      </c>
      <c r="FP5" t="str">
        <f t="shared" si="2"/>
        <v>220,</v>
      </c>
      <c r="FQ5" t="str">
        <f t="shared" si="2"/>
        <v>221,</v>
      </c>
      <c r="FR5" t="str">
        <f t="shared" si="2"/>
        <v>222,</v>
      </c>
      <c r="FS5" t="str">
        <f t="shared" si="2"/>
        <v>222,</v>
      </c>
      <c r="FT5" t="str">
        <f t="shared" si="2"/>
        <v>223,</v>
      </c>
      <c r="FU5" t="str">
        <f t="shared" si="2"/>
        <v>224,</v>
      </c>
      <c r="FV5" t="str">
        <f t="shared" si="2"/>
        <v>225,</v>
      </c>
      <c r="FW5" t="str">
        <f t="shared" si="2"/>
        <v>225,</v>
      </c>
      <c r="FX5" t="str">
        <f t="shared" si="2"/>
        <v>226,</v>
      </c>
      <c r="FY5" t="str">
        <f t="shared" si="2"/>
        <v>227,</v>
      </c>
      <c r="FZ5" t="str">
        <f t="shared" si="2"/>
        <v>228,</v>
      </c>
      <c r="GA5" t="str">
        <f t="shared" si="2"/>
        <v>228,</v>
      </c>
      <c r="GB5" t="str">
        <f t="shared" si="2"/>
        <v>229,</v>
      </c>
      <c r="GC5" t="str">
        <f t="shared" si="2"/>
        <v>230,</v>
      </c>
      <c r="GD5" t="str">
        <f t="shared" si="2"/>
        <v>230,</v>
      </c>
      <c r="GE5" t="str">
        <f t="shared" si="2"/>
        <v>231,</v>
      </c>
      <c r="GF5" t="str">
        <f t="shared" si="2"/>
        <v>232,</v>
      </c>
      <c r="GG5" t="str">
        <f t="shared" si="2"/>
        <v>232,</v>
      </c>
      <c r="GH5" t="str">
        <f t="shared" si="2"/>
        <v>233,</v>
      </c>
      <c r="GI5" t="str">
        <f t="shared" si="2"/>
        <v>234,</v>
      </c>
      <c r="GJ5" t="str">
        <f t="shared" si="2"/>
        <v>234,</v>
      </c>
      <c r="GK5" t="str">
        <f t="shared" si="2"/>
        <v>235,</v>
      </c>
      <c r="GL5" t="str">
        <f t="shared" si="2"/>
        <v>235,</v>
      </c>
      <c r="GM5" t="str">
        <f t="shared" ref="GM5:IX5" si="3">_xlfn.CONCAT(GM4,",")</f>
        <v>236,</v>
      </c>
      <c r="GN5" t="str">
        <f t="shared" si="3"/>
        <v>237,</v>
      </c>
      <c r="GO5" t="str">
        <f t="shared" si="3"/>
        <v>237,</v>
      </c>
      <c r="GP5" t="str">
        <f t="shared" si="3"/>
        <v>238,</v>
      </c>
      <c r="GQ5" t="str">
        <f t="shared" si="3"/>
        <v>238,</v>
      </c>
      <c r="GR5" t="str">
        <f t="shared" si="3"/>
        <v>239,</v>
      </c>
      <c r="GS5" t="str">
        <f t="shared" si="3"/>
        <v>239,</v>
      </c>
      <c r="GT5" t="str">
        <f t="shared" si="3"/>
        <v>240,</v>
      </c>
      <c r="GU5" t="str">
        <f t="shared" si="3"/>
        <v>241,</v>
      </c>
      <c r="GV5" t="str">
        <f t="shared" si="3"/>
        <v>241,</v>
      </c>
      <c r="GW5" t="str">
        <f t="shared" si="3"/>
        <v>242,</v>
      </c>
      <c r="GX5" t="str">
        <f t="shared" si="3"/>
        <v>242,</v>
      </c>
      <c r="GY5" t="str">
        <f t="shared" si="3"/>
        <v>243,</v>
      </c>
      <c r="GZ5" t="str">
        <f t="shared" si="3"/>
        <v>243,</v>
      </c>
      <c r="HA5" t="str">
        <f t="shared" si="3"/>
        <v>243,</v>
      </c>
      <c r="HB5" t="str">
        <f t="shared" si="3"/>
        <v>244,</v>
      </c>
      <c r="HC5" t="str">
        <f t="shared" si="3"/>
        <v>244,</v>
      </c>
      <c r="HD5" t="str">
        <f t="shared" si="3"/>
        <v>245,</v>
      </c>
      <c r="HE5" t="str">
        <f t="shared" si="3"/>
        <v>245,</v>
      </c>
      <c r="HF5" t="str">
        <f t="shared" si="3"/>
        <v>246,</v>
      </c>
      <c r="HG5" t="str">
        <f t="shared" si="3"/>
        <v>246,</v>
      </c>
      <c r="HH5" t="str">
        <f t="shared" si="3"/>
        <v>247,</v>
      </c>
      <c r="HI5" t="str">
        <f t="shared" si="3"/>
        <v>247,</v>
      </c>
      <c r="HJ5" t="str">
        <f t="shared" si="3"/>
        <v>247,</v>
      </c>
      <c r="HK5" t="str">
        <f t="shared" si="3"/>
        <v>248,</v>
      </c>
      <c r="HL5" t="str">
        <f t="shared" si="3"/>
        <v>248,</v>
      </c>
      <c r="HM5" t="str">
        <f t="shared" si="3"/>
        <v>248,</v>
      </c>
      <c r="HN5" t="str">
        <f t="shared" si="3"/>
        <v>249,</v>
      </c>
      <c r="HO5" t="str">
        <f t="shared" si="3"/>
        <v>249,</v>
      </c>
      <c r="HP5" t="str">
        <f t="shared" si="3"/>
        <v>249,</v>
      </c>
      <c r="HQ5" t="str">
        <f t="shared" si="3"/>
        <v>250,</v>
      </c>
      <c r="HR5" t="str">
        <f t="shared" si="3"/>
        <v>250,</v>
      </c>
      <c r="HS5" t="str">
        <f t="shared" si="3"/>
        <v>250,</v>
      </c>
      <c r="HT5" t="str">
        <f t="shared" si="3"/>
        <v>251,</v>
      </c>
      <c r="HU5" t="str">
        <f t="shared" si="3"/>
        <v>251,</v>
      </c>
      <c r="HV5" t="str">
        <f t="shared" si="3"/>
        <v>251,</v>
      </c>
      <c r="HW5" t="str">
        <f t="shared" si="3"/>
        <v>251,</v>
      </c>
      <c r="HX5" t="str">
        <f t="shared" si="3"/>
        <v>252,</v>
      </c>
      <c r="HY5" t="str">
        <f t="shared" si="3"/>
        <v>252,</v>
      </c>
      <c r="HZ5" t="str">
        <f t="shared" si="3"/>
        <v>252,</v>
      </c>
      <c r="IA5" t="str">
        <f t="shared" si="3"/>
        <v>252,</v>
      </c>
      <c r="IB5" t="str">
        <f t="shared" si="3"/>
        <v>253,</v>
      </c>
      <c r="IC5" t="str">
        <f t="shared" si="3"/>
        <v>253,</v>
      </c>
      <c r="ID5" t="str">
        <f t="shared" si="3"/>
        <v>253,</v>
      </c>
      <c r="IE5" t="str">
        <f t="shared" si="3"/>
        <v>253,</v>
      </c>
      <c r="IF5" t="str">
        <f t="shared" si="3"/>
        <v>253,</v>
      </c>
      <c r="IG5" t="str">
        <f t="shared" si="3"/>
        <v>254,</v>
      </c>
      <c r="IH5" t="str">
        <f t="shared" si="3"/>
        <v>254,</v>
      </c>
      <c r="II5" t="str">
        <f t="shared" si="3"/>
        <v>254,</v>
      </c>
      <c r="IJ5" t="str">
        <f t="shared" si="3"/>
        <v>254,</v>
      </c>
      <c r="IK5" t="str">
        <f t="shared" si="3"/>
        <v>254,</v>
      </c>
      <c r="IL5" t="str">
        <f t="shared" si="3"/>
        <v>254,</v>
      </c>
      <c r="IM5" t="str">
        <f t="shared" si="3"/>
        <v>254,</v>
      </c>
      <c r="IN5" t="str">
        <f t="shared" si="3"/>
        <v>255,</v>
      </c>
      <c r="IO5" t="str">
        <f t="shared" si="3"/>
        <v>255,</v>
      </c>
      <c r="IP5" t="str">
        <f t="shared" si="3"/>
        <v>255,</v>
      </c>
      <c r="IQ5" t="str">
        <f t="shared" si="3"/>
        <v>255,</v>
      </c>
      <c r="IR5" t="str">
        <f t="shared" si="3"/>
        <v>255,</v>
      </c>
      <c r="IS5" t="str">
        <f t="shared" si="3"/>
        <v>255,</v>
      </c>
      <c r="IT5" t="str">
        <f t="shared" si="3"/>
        <v>255,</v>
      </c>
      <c r="IU5" t="str">
        <f t="shared" si="3"/>
        <v>255,</v>
      </c>
      <c r="IV5" t="str">
        <f t="shared" si="3"/>
        <v>255,</v>
      </c>
      <c r="IW5" t="str">
        <f t="shared" si="3"/>
        <v>255,</v>
      </c>
      <c r="IX5" t="str">
        <f t="shared" si="3"/>
        <v>255,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E35D-41D3-41FF-8C16-1DF9B89A1C0D}">
  <dimension ref="G1:AR55"/>
  <sheetViews>
    <sheetView tabSelected="1" topLeftCell="T1" workbookViewId="0">
      <selection activeCell="AF6" sqref="AF6"/>
    </sheetView>
  </sheetViews>
  <sheetFormatPr defaultRowHeight="15" x14ac:dyDescent="0.25"/>
  <cols>
    <col min="7" max="7" width="11.85546875" customWidth="1"/>
    <col min="8" max="8" width="9.140625" style="1"/>
    <col min="9" max="9" width="11.28515625" style="1" customWidth="1"/>
    <col min="11" max="11" width="12.42578125" customWidth="1"/>
    <col min="17" max="17" width="11.85546875" customWidth="1"/>
    <col min="18" max="18" width="9.140625" style="1"/>
    <col min="19" max="19" width="11.28515625" style="1" customWidth="1"/>
    <col min="21" max="21" width="12.42578125" customWidth="1"/>
    <col min="22" max="22" width="12" bestFit="1" customWidth="1"/>
    <col min="28" max="28" width="11.85546875" customWidth="1"/>
    <col min="29" max="29" width="9.140625" style="1"/>
    <col min="30" max="30" width="11.28515625" style="1" customWidth="1"/>
    <col min="32" max="32" width="12.42578125" customWidth="1"/>
    <col min="33" max="33" width="12" bestFit="1" customWidth="1"/>
    <col min="37" max="37" width="19.85546875" customWidth="1"/>
  </cols>
  <sheetData>
    <row r="1" spans="7:44" x14ac:dyDescent="0.25">
      <c r="G1" s="4" t="s">
        <v>15</v>
      </c>
      <c r="H1" s="4"/>
      <c r="I1" s="4"/>
      <c r="J1" s="4"/>
      <c r="K1" s="4"/>
      <c r="L1" s="4"/>
      <c r="M1" s="4"/>
      <c r="Q1" s="4" t="s">
        <v>20</v>
      </c>
      <c r="R1" s="4"/>
      <c r="S1" s="4"/>
      <c r="T1" s="4"/>
      <c r="U1" s="4"/>
      <c r="V1" s="4"/>
      <c r="W1" s="4"/>
      <c r="AB1" s="4" t="s">
        <v>21</v>
      </c>
      <c r="AC1" s="4"/>
      <c r="AD1" s="4"/>
      <c r="AE1" s="4"/>
      <c r="AF1" s="4"/>
      <c r="AG1" s="4"/>
      <c r="AH1" s="4"/>
      <c r="AK1" t="s">
        <v>18</v>
      </c>
      <c r="AL1" t="s">
        <v>16</v>
      </c>
      <c r="AM1" t="s">
        <v>17</v>
      </c>
      <c r="AO1" t="s">
        <v>19</v>
      </c>
      <c r="AP1" t="s">
        <v>17</v>
      </c>
    </row>
    <row r="2" spans="7:44" x14ac:dyDescent="0.25">
      <c r="G2" t="s">
        <v>13</v>
      </c>
      <c r="H2" s="1">
        <v>60</v>
      </c>
      <c r="Q2" t="s">
        <v>13</v>
      </c>
      <c r="R2" s="1">
        <v>50</v>
      </c>
      <c r="AB2" t="s">
        <v>13</v>
      </c>
      <c r="AC2" s="1">
        <f>ROUND(AM2,0)</f>
        <v>11520</v>
      </c>
      <c r="AK2">
        <v>8</v>
      </c>
      <c r="AL2">
        <v>45</v>
      </c>
      <c r="AM2">
        <f>AL2*2^AK2</f>
        <v>11520</v>
      </c>
      <c r="AO2">
        <v>0.60725300000000004</v>
      </c>
      <c r="AP2">
        <f>AO2*2^AK2</f>
        <v>155.45676800000001</v>
      </c>
      <c r="AQ2">
        <f>AM2*AP2</f>
        <v>1790861.9673600001</v>
      </c>
      <c r="AR2" t="e">
        <f>_xlfn.BITRSHIFT(AQ2,16)</f>
        <v>#NUM!</v>
      </c>
    </row>
    <row r="3" spans="7:44" x14ac:dyDescent="0.25">
      <c r="H3" s="1">
        <f>COS(RADIANS(H2))</f>
        <v>0.50000000000000011</v>
      </c>
      <c r="I3" s="1">
        <f>SIN(RADIANS(H2))</f>
        <v>0.8660254037844386</v>
      </c>
      <c r="R3" s="1">
        <f>COS(RADIANS(R2))</f>
        <v>0.64278760968653936</v>
      </c>
      <c r="S3" s="1">
        <f>SIN(RADIANS(R2))</f>
        <v>0.76604444311897801</v>
      </c>
      <c r="AC3" s="1">
        <f>COS(RADIANS(AL2))</f>
        <v>0.70710678118654757</v>
      </c>
      <c r="AD3" s="1">
        <f>SIN(RADIANS(AL2))</f>
        <v>0.70710678118654746</v>
      </c>
      <c r="AL3">
        <f>AM2*1.5</f>
        <v>17280</v>
      </c>
      <c r="AM3">
        <f>2^AK2</f>
        <v>256</v>
      </c>
    </row>
    <row r="4" spans="7:44" x14ac:dyDescent="0.25">
      <c r="G4" s="1" t="s">
        <v>8</v>
      </c>
      <c r="H4" s="1" t="s">
        <v>11</v>
      </c>
      <c r="I4" s="1" t="s">
        <v>12</v>
      </c>
      <c r="J4" s="1" t="s">
        <v>2</v>
      </c>
      <c r="K4" s="1" t="s">
        <v>14</v>
      </c>
      <c r="L4" t="s">
        <v>9</v>
      </c>
      <c r="M4" t="s">
        <v>10</v>
      </c>
      <c r="Q4" s="1" t="s">
        <v>8</v>
      </c>
      <c r="R4" s="1" t="s">
        <v>11</v>
      </c>
      <c r="S4" s="1" t="s">
        <v>12</v>
      </c>
      <c r="T4" s="1" t="s">
        <v>2</v>
      </c>
      <c r="U4" s="1" t="s">
        <v>14</v>
      </c>
      <c r="V4" t="s">
        <v>9</v>
      </c>
      <c r="W4" t="s">
        <v>10</v>
      </c>
      <c r="AA4" s="1"/>
      <c r="AB4" s="1" t="s">
        <v>8</v>
      </c>
      <c r="AC4" s="1" t="s">
        <v>11</v>
      </c>
      <c r="AD4" s="1" t="s">
        <v>12</v>
      </c>
      <c r="AE4" s="1" t="s">
        <v>2</v>
      </c>
      <c r="AF4" s="1" t="s">
        <v>14</v>
      </c>
      <c r="AG4" t="s">
        <v>9</v>
      </c>
      <c r="AH4" t="s">
        <v>10</v>
      </c>
      <c r="AK4">
        <f>45*256</f>
        <v>11520</v>
      </c>
      <c r="AM4" t="str">
        <f>DEC2HEX(AM2)</f>
        <v>2D00</v>
      </c>
    </row>
    <row r="5" spans="7:44" x14ac:dyDescent="0.25">
      <c r="G5" s="1">
        <v>0</v>
      </c>
      <c r="H5" s="1">
        <v>1</v>
      </c>
      <c r="I5" s="1">
        <v>0</v>
      </c>
      <c r="J5">
        <v>45</v>
      </c>
      <c r="K5" s="1">
        <v>45</v>
      </c>
      <c r="L5">
        <f t="shared" ref="L5:L10" si="0">TAN(RADIANS(J5))</f>
        <v>0.99999999999999989</v>
      </c>
      <c r="M5">
        <f t="shared" ref="M5:M10" si="1">COS(RADIANS(J5))</f>
        <v>0.70710678118654757</v>
      </c>
      <c r="Q5" s="1">
        <v>0</v>
      </c>
      <c r="R5" s="1">
        <v>2048</v>
      </c>
      <c r="S5" s="1">
        <v>0</v>
      </c>
      <c r="T5">
        <v>45</v>
      </c>
      <c r="U5" s="1">
        <v>45</v>
      </c>
      <c r="V5">
        <f>2^Q5</f>
        <v>1</v>
      </c>
      <c r="W5">
        <f t="shared" ref="W5:W10" si="2">COS(RADIANS(T5))</f>
        <v>0.70710678118654757</v>
      </c>
      <c r="X5">
        <f t="shared" ref="X5:X10" si="3">2^-Q5</f>
        <v>1</v>
      </c>
      <c r="AA5" s="1"/>
      <c r="AB5" s="1">
        <v>0</v>
      </c>
      <c r="AC5" s="1">
        <v>2048</v>
      </c>
      <c r="AD5" s="1">
        <v>0</v>
      </c>
      <c r="AE5">
        <v>11520</v>
      </c>
      <c r="AF5">
        <v>11520</v>
      </c>
      <c r="AG5">
        <f>2^AB5</f>
        <v>1</v>
      </c>
      <c r="AH5">
        <f t="shared" ref="AH5:AH21" si="4">COS(RADIANS(AE5))</f>
        <v>1</v>
      </c>
      <c r="AI5">
        <f t="shared" ref="AI5:AI20" si="5">2^-AB5</f>
        <v>1</v>
      </c>
      <c r="AL5">
        <f>55459/2^AK2</f>
        <v>216.63671875</v>
      </c>
    </row>
    <row r="6" spans="7:44" x14ac:dyDescent="0.25">
      <c r="G6" s="1">
        <v>1</v>
      </c>
      <c r="H6" s="1">
        <f>H5-I5*L5</f>
        <v>1</v>
      </c>
      <c r="I6" s="1">
        <f>I5+H5*L5</f>
        <v>0.99999999999999989</v>
      </c>
      <c r="J6">
        <f t="shared" ref="J6:J10" si="6">IF($H$2&gt;K5,ABS(J5/2),-ABS(J5/2))</f>
        <v>22.5</v>
      </c>
      <c r="K6">
        <f t="shared" ref="K6:K10" si="7">J6+K5</f>
        <v>67.5</v>
      </c>
      <c r="L6">
        <f t="shared" si="0"/>
        <v>0.41421356237309503</v>
      </c>
      <c r="M6">
        <f t="shared" si="1"/>
        <v>0.92387953251128674</v>
      </c>
      <c r="Q6" s="1">
        <v>1</v>
      </c>
      <c r="R6" s="1">
        <f t="shared" ref="R6:R10" si="8">R5+IF(T5&gt;0,-S5*V5,S5*V5)</f>
        <v>2048</v>
      </c>
      <c r="S6" s="1">
        <f t="shared" ref="S6:S10" si="9">S5+IF(T5&gt;0,R5*V5,-R5*V5)</f>
        <v>2048</v>
      </c>
      <c r="T6">
        <f t="shared" ref="T6:T10" si="10">IF($R$2&gt;U5,ABS(T5/2),-ABS(T5/2))</f>
        <v>22.5</v>
      </c>
      <c r="U6">
        <f t="shared" ref="U6:U10" si="11">T6+U5</f>
        <v>67.5</v>
      </c>
      <c r="V6">
        <f t="shared" ref="V6:V10" si="12">2^-Q6</f>
        <v>0.5</v>
      </c>
      <c r="W6">
        <f t="shared" si="2"/>
        <v>0.92387953251128674</v>
      </c>
      <c r="X6">
        <f t="shared" si="3"/>
        <v>0.5</v>
      </c>
      <c r="AA6" s="1"/>
      <c r="AB6" s="1">
        <v>1</v>
      </c>
      <c r="AC6" s="1">
        <f t="shared" ref="AC6:AC20" si="13">AC5+IF(AE5&gt;0,-_xlfn.BITRSHIFT(AD5,AB5),_xlfn.BITRSHIFT(AD5,AB5))</f>
        <v>2048</v>
      </c>
      <c r="AD6" s="1">
        <f t="shared" ref="AD6:AD20" si="14">AD5+IF(AE5&gt;0,_xlfn.BITRSHIFT(AC5,AB5),-_xlfn.BITRSHIFT(AC5,AB5))</f>
        <v>2048</v>
      </c>
      <c r="AE6">
        <f t="shared" ref="AE6:AE20" si="15">IF($AC$2&gt;AF5,ABS(AE5/2),-ABS(AE5/2))</f>
        <v>-5760</v>
      </c>
      <c r="AF6">
        <f t="shared" ref="AF6:AF20" si="16">AE6+AF5</f>
        <v>5760</v>
      </c>
      <c r="AG6">
        <f t="shared" ref="AG6:AG20" si="17">2^-AB6</f>
        <v>0.5</v>
      </c>
      <c r="AH6">
        <f t="shared" si="4"/>
        <v>1</v>
      </c>
      <c r="AI6">
        <f t="shared" si="5"/>
        <v>0.5</v>
      </c>
    </row>
    <row r="7" spans="7:44" x14ac:dyDescent="0.25">
      <c r="G7" s="1">
        <v>2</v>
      </c>
      <c r="H7" s="1">
        <f>H6-I6*L6</f>
        <v>0.58578643762690508</v>
      </c>
      <c r="I7" s="1">
        <f>I6+H6*L6</f>
        <v>1.4142135623730949</v>
      </c>
      <c r="J7">
        <f t="shared" si="6"/>
        <v>-11.25</v>
      </c>
      <c r="K7">
        <f t="shared" si="7"/>
        <v>56.25</v>
      </c>
      <c r="L7">
        <f t="shared" si="0"/>
        <v>-0.19891236737965801</v>
      </c>
      <c r="M7">
        <f t="shared" si="1"/>
        <v>0.98078528040323043</v>
      </c>
      <c r="Q7" s="1">
        <v>2</v>
      </c>
      <c r="R7" s="1">
        <f t="shared" si="8"/>
        <v>1024</v>
      </c>
      <c r="S7" s="1">
        <f t="shared" si="9"/>
        <v>3072</v>
      </c>
      <c r="T7">
        <f t="shared" si="10"/>
        <v>-11.25</v>
      </c>
      <c r="U7">
        <f t="shared" si="11"/>
        <v>56.25</v>
      </c>
      <c r="V7">
        <f t="shared" si="12"/>
        <v>0.25</v>
      </c>
      <c r="W7">
        <f t="shared" si="2"/>
        <v>0.98078528040323043</v>
      </c>
      <c r="X7">
        <f t="shared" si="3"/>
        <v>0.25</v>
      </c>
      <c r="AA7" s="1"/>
      <c r="AB7" s="1">
        <v>2</v>
      </c>
      <c r="AC7" s="1">
        <f t="shared" si="13"/>
        <v>3072</v>
      </c>
      <c r="AD7" s="1">
        <f t="shared" si="14"/>
        <v>1024</v>
      </c>
      <c r="AE7">
        <f t="shared" si="15"/>
        <v>2880</v>
      </c>
      <c r="AF7">
        <f t="shared" si="16"/>
        <v>8640</v>
      </c>
      <c r="AG7">
        <f t="shared" si="17"/>
        <v>0.25</v>
      </c>
      <c r="AH7">
        <f t="shared" si="4"/>
        <v>1</v>
      </c>
      <c r="AI7">
        <f t="shared" si="5"/>
        <v>0.25</v>
      </c>
      <c r="AK7">
        <f>45*4096</f>
        <v>184320</v>
      </c>
    </row>
    <row r="8" spans="7:44" x14ac:dyDescent="0.25">
      <c r="G8" s="1">
        <v>3</v>
      </c>
      <c r="H8" s="1">
        <f>H7-I7*L7</f>
        <v>0.86709100529895711</v>
      </c>
      <c r="I8" s="1">
        <f>I7+H7*L7</f>
        <v>1.2976933952858309</v>
      </c>
      <c r="J8">
        <f t="shared" si="6"/>
        <v>5.625</v>
      </c>
      <c r="K8">
        <f t="shared" si="7"/>
        <v>61.875</v>
      </c>
      <c r="L8">
        <f t="shared" si="0"/>
        <v>9.8491403357164248E-2</v>
      </c>
      <c r="M8">
        <f t="shared" si="1"/>
        <v>0.99518472667219693</v>
      </c>
      <c r="Q8" s="1">
        <v>3</v>
      </c>
      <c r="R8" s="1">
        <f t="shared" si="8"/>
        <v>1792</v>
      </c>
      <c r="S8" s="1">
        <f t="shared" si="9"/>
        <v>2816</v>
      </c>
      <c r="T8">
        <f t="shared" si="10"/>
        <v>-5.625</v>
      </c>
      <c r="U8">
        <f t="shared" si="11"/>
        <v>50.625</v>
      </c>
      <c r="V8">
        <f t="shared" si="12"/>
        <v>0.125</v>
      </c>
      <c r="W8">
        <f t="shared" si="2"/>
        <v>0.99518472667219693</v>
      </c>
      <c r="X8">
        <f t="shared" si="3"/>
        <v>0.125</v>
      </c>
      <c r="AA8" s="1"/>
      <c r="AB8" s="1">
        <v>3</v>
      </c>
      <c r="AC8" s="1">
        <f t="shared" si="13"/>
        <v>2816</v>
      </c>
      <c r="AD8" s="1">
        <f t="shared" si="14"/>
        <v>1792</v>
      </c>
      <c r="AE8">
        <f t="shared" si="15"/>
        <v>1440</v>
      </c>
      <c r="AF8">
        <f t="shared" si="16"/>
        <v>10080</v>
      </c>
      <c r="AG8">
        <f t="shared" si="17"/>
        <v>0.125</v>
      </c>
      <c r="AH8">
        <f t="shared" si="4"/>
        <v>1</v>
      </c>
      <c r="AI8">
        <f t="shared" si="5"/>
        <v>0.125</v>
      </c>
      <c r="AM8">
        <v>727</v>
      </c>
      <c r="AN8">
        <f>AM8/2048</f>
        <v>0.35498046875</v>
      </c>
    </row>
    <row r="9" spans="7:44" x14ac:dyDescent="0.25">
      <c r="G9" s="1">
        <v>4</v>
      </c>
      <c r="H9" s="1">
        <f>H8-I8*L8</f>
        <v>0.73927936166993236</v>
      </c>
      <c r="I9" s="1">
        <f>I8+H8*L8</f>
        <v>1.3830944052360996</v>
      </c>
      <c r="J9">
        <f t="shared" si="6"/>
        <v>-2.8125</v>
      </c>
      <c r="K9">
        <f t="shared" si="7"/>
        <v>59.0625</v>
      </c>
      <c r="L9">
        <f t="shared" si="0"/>
        <v>-4.9126849769467254E-2</v>
      </c>
      <c r="M9">
        <f t="shared" si="1"/>
        <v>0.99879545620517241</v>
      </c>
      <c r="Q9" s="1">
        <v>4</v>
      </c>
      <c r="R9" s="1">
        <f t="shared" si="8"/>
        <v>2144</v>
      </c>
      <c r="S9" s="1">
        <f t="shared" si="9"/>
        <v>2592</v>
      </c>
      <c r="T9">
        <f t="shared" si="10"/>
        <v>-2.8125</v>
      </c>
      <c r="U9">
        <f t="shared" si="11"/>
        <v>47.8125</v>
      </c>
      <c r="V9">
        <f t="shared" si="12"/>
        <v>6.25E-2</v>
      </c>
      <c r="W9">
        <f t="shared" si="2"/>
        <v>0.99879545620517241</v>
      </c>
      <c r="X9">
        <f t="shared" si="3"/>
        <v>6.25E-2</v>
      </c>
      <c r="AA9" s="1"/>
      <c r="AB9" s="1">
        <v>4</v>
      </c>
      <c r="AC9" s="1">
        <f t="shared" si="13"/>
        <v>2592</v>
      </c>
      <c r="AD9" s="1">
        <f t="shared" si="14"/>
        <v>2144</v>
      </c>
      <c r="AE9">
        <f t="shared" si="15"/>
        <v>720</v>
      </c>
      <c r="AF9">
        <f t="shared" si="16"/>
        <v>10800</v>
      </c>
      <c r="AG9">
        <f t="shared" si="17"/>
        <v>6.25E-2</v>
      </c>
      <c r="AH9">
        <f t="shared" si="4"/>
        <v>1</v>
      </c>
      <c r="AI9">
        <f t="shared" si="5"/>
        <v>6.25E-2</v>
      </c>
      <c r="AM9">
        <v>1594</v>
      </c>
      <c r="AN9">
        <f>AM9/2048</f>
        <v>0.7783203125</v>
      </c>
    </row>
    <row r="10" spans="7:44" x14ac:dyDescent="0.25">
      <c r="G10" s="1">
        <v>5</v>
      </c>
      <c r="H10" s="1">
        <f>H9-I9*L9</f>
        <v>0.80722643273295691</v>
      </c>
      <c r="I10" s="1">
        <f>I9+H9*L9</f>
        <v>1.3467759390976732</v>
      </c>
      <c r="J10">
        <f t="shared" si="6"/>
        <v>1.40625</v>
      </c>
      <c r="K10">
        <f t="shared" si="7"/>
        <v>60.46875</v>
      </c>
      <c r="L10">
        <f t="shared" si="0"/>
        <v>2.4548622108925444E-2</v>
      </c>
      <c r="M10">
        <f t="shared" si="1"/>
        <v>0.99969881869620425</v>
      </c>
      <c r="Q10" s="1">
        <v>5</v>
      </c>
      <c r="R10" s="1">
        <f t="shared" si="8"/>
        <v>2306</v>
      </c>
      <c r="S10" s="1">
        <f t="shared" si="9"/>
        <v>2458</v>
      </c>
      <c r="T10">
        <f t="shared" si="10"/>
        <v>1.40625</v>
      </c>
      <c r="U10">
        <f t="shared" si="11"/>
        <v>49.21875</v>
      </c>
      <c r="V10">
        <f t="shared" si="12"/>
        <v>3.125E-2</v>
      </c>
      <c r="W10">
        <f t="shared" si="2"/>
        <v>0.99969881869620425</v>
      </c>
      <c r="X10">
        <f t="shared" si="3"/>
        <v>3.125E-2</v>
      </c>
      <c r="AA10" s="1"/>
      <c r="AB10" s="1">
        <v>5</v>
      </c>
      <c r="AC10" s="1">
        <f t="shared" si="13"/>
        <v>2458</v>
      </c>
      <c r="AD10" s="1">
        <f t="shared" si="14"/>
        <v>2306</v>
      </c>
      <c r="AE10">
        <f t="shared" si="15"/>
        <v>360</v>
      </c>
      <c r="AF10">
        <f t="shared" si="16"/>
        <v>11160</v>
      </c>
      <c r="AG10">
        <f t="shared" si="17"/>
        <v>3.125E-2</v>
      </c>
      <c r="AH10">
        <f t="shared" si="4"/>
        <v>1</v>
      </c>
      <c r="AI10">
        <f t="shared" si="5"/>
        <v>3.125E-2</v>
      </c>
      <c r="AM10">
        <v>10346</v>
      </c>
    </row>
    <row r="11" spans="7:44" x14ac:dyDescent="0.25">
      <c r="H11" s="1">
        <f>H10*M11</f>
        <v>0.51394790605844076</v>
      </c>
      <c r="I11" s="1">
        <f>I10*M11</f>
        <v>0.85747027817920929</v>
      </c>
      <c r="M11">
        <f>PRODUCT(M5:M10)</f>
        <v>0.63668369272598235</v>
      </c>
      <c r="Q11" s="1">
        <v>6</v>
      </c>
      <c r="R11" s="1">
        <f t="shared" ref="R11:R17" si="18">R10+IF(T10&gt;0,-S10*V10,S10*V10)</f>
        <v>2229.1875</v>
      </c>
      <c r="S11" s="1">
        <f t="shared" ref="S11:S17" si="19">S10+IF(T10&gt;0,R10*V10,-R10*V10)</f>
        <v>2530.0625</v>
      </c>
      <c r="T11">
        <f t="shared" ref="T11:T17" si="20">IF($R$2&gt;U10,ABS(T10/2),-ABS(T10/2))</f>
        <v>0.703125</v>
      </c>
      <c r="U11">
        <f t="shared" ref="U11:U17" si="21">T11+U10</f>
        <v>49.921875</v>
      </c>
      <c r="V11">
        <f t="shared" ref="V11:V17" si="22">2^-Q11</f>
        <v>1.5625E-2</v>
      </c>
      <c r="W11">
        <f t="shared" ref="W11:W17" si="23">COS(RADIANS(T11))</f>
        <v>0.9999247018391445</v>
      </c>
      <c r="X11">
        <f t="shared" ref="X11:X17" si="24">2^-Q11</f>
        <v>1.5625E-2</v>
      </c>
      <c r="AB11" s="1">
        <v>6</v>
      </c>
      <c r="AC11" s="1">
        <f t="shared" si="13"/>
        <v>2386</v>
      </c>
      <c r="AD11" s="1">
        <f t="shared" si="14"/>
        <v>2382</v>
      </c>
      <c r="AE11">
        <f t="shared" si="15"/>
        <v>180</v>
      </c>
      <c r="AF11">
        <f t="shared" si="16"/>
        <v>11340</v>
      </c>
      <c r="AG11">
        <f t="shared" si="17"/>
        <v>1.5625E-2</v>
      </c>
      <c r="AH11">
        <f t="shared" si="4"/>
        <v>-1</v>
      </c>
      <c r="AI11">
        <f t="shared" si="5"/>
        <v>1.5625E-2</v>
      </c>
      <c r="AL11">
        <f>AM11*AM10</f>
        <v>40.4140625</v>
      </c>
      <c r="AM11">
        <f>90/23040</f>
        <v>3.90625E-3</v>
      </c>
    </row>
    <row r="12" spans="7:44" x14ac:dyDescent="0.25">
      <c r="H12" s="1">
        <f>H11^2</f>
        <v>0.26414245014185583</v>
      </c>
      <c r="I12" s="1">
        <f>I11^2</f>
        <v>0.73525527796073054</v>
      </c>
      <c r="Q12" s="1">
        <v>7</v>
      </c>
      <c r="R12" s="1">
        <f t="shared" si="18"/>
        <v>2189.6552734375</v>
      </c>
      <c r="S12" s="1">
        <f t="shared" si="19"/>
        <v>2564.8935546875</v>
      </c>
      <c r="T12">
        <f t="shared" si="20"/>
        <v>0.3515625</v>
      </c>
      <c r="U12">
        <f t="shared" si="21"/>
        <v>50.2734375</v>
      </c>
      <c r="V12">
        <f t="shared" si="22"/>
        <v>7.8125E-3</v>
      </c>
      <c r="W12">
        <f t="shared" si="23"/>
        <v>0.99998117528260111</v>
      </c>
      <c r="X12">
        <f t="shared" si="24"/>
        <v>7.8125E-3</v>
      </c>
      <c r="AB12" s="1">
        <v>7</v>
      </c>
      <c r="AC12" s="1">
        <f t="shared" si="13"/>
        <v>2349</v>
      </c>
      <c r="AD12" s="1">
        <f t="shared" si="14"/>
        <v>2419</v>
      </c>
      <c r="AE12">
        <f t="shared" si="15"/>
        <v>90</v>
      </c>
      <c r="AF12">
        <f t="shared" si="16"/>
        <v>11430</v>
      </c>
      <c r="AG12">
        <f t="shared" si="17"/>
        <v>7.8125E-3</v>
      </c>
      <c r="AH12">
        <f t="shared" si="4"/>
        <v>6.1257422745431001E-17</v>
      </c>
      <c r="AI12">
        <f t="shared" si="5"/>
        <v>7.8125E-3</v>
      </c>
      <c r="AK12">
        <f>1594^2</f>
        <v>2540836</v>
      </c>
    </row>
    <row r="13" spans="7:44" x14ac:dyDescent="0.25">
      <c r="H13" s="1">
        <f>SQRT(H12+I12)</f>
        <v>0.99969881869620425</v>
      </c>
      <c r="Q13" s="1">
        <v>8</v>
      </c>
      <c r="R13" s="1">
        <f t="shared" si="18"/>
        <v>2169.6170425415039</v>
      </c>
      <c r="S13" s="1">
        <f t="shared" si="19"/>
        <v>2582.0002365112305</v>
      </c>
      <c r="T13">
        <f t="shared" si="20"/>
        <v>-0.17578125</v>
      </c>
      <c r="U13">
        <f t="shared" si="21"/>
        <v>50.09765625</v>
      </c>
      <c r="V13">
        <f t="shared" si="22"/>
        <v>3.90625E-3</v>
      </c>
      <c r="W13">
        <f t="shared" si="23"/>
        <v>0.99999529380957619</v>
      </c>
      <c r="X13">
        <f t="shared" si="24"/>
        <v>3.90625E-3</v>
      </c>
      <c r="AB13" s="1">
        <v>8</v>
      </c>
      <c r="AC13" s="1">
        <f t="shared" si="13"/>
        <v>2331</v>
      </c>
      <c r="AD13" s="1">
        <f t="shared" si="14"/>
        <v>2437</v>
      </c>
      <c r="AE13">
        <f t="shared" si="15"/>
        <v>45</v>
      </c>
      <c r="AF13">
        <f t="shared" si="16"/>
        <v>11475</v>
      </c>
      <c r="AG13">
        <f t="shared" si="17"/>
        <v>3.90625E-3</v>
      </c>
      <c r="AH13">
        <f t="shared" si="4"/>
        <v>0.70710678118654757</v>
      </c>
      <c r="AI13">
        <f t="shared" si="5"/>
        <v>3.90625E-3</v>
      </c>
      <c r="AK13">
        <f>727^2</f>
        <v>528529</v>
      </c>
    </row>
    <row r="14" spans="7:44" x14ac:dyDescent="0.25">
      <c r="Q14" s="1">
        <v>9</v>
      </c>
      <c r="R14" s="1">
        <f t="shared" si="18"/>
        <v>2179.7029809653759</v>
      </c>
      <c r="S14" s="1">
        <f t="shared" si="19"/>
        <v>2573.5251699388027</v>
      </c>
      <c r="T14">
        <f t="shared" si="20"/>
        <v>-8.7890625E-2</v>
      </c>
      <c r="U14">
        <f t="shared" si="21"/>
        <v>50.009765625</v>
      </c>
      <c r="V14">
        <f t="shared" si="22"/>
        <v>1.953125E-3</v>
      </c>
      <c r="W14">
        <f t="shared" si="23"/>
        <v>0.99999882345170188</v>
      </c>
      <c r="X14">
        <f t="shared" si="24"/>
        <v>1.953125E-3</v>
      </c>
      <c r="AB14" s="1">
        <v>9</v>
      </c>
      <c r="AC14" s="1">
        <f t="shared" si="13"/>
        <v>2322</v>
      </c>
      <c r="AD14" s="1">
        <f t="shared" si="14"/>
        <v>2446</v>
      </c>
      <c r="AE14">
        <f t="shared" si="15"/>
        <v>22.5</v>
      </c>
      <c r="AF14">
        <f t="shared" si="16"/>
        <v>11497.5</v>
      </c>
      <c r="AG14">
        <f t="shared" si="17"/>
        <v>1.953125E-3</v>
      </c>
      <c r="AH14">
        <f t="shared" si="4"/>
        <v>0.92387953251128674</v>
      </c>
      <c r="AI14">
        <f t="shared" si="5"/>
        <v>1.953125E-3</v>
      </c>
      <c r="AK14">
        <f>SQRT(AK12+AK13)</f>
        <v>1751.960330601124</v>
      </c>
    </row>
    <row r="15" spans="7:44" x14ac:dyDescent="0.25">
      <c r="Q15" s="1">
        <v>10</v>
      </c>
      <c r="R15" s="1">
        <f t="shared" si="18"/>
        <v>2184.7293973129126</v>
      </c>
      <c r="S15" s="1">
        <f t="shared" si="19"/>
        <v>2569.2679375541047</v>
      </c>
      <c r="T15">
        <f t="shared" si="20"/>
        <v>-4.39453125E-2</v>
      </c>
      <c r="U15">
        <f t="shared" si="21"/>
        <v>49.9658203125</v>
      </c>
      <c r="V15">
        <f t="shared" si="22"/>
        <v>9.765625E-4</v>
      </c>
      <c r="W15">
        <f t="shared" si="23"/>
        <v>0.99999970586288223</v>
      </c>
      <c r="X15">
        <f t="shared" si="24"/>
        <v>9.765625E-4</v>
      </c>
      <c r="AB15" s="1">
        <v>10</v>
      </c>
      <c r="AC15" s="1">
        <f t="shared" si="13"/>
        <v>2318</v>
      </c>
      <c r="AD15" s="1">
        <f t="shared" si="14"/>
        <v>2450</v>
      </c>
      <c r="AE15">
        <f t="shared" si="15"/>
        <v>11.25</v>
      </c>
      <c r="AF15">
        <f t="shared" si="16"/>
        <v>11508.75</v>
      </c>
      <c r="AG15">
        <f t="shared" si="17"/>
        <v>9.765625E-4</v>
      </c>
      <c r="AH15">
        <f t="shared" si="4"/>
        <v>0.98078528040323043</v>
      </c>
      <c r="AI15">
        <f t="shared" si="5"/>
        <v>9.765625E-4</v>
      </c>
    </row>
    <row r="16" spans="7:44" x14ac:dyDescent="0.25">
      <c r="Q16" s="1">
        <v>11</v>
      </c>
      <c r="R16" s="1">
        <f t="shared" si="18"/>
        <v>2187.2384480331802</v>
      </c>
      <c r="S16" s="1">
        <f t="shared" si="19"/>
        <v>2567.1344127520415</v>
      </c>
      <c r="T16">
        <f t="shared" si="20"/>
        <v>2.197265625E-2</v>
      </c>
      <c r="U16">
        <f t="shared" si="21"/>
        <v>49.98779296875</v>
      </c>
      <c r="V16">
        <f t="shared" si="22"/>
        <v>4.8828125E-4</v>
      </c>
      <c r="W16">
        <f t="shared" si="23"/>
        <v>0.99999992646571789</v>
      </c>
      <c r="X16">
        <f t="shared" si="24"/>
        <v>4.8828125E-4</v>
      </c>
      <c r="AB16" s="1">
        <v>11</v>
      </c>
      <c r="AC16" s="1">
        <f t="shared" si="13"/>
        <v>2316</v>
      </c>
      <c r="AD16" s="1">
        <f t="shared" si="14"/>
        <v>2452</v>
      </c>
      <c r="AE16">
        <f t="shared" si="15"/>
        <v>5.625</v>
      </c>
      <c r="AF16">
        <f t="shared" si="16"/>
        <v>11514.375</v>
      </c>
      <c r="AG16">
        <f t="shared" si="17"/>
        <v>4.8828125E-4</v>
      </c>
      <c r="AH16">
        <f t="shared" si="4"/>
        <v>0.99518472667219693</v>
      </c>
      <c r="AI16">
        <f t="shared" si="5"/>
        <v>4.8828125E-4</v>
      </c>
    </row>
    <row r="17" spans="8:37" x14ac:dyDescent="0.25">
      <c r="H17" s="1">
        <v>142</v>
      </c>
      <c r="I17" s="1">
        <v>211</v>
      </c>
      <c r="Q17" s="1">
        <v>12</v>
      </c>
      <c r="R17" s="1">
        <f t="shared" si="18"/>
        <v>2185.9849644332035</v>
      </c>
      <c r="S17" s="1">
        <f t="shared" si="19"/>
        <v>2568.2024002754952</v>
      </c>
      <c r="T17">
        <f t="shared" si="20"/>
        <v>1.0986328125E-2</v>
      </c>
      <c r="U17">
        <f t="shared" si="21"/>
        <v>49.998779296875</v>
      </c>
      <c r="V17">
        <f t="shared" si="22"/>
        <v>2.44140625E-4</v>
      </c>
      <c r="W17">
        <f t="shared" si="23"/>
        <v>0.99999998161642933</v>
      </c>
      <c r="X17">
        <f t="shared" si="24"/>
        <v>2.44140625E-4</v>
      </c>
      <c r="AB17" s="1">
        <v>12</v>
      </c>
      <c r="AC17" s="1">
        <f t="shared" si="13"/>
        <v>2315</v>
      </c>
      <c r="AD17" s="1">
        <f t="shared" si="14"/>
        <v>2453</v>
      </c>
      <c r="AE17">
        <f t="shared" si="15"/>
        <v>2.8125</v>
      </c>
      <c r="AF17">
        <f t="shared" si="16"/>
        <v>11517.1875</v>
      </c>
      <c r="AG17">
        <f t="shared" si="17"/>
        <v>2.44140625E-4</v>
      </c>
      <c r="AH17">
        <f t="shared" si="4"/>
        <v>0.99879545620517241</v>
      </c>
      <c r="AI17">
        <f t="shared" si="5"/>
        <v>2.44140625E-4</v>
      </c>
    </row>
    <row r="18" spans="8:37" x14ac:dyDescent="0.25">
      <c r="H18" s="1">
        <f>H17^2</f>
        <v>20164</v>
      </c>
      <c r="I18" s="1">
        <f>I17^2</f>
        <v>44521</v>
      </c>
      <c r="Q18" s="1">
        <v>13</v>
      </c>
      <c r="R18" s="1">
        <f t="shared" ref="R18:R20" si="25">R17+IF(T17&gt;0,-S17*V17,S17*V17)</f>
        <v>2185.3579618940739</v>
      </c>
      <c r="S18" s="1">
        <f t="shared" ref="S18:S20" si="26">S17+IF(T17&gt;0,R17*V17,-R17*V17)</f>
        <v>2568.7360880109527</v>
      </c>
      <c r="T18">
        <f t="shared" ref="T18:T20" si="27">IF($R$2&gt;U17,ABS(T17/2),-ABS(T17/2))</f>
        <v>5.4931640625E-3</v>
      </c>
      <c r="U18">
        <f t="shared" ref="U18:U20" si="28">T18+U17</f>
        <v>50.0042724609375</v>
      </c>
      <c r="V18">
        <f t="shared" ref="V18:V20" si="29">2^-Q18</f>
        <v>1.220703125E-4</v>
      </c>
      <c r="W18">
        <f t="shared" ref="W18:W21" si="30">COS(RADIANS(T18))</f>
        <v>0.99999999540410733</v>
      </c>
      <c r="X18">
        <f t="shared" ref="X18:X20" si="31">2^-Q18</f>
        <v>1.220703125E-4</v>
      </c>
      <c r="AB18" s="1">
        <v>13</v>
      </c>
      <c r="AC18" s="1">
        <f t="shared" si="13"/>
        <v>2315</v>
      </c>
      <c r="AD18" s="1">
        <f t="shared" si="14"/>
        <v>2453</v>
      </c>
      <c r="AE18">
        <f t="shared" si="15"/>
        <v>1.40625</v>
      </c>
      <c r="AF18">
        <f t="shared" si="16"/>
        <v>11518.59375</v>
      </c>
      <c r="AG18">
        <f t="shared" si="17"/>
        <v>1.220703125E-4</v>
      </c>
      <c r="AH18">
        <f t="shared" si="4"/>
        <v>0.99969881869620425</v>
      </c>
      <c r="AI18">
        <f t="shared" si="5"/>
        <v>1.220703125E-4</v>
      </c>
    </row>
    <row r="19" spans="8:37" x14ac:dyDescent="0.25">
      <c r="H19" s="1">
        <f>SQRT(H18+I18)</f>
        <v>254.33245958783948</v>
      </c>
      <c r="Q19" s="1">
        <v>14</v>
      </c>
      <c r="R19" s="1">
        <f t="shared" si="25"/>
        <v>2185.0443954770803</v>
      </c>
      <c r="S19" s="1">
        <f t="shared" si="26"/>
        <v>2569.0028553402854</v>
      </c>
      <c r="T19">
        <f t="shared" si="27"/>
        <v>-2.74658203125E-3</v>
      </c>
      <c r="U19">
        <f t="shared" si="28"/>
        <v>50.00152587890625</v>
      </c>
      <c r="V19">
        <f t="shared" si="29"/>
        <v>6.103515625E-5</v>
      </c>
      <c r="W19">
        <f t="shared" si="30"/>
        <v>0.99999999885102686</v>
      </c>
      <c r="X19">
        <f t="shared" si="31"/>
        <v>6.103515625E-5</v>
      </c>
      <c r="AB19" s="1">
        <v>14</v>
      </c>
      <c r="AC19" s="1">
        <f t="shared" si="13"/>
        <v>2315</v>
      </c>
      <c r="AD19" s="1">
        <f t="shared" si="14"/>
        <v>2453</v>
      </c>
      <c r="AE19">
        <f t="shared" si="15"/>
        <v>0.703125</v>
      </c>
      <c r="AF19">
        <f t="shared" si="16"/>
        <v>11519.296875</v>
      </c>
      <c r="AG19">
        <f t="shared" si="17"/>
        <v>6.103515625E-5</v>
      </c>
      <c r="AH19">
        <f t="shared" si="4"/>
        <v>0.9999247018391445</v>
      </c>
      <c r="AI19">
        <f t="shared" si="5"/>
        <v>6.103515625E-5</v>
      </c>
      <c r="AK19">
        <f>ATAN2(1500,1300)</f>
        <v>0.71409069861215801</v>
      </c>
    </row>
    <row r="20" spans="8:37" x14ac:dyDescent="0.25">
      <c r="Q20" s="1">
        <v>15</v>
      </c>
      <c r="R20" s="1">
        <f t="shared" si="25"/>
        <v>2185.2011949677626</v>
      </c>
      <c r="S20" s="1">
        <f t="shared" si="26"/>
        <v>2568.8694908141943</v>
      </c>
      <c r="T20">
        <f t="shared" si="27"/>
        <v>-1.373291015625E-3</v>
      </c>
      <c r="U20">
        <f t="shared" si="28"/>
        <v>50.000152587890625</v>
      </c>
      <c r="V20">
        <f t="shared" si="29"/>
        <v>3.0517578125E-5</v>
      </c>
      <c r="W20">
        <f t="shared" si="30"/>
        <v>0.99999999971275666</v>
      </c>
      <c r="X20">
        <f t="shared" si="31"/>
        <v>3.0517578125E-5</v>
      </c>
      <c r="AB20" s="1">
        <v>15</v>
      </c>
      <c r="AC20" s="1">
        <f t="shared" si="13"/>
        <v>2315</v>
      </c>
      <c r="AD20" s="1">
        <f t="shared" si="14"/>
        <v>2453</v>
      </c>
      <c r="AE20">
        <f t="shared" si="15"/>
        <v>0.3515625</v>
      </c>
      <c r="AF20">
        <f t="shared" si="16"/>
        <v>11519.6484375</v>
      </c>
      <c r="AG20">
        <f t="shared" si="17"/>
        <v>3.0517578125E-5</v>
      </c>
      <c r="AH20">
        <f t="shared" si="4"/>
        <v>0.99998117528260111</v>
      </c>
      <c r="AI20">
        <f t="shared" si="5"/>
        <v>3.0517578125E-5</v>
      </c>
      <c r="AK20">
        <f>DEGREES(AK19)</f>
        <v>40.91438322002513</v>
      </c>
    </row>
    <row r="21" spans="8:37" x14ac:dyDescent="0.25">
      <c r="R21" s="1">
        <f>R20*T21</f>
        <v>338706.18522000319</v>
      </c>
      <c r="S21" s="1">
        <f>S20*T21</f>
        <v>398174.77107620012</v>
      </c>
      <c r="T21">
        <v>155</v>
      </c>
      <c r="W21">
        <f t="shared" si="30"/>
        <v>-0.90630778703664994</v>
      </c>
      <c r="AC21" s="1">
        <f>AC20*AE21</f>
        <v>358825</v>
      </c>
      <c r="AD21" s="1">
        <f>AD20*AE21</f>
        <v>380215</v>
      </c>
      <c r="AE21">
        <v>155</v>
      </c>
      <c r="AH21">
        <f t="shared" si="4"/>
        <v>-0.90630778703664994</v>
      </c>
    </row>
    <row r="22" spans="8:37" x14ac:dyDescent="0.25">
      <c r="R22" s="1">
        <f>ROUND(R21,0)</f>
        <v>338706</v>
      </c>
      <c r="S22" s="1">
        <f>ROUND(S21,0)</f>
        <v>398175</v>
      </c>
      <c r="AC22" s="1">
        <f>ROUND(AC21,0)</f>
        <v>358825</v>
      </c>
      <c r="AD22" s="1">
        <f>ROUND(AD21,0)</f>
        <v>380215</v>
      </c>
    </row>
    <row r="23" spans="8:37" x14ac:dyDescent="0.25">
      <c r="R23" s="1">
        <f>_xlfn.BITRSHIFT(R22,8)</f>
        <v>1323</v>
      </c>
      <c r="S23" s="1">
        <f>_xlfn.BITRSHIFT(S22,8)</f>
        <v>1555</v>
      </c>
      <c r="AC23" s="1">
        <f>_xlfn.BITRSHIFT(AC22,8)</f>
        <v>1401</v>
      </c>
      <c r="AD23" s="1">
        <f>_xlfn.BITRSHIFT(AD22,8)</f>
        <v>1485</v>
      </c>
      <c r="AE23">
        <f>AC3*2048</f>
        <v>1448.1546878700494</v>
      </c>
    </row>
    <row r="24" spans="8:37" x14ac:dyDescent="0.25">
      <c r="R24" s="1">
        <f>R23^2</f>
        <v>1750329</v>
      </c>
      <c r="S24" s="1">
        <f>S23^2</f>
        <v>2418025</v>
      </c>
      <c r="AC24" s="1">
        <f>AC23^2</f>
        <v>1962801</v>
      </c>
      <c r="AD24" s="1">
        <f>AD23^2</f>
        <v>2205225</v>
      </c>
    </row>
    <row r="25" spans="8:37" x14ac:dyDescent="0.25">
      <c r="R25" s="1">
        <f>SQRT(R24+S24)</f>
        <v>2041.6547210534891</v>
      </c>
      <c r="AC25" s="1">
        <f>SQRT(AC24+AD24)</f>
        <v>2041.5743924726328</v>
      </c>
    </row>
    <row r="26" spans="8:37" x14ac:dyDescent="0.25">
      <c r="AC26" s="1">
        <f>AC20*128</f>
        <v>296320</v>
      </c>
      <c r="AD26" s="1">
        <f>AD20*128</f>
        <v>313984</v>
      </c>
    </row>
    <row r="28" spans="8:37" x14ac:dyDescent="0.25">
      <c r="AE28">
        <v>9</v>
      </c>
      <c r="AF28">
        <f>AE28*256</f>
        <v>2304</v>
      </c>
      <c r="AG28">
        <f>AE28*4096</f>
        <v>36864</v>
      </c>
    </row>
    <row r="29" spans="8:37" x14ac:dyDescent="0.25">
      <c r="AB29">
        <f>1500^2+1300^2</f>
        <v>3940000</v>
      </c>
      <c r="AE29">
        <v>20</v>
      </c>
      <c r="AF29">
        <f>AE29*256</f>
        <v>5120</v>
      </c>
      <c r="AG29">
        <f>AE29*4096</f>
        <v>81920</v>
      </c>
    </row>
    <row r="30" spans="8:37" x14ac:dyDescent="0.25">
      <c r="AB30">
        <f>SQRT(AB29)</f>
        <v>1984.9433241279207</v>
      </c>
      <c r="AE30">
        <f>ATAN2(AE28,AE29)</f>
        <v>1.1479424006619559</v>
      </c>
      <c r="AF30">
        <f>ATAN2(AF28,AF29)</f>
        <v>1.1479424006619559</v>
      </c>
      <c r="AG30">
        <f>ATAN2(AG28,AG29)</f>
        <v>1.1479424006619559</v>
      </c>
    </row>
    <row r="31" spans="8:37" x14ac:dyDescent="0.25">
      <c r="AB31">
        <f>3269*155</f>
        <v>506695</v>
      </c>
      <c r="AE31">
        <f>DEGREES(AE30)</f>
        <v>65.772254682045826</v>
      </c>
      <c r="AF31">
        <f>DEGREES(AF30)</f>
        <v>65.772254682045826</v>
      </c>
      <c r="AG31">
        <f>DEGREES(AG30)</f>
        <v>65.772254682045826</v>
      </c>
    </row>
    <row r="32" spans="8:37" x14ac:dyDescent="0.25">
      <c r="AB32">
        <f>_xlfn.BITRSHIFT(AB31,8)</f>
        <v>1979</v>
      </c>
    </row>
    <row r="36" spans="28:34" x14ac:dyDescent="0.25">
      <c r="AB36" s="4" t="s">
        <v>21</v>
      </c>
      <c r="AC36" s="4"/>
      <c r="AD36" s="4"/>
      <c r="AE36" s="4"/>
      <c r="AF36" s="4"/>
      <c r="AG36" s="4"/>
      <c r="AH36" s="4"/>
    </row>
    <row r="37" spans="28:34" x14ac:dyDescent="0.25">
      <c r="AB37" t="s">
        <v>13</v>
      </c>
      <c r="AC37" s="1">
        <v>10346</v>
      </c>
    </row>
    <row r="38" spans="28:34" x14ac:dyDescent="0.25">
      <c r="AC38" s="1">
        <f>COS(RADIANS(AC37))</f>
        <v>-6.9756473744129771E-2</v>
      </c>
      <c r="AD38" s="1">
        <f>SIN(RADIANS(AC37))</f>
        <v>-0.99756405025982398</v>
      </c>
    </row>
    <row r="39" spans="28:34" x14ac:dyDescent="0.25">
      <c r="AB39" s="1" t="s">
        <v>8</v>
      </c>
      <c r="AC39" s="1" t="s">
        <v>11</v>
      </c>
      <c r="AD39" s="1" t="s">
        <v>12</v>
      </c>
      <c r="AE39" s="1" t="s">
        <v>2</v>
      </c>
      <c r="AF39" s="1" t="s">
        <v>14</v>
      </c>
      <c r="AG39" t="s">
        <v>9</v>
      </c>
      <c r="AH39" t="s">
        <v>10</v>
      </c>
    </row>
    <row r="40" spans="28:34" x14ac:dyDescent="0.25">
      <c r="AB40" s="1">
        <v>0</v>
      </c>
      <c r="AC40" s="1">
        <v>1542</v>
      </c>
      <c r="AD40" s="1">
        <v>1337</v>
      </c>
      <c r="AE40">
        <v>11520</v>
      </c>
      <c r="AF40" s="1">
        <v>11520</v>
      </c>
      <c r="AG40">
        <f>2^AB40</f>
        <v>1</v>
      </c>
      <c r="AH40">
        <f t="shared" ref="AH40:AH55" si="32">COS(RADIANS(AE40))</f>
        <v>1</v>
      </c>
    </row>
    <row r="41" spans="28:34" x14ac:dyDescent="0.25">
      <c r="AB41" s="1">
        <v>1</v>
      </c>
      <c r="AC41" s="1">
        <f t="shared" ref="AC41:AC55" si="33">AC40+IF(AD40&gt;0,(AD40*2^(-AB40)),-(AD40*2^(-AB40)))</f>
        <v>2879</v>
      </c>
      <c r="AD41" s="1">
        <f t="shared" ref="AD41:AD55" si="34">AD40+IF(AD40&gt;0,-(AC40*2^(-AB40)),(AC40*2^(-AB40)))</f>
        <v>-205</v>
      </c>
      <c r="AE41">
        <f t="shared" ref="AE41:AE55" si="35">IF(AD41&gt;0,ABS(AE40/2),-ABS(AE40/2))</f>
        <v>-5760</v>
      </c>
      <c r="AF41">
        <f>AE41+AF40</f>
        <v>5760</v>
      </c>
      <c r="AG41">
        <f t="shared" ref="AG41:AG55" si="36">2^-AB41</f>
        <v>0.5</v>
      </c>
      <c r="AH41">
        <f t="shared" si="32"/>
        <v>1</v>
      </c>
    </row>
    <row r="42" spans="28:34" x14ac:dyDescent="0.25">
      <c r="AB42" s="1">
        <v>2</v>
      </c>
      <c r="AC42" s="1">
        <f t="shared" si="33"/>
        <v>2981.5</v>
      </c>
      <c r="AD42" s="1">
        <f t="shared" si="34"/>
        <v>1234.5</v>
      </c>
      <c r="AE42">
        <f>IF(AD42&gt;0,ABS(AE41/2),-ABS(AE41/2))</f>
        <v>2880</v>
      </c>
      <c r="AF42">
        <f>AE42+AF41</f>
        <v>8640</v>
      </c>
      <c r="AG42">
        <f t="shared" si="36"/>
        <v>0.25</v>
      </c>
      <c r="AH42">
        <f t="shared" si="32"/>
        <v>1</v>
      </c>
    </row>
    <row r="43" spans="28:34" x14ac:dyDescent="0.25">
      <c r="AB43" s="1">
        <v>3</v>
      </c>
      <c r="AC43" s="1">
        <f t="shared" si="33"/>
        <v>3290.125</v>
      </c>
      <c r="AD43" s="1">
        <f t="shared" si="34"/>
        <v>489.125</v>
      </c>
      <c r="AE43">
        <f t="shared" si="35"/>
        <v>1440</v>
      </c>
      <c r="AF43">
        <f t="shared" ref="AF41:AF55" si="37">AE43+AF42</f>
        <v>10080</v>
      </c>
      <c r="AG43">
        <f t="shared" si="36"/>
        <v>0.125</v>
      </c>
      <c r="AH43">
        <f t="shared" si="32"/>
        <v>1</v>
      </c>
    </row>
    <row r="44" spans="28:34" x14ac:dyDescent="0.25">
      <c r="AB44" s="1">
        <v>4</v>
      </c>
      <c r="AC44" s="1">
        <f t="shared" si="33"/>
        <v>3351.265625</v>
      </c>
      <c r="AD44" s="1">
        <f t="shared" si="34"/>
        <v>77.859375</v>
      </c>
      <c r="AE44">
        <f t="shared" si="35"/>
        <v>720</v>
      </c>
      <c r="AF44">
        <f t="shared" si="37"/>
        <v>10800</v>
      </c>
      <c r="AG44">
        <f t="shared" si="36"/>
        <v>6.25E-2</v>
      </c>
      <c r="AH44">
        <f t="shared" si="32"/>
        <v>1</v>
      </c>
    </row>
    <row r="45" spans="28:34" x14ac:dyDescent="0.25">
      <c r="AB45" s="1">
        <v>5</v>
      </c>
      <c r="AC45" s="1">
        <f t="shared" si="33"/>
        <v>3356.1318359375</v>
      </c>
      <c r="AD45" s="1">
        <f t="shared" si="34"/>
        <v>-131.5947265625</v>
      </c>
      <c r="AE45">
        <f t="shared" si="35"/>
        <v>-360</v>
      </c>
      <c r="AF45">
        <f t="shared" si="37"/>
        <v>10440</v>
      </c>
      <c r="AG45">
        <f t="shared" si="36"/>
        <v>3.125E-2</v>
      </c>
      <c r="AH45">
        <f t="shared" si="32"/>
        <v>1</v>
      </c>
    </row>
    <row r="46" spans="28:34" x14ac:dyDescent="0.25">
      <c r="AB46" s="1">
        <v>6</v>
      </c>
      <c r="AC46" s="1">
        <f t="shared" si="33"/>
        <v>3360.2441711425781</v>
      </c>
      <c r="AD46" s="1">
        <f t="shared" si="34"/>
        <v>-26.715606689453125</v>
      </c>
      <c r="AE46">
        <f t="shared" si="35"/>
        <v>-180</v>
      </c>
      <c r="AF46">
        <f t="shared" si="37"/>
        <v>10260</v>
      </c>
      <c r="AG46">
        <f t="shared" si="36"/>
        <v>1.5625E-2</v>
      </c>
      <c r="AH46">
        <f t="shared" si="32"/>
        <v>-1</v>
      </c>
    </row>
    <row r="47" spans="28:34" x14ac:dyDescent="0.25">
      <c r="AB47" s="1">
        <v>7</v>
      </c>
      <c r="AC47" s="1">
        <f t="shared" si="33"/>
        <v>3360.6616024971008</v>
      </c>
      <c r="AD47" s="1">
        <f t="shared" si="34"/>
        <v>25.788208484649658</v>
      </c>
      <c r="AE47">
        <f t="shared" si="35"/>
        <v>90</v>
      </c>
      <c r="AF47">
        <f t="shared" si="37"/>
        <v>10350</v>
      </c>
      <c r="AG47">
        <f t="shared" si="36"/>
        <v>7.8125E-3</v>
      </c>
      <c r="AH47">
        <f t="shared" si="32"/>
        <v>6.1257422745431001E-17</v>
      </c>
    </row>
    <row r="48" spans="28:34" x14ac:dyDescent="0.25">
      <c r="AB48" s="1">
        <v>8</v>
      </c>
      <c r="AC48" s="1">
        <f t="shared" si="33"/>
        <v>3360.8630728758872</v>
      </c>
      <c r="AD48" s="1">
        <f t="shared" si="34"/>
        <v>-0.46696028485894203</v>
      </c>
      <c r="AE48">
        <f t="shared" si="35"/>
        <v>-45</v>
      </c>
      <c r="AF48">
        <f t="shared" si="37"/>
        <v>10305</v>
      </c>
      <c r="AG48">
        <f t="shared" si="36"/>
        <v>3.90625E-3</v>
      </c>
      <c r="AH48">
        <f t="shared" si="32"/>
        <v>0.70710678118654757</v>
      </c>
    </row>
    <row r="49" spans="28:34" x14ac:dyDescent="0.25">
      <c r="AB49" s="1">
        <v>9</v>
      </c>
      <c r="AC49" s="1">
        <f t="shared" si="33"/>
        <v>3360.8648969394999</v>
      </c>
      <c r="AD49" s="1">
        <f t="shared" si="34"/>
        <v>12.661411093562492</v>
      </c>
      <c r="AE49">
        <f t="shared" si="35"/>
        <v>22.5</v>
      </c>
      <c r="AF49">
        <f t="shared" si="37"/>
        <v>10327.5</v>
      </c>
      <c r="AG49">
        <f t="shared" si="36"/>
        <v>1.953125E-3</v>
      </c>
      <c r="AH49">
        <f t="shared" si="32"/>
        <v>0.92387953251128674</v>
      </c>
    </row>
    <row r="50" spans="28:34" x14ac:dyDescent="0.25">
      <c r="AB50" s="1">
        <v>10</v>
      </c>
      <c r="AC50" s="1">
        <f t="shared" si="33"/>
        <v>3360.889626258042</v>
      </c>
      <c r="AD50" s="1">
        <f t="shared" si="34"/>
        <v>6.0972218417275315</v>
      </c>
      <c r="AE50">
        <f t="shared" si="35"/>
        <v>11.25</v>
      </c>
      <c r="AF50">
        <f t="shared" si="37"/>
        <v>10338.75</v>
      </c>
      <c r="AG50">
        <f t="shared" si="36"/>
        <v>9.765625E-4</v>
      </c>
      <c r="AH50">
        <f t="shared" si="32"/>
        <v>0.98078528040323043</v>
      </c>
    </row>
    <row r="51" spans="28:34" x14ac:dyDescent="0.25">
      <c r="AB51" s="1">
        <v>11</v>
      </c>
      <c r="AC51" s="1">
        <f t="shared" si="33"/>
        <v>3360.8955805762466</v>
      </c>
      <c r="AD51" s="1">
        <f t="shared" si="34"/>
        <v>2.8151030660849123</v>
      </c>
      <c r="AE51">
        <f t="shared" si="35"/>
        <v>5.625</v>
      </c>
      <c r="AF51">
        <f t="shared" si="37"/>
        <v>10344.375</v>
      </c>
      <c r="AG51">
        <f t="shared" si="36"/>
        <v>4.8828125E-4</v>
      </c>
      <c r="AH51">
        <f t="shared" si="32"/>
        <v>0.99518472667219693</v>
      </c>
    </row>
    <row r="52" spans="28:34" x14ac:dyDescent="0.25">
      <c r="AB52" s="1">
        <v>12</v>
      </c>
      <c r="AC52" s="1">
        <f t="shared" si="33"/>
        <v>3360.8969551382907</v>
      </c>
      <c r="AD52" s="1">
        <f t="shared" si="34"/>
        <v>1.1740407708816669</v>
      </c>
      <c r="AE52">
        <f t="shared" si="35"/>
        <v>2.8125</v>
      </c>
      <c r="AF52">
        <f t="shared" si="37"/>
        <v>10347.1875</v>
      </c>
      <c r="AG52">
        <f t="shared" si="36"/>
        <v>2.44140625E-4</v>
      </c>
      <c r="AH52">
        <f t="shared" si="32"/>
        <v>0.99879545620517241</v>
      </c>
    </row>
    <row r="53" spans="28:34" x14ac:dyDescent="0.25">
      <c r="AB53" s="1">
        <v>13</v>
      </c>
      <c r="AC53" s="1">
        <f t="shared" si="33"/>
        <v>3360.8972417693381</v>
      </c>
      <c r="AD53" s="1">
        <f t="shared" si="34"/>
        <v>0.35350928769360768</v>
      </c>
      <c r="AE53">
        <f t="shared" si="35"/>
        <v>1.40625</v>
      </c>
      <c r="AF53">
        <f t="shared" si="37"/>
        <v>10348.59375</v>
      </c>
      <c r="AG53">
        <f t="shared" si="36"/>
        <v>1.220703125E-4</v>
      </c>
      <c r="AH53">
        <f t="shared" si="32"/>
        <v>0.99969881869620425</v>
      </c>
    </row>
    <row r="54" spans="28:34" x14ac:dyDescent="0.25">
      <c r="AB54" s="1">
        <v>14</v>
      </c>
      <c r="AC54" s="1">
        <f t="shared" si="33"/>
        <v>3360.8972849223273</v>
      </c>
      <c r="AD54" s="1">
        <f t="shared" si="34"/>
        <v>-5.6756488889563472E-2</v>
      </c>
      <c r="AE54">
        <f t="shared" si="35"/>
        <v>-0.703125</v>
      </c>
      <c r="AF54">
        <f t="shared" si="37"/>
        <v>10347.890625</v>
      </c>
      <c r="AG54">
        <f t="shared" si="36"/>
        <v>6.103515625E-5</v>
      </c>
      <c r="AH54">
        <f t="shared" si="32"/>
        <v>0.9999247018391445</v>
      </c>
    </row>
    <row r="55" spans="28:34" x14ac:dyDescent="0.25">
      <c r="AB55" s="1">
        <v>15</v>
      </c>
      <c r="AC55" s="1">
        <f t="shared" si="33"/>
        <v>3360.8972883864685</v>
      </c>
      <c r="AD55" s="1">
        <f t="shared" si="34"/>
        <v>0.14837640203587155</v>
      </c>
      <c r="AE55">
        <f t="shared" si="35"/>
        <v>0.3515625</v>
      </c>
      <c r="AF55">
        <f t="shared" si="37"/>
        <v>10348.2421875</v>
      </c>
      <c r="AG55">
        <f t="shared" si="36"/>
        <v>3.0517578125E-5</v>
      </c>
      <c r="AH55">
        <f t="shared" si="32"/>
        <v>0.99998117528260111</v>
      </c>
    </row>
  </sheetData>
  <mergeCells count="4">
    <mergeCell ref="G1:M1"/>
    <mergeCell ref="Q1:W1"/>
    <mergeCell ref="AB1:AH1"/>
    <mergeCell ref="AB36:AH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Cordic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Vidda</dc:creator>
  <cp:lastModifiedBy>Vidda</cp:lastModifiedBy>
  <dcterms:created xsi:type="dcterms:W3CDTF">2023-08-07T02:31:09Z</dcterms:created>
  <dcterms:modified xsi:type="dcterms:W3CDTF">2023-08-18T00:41:02Z</dcterms:modified>
</cp:coreProperties>
</file>