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5580" yWindow="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F35" i="1"/>
  <c r="D35" i="1"/>
  <c r="C35" i="1"/>
  <c r="D2" i="1"/>
  <c r="F3" i="1"/>
  <c r="D3" i="1"/>
  <c r="F4" i="1"/>
  <c r="D4" i="1"/>
  <c r="F5" i="1"/>
  <c r="D5" i="1"/>
  <c r="F6" i="1"/>
  <c r="D6" i="1"/>
  <c r="F7" i="1"/>
  <c r="D7" i="1"/>
  <c r="F8" i="1"/>
  <c r="D8" i="1"/>
  <c r="F9" i="1"/>
  <c r="D9" i="1"/>
  <c r="F10" i="1"/>
  <c r="D10" i="1"/>
  <c r="F11" i="1"/>
  <c r="D11" i="1"/>
  <c r="F12" i="1"/>
  <c r="D12" i="1"/>
  <c r="F13" i="1"/>
  <c r="D13" i="1"/>
  <c r="F14" i="1"/>
  <c r="D14" i="1"/>
  <c r="F15" i="1"/>
  <c r="D15" i="1"/>
  <c r="F16" i="1"/>
  <c r="D16" i="1"/>
  <c r="F17" i="1"/>
  <c r="D17" i="1"/>
  <c r="F18" i="1"/>
  <c r="D18" i="1"/>
  <c r="F19" i="1"/>
  <c r="D19" i="1"/>
  <c r="F20" i="1"/>
  <c r="D20" i="1"/>
  <c r="F21" i="1"/>
  <c r="D21" i="1"/>
  <c r="F22" i="1"/>
  <c r="D22" i="1"/>
  <c r="F23" i="1"/>
  <c r="D23" i="1"/>
  <c r="F24" i="1"/>
  <c r="D24" i="1"/>
  <c r="F25" i="1"/>
  <c r="D25" i="1"/>
  <c r="F26" i="1"/>
  <c r="D26" i="1"/>
  <c r="F27" i="1"/>
  <c r="D27" i="1"/>
  <c r="F28" i="1"/>
  <c r="D28" i="1"/>
  <c r="F29" i="1"/>
  <c r="D29" i="1"/>
  <c r="F30" i="1"/>
  <c r="D30" i="1"/>
  <c r="F31" i="1"/>
  <c r="D31" i="1"/>
  <c r="F32" i="1"/>
  <c r="D32" i="1"/>
  <c r="F33" i="1"/>
  <c r="D33" i="1"/>
  <c r="F34" i="1"/>
  <c r="D34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<sst xmlns="http://schemas.openxmlformats.org/spreadsheetml/2006/main" count="6" uniqueCount="6">
  <si>
    <t>i</t>
  </si>
  <si>
    <t>Bitcoins delivered / i</t>
  </si>
  <si>
    <t>Blockchain height</t>
  </si>
  <si>
    <t>Total bitcoins issued</t>
  </si>
  <si>
    <t>#blocks/i</t>
  </si>
  <si>
    <t>Rewarded Bitcoins /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</si>
</sst>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73" formatCode="_-* #,##0.000\ _€_-;\-* #,##0.000\ _€_-;_-* &quot;-&quot;??\ _€_-;_-@_-"/>
    <numFmt numFmtId="175" formatCode="_-* #,##0.000\ _€_-;\-* #,##0.000\ _€_-;_-* &quot;-&quot;???\ _€_-;_-@_-"/>
    <numFmt numFmtId="183" formatCode="_-* #,##0.0000000000\ _€_-;\-* #,##0.0000000000\ _€_-;_-* &quot;-&quot;??\ _€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43" fontId="0" fillId="2" borderId="0" xfId="1" applyFont="1" applyFill="1"/>
    <xf numFmtId="0" fontId="0" fillId="2" borderId="1" xfId="0" applyFill="1" applyBorder="1"/>
    <xf numFmtId="173" fontId="0" fillId="2" borderId="1" xfId="1" applyNumberFormat="1" applyFont="1" applyFill="1" applyBorder="1"/>
    <xf numFmtId="0" fontId="4" fillId="2" borderId="1" xfId="0" applyFont="1" applyFill="1" applyBorder="1"/>
    <xf numFmtId="175" fontId="0" fillId="2" borderId="1" xfId="0" applyNumberFormat="1" applyFill="1" applyBorder="1"/>
    <xf numFmtId="175" fontId="3" fillId="2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183" fontId="0" fillId="2" borderId="1" xfId="1" applyNumberFormat="1" applyFont="1" applyFill="1" applyBorder="1"/>
  </cellXfs>
  <cellStyles count="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Sheet1!$F$1</c:f>
              <c:strCache>
                <c:ptCount val="1"/>
                <c:pt idx="0">
                  <c:v>Total bitcoins issued</c:v>
                </c:pt>
              </c:strCache>
            </c:strRef>
          </c:tx>
          <c:marker>
            <c:symbol val="none"/>
          </c:marker>
          <c:cat>
            <c:numRef>
              <c:f>Sheet1!$C$2:$C$35</c:f>
              <c:numCache>
                <c:formatCode>General</c:formatCode>
                <c:ptCount val="34"/>
                <c:pt idx="0">
                  <c:v>0.0</c:v>
                </c:pt>
                <c:pt idx="1">
                  <c:v>210000.0</c:v>
                </c:pt>
                <c:pt idx="2">
                  <c:v>420000.0</c:v>
                </c:pt>
                <c:pt idx="3">
                  <c:v>630000.0</c:v>
                </c:pt>
                <c:pt idx="4">
                  <c:v>840000.0</c:v>
                </c:pt>
                <c:pt idx="5">
                  <c:v>1.05E6</c:v>
                </c:pt>
                <c:pt idx="6">
                  <c:v>1.26E6</c:v>
                </c:pt>
                <c:pt idx="7">
                  <c:v>1.47E6</c:v>
                </c:pt>
                <c:pt idx="8">
                  <c:v>1.68E6</c:v>
                </c:pt>
                <c:pt idx="9">
                  <c:v>1.89E6</c:v>
                </c:pt>
                <c:pt idx="10">
                  <c:v>2.1E6</c:v>
                </c:pt>
                <c:pt idx="11">
                  <c:v>2.31E6</c:v>
                </c:pt>
                <c:pt idx="12">
                  <c:v>2.52E6</c:v>
                </c:pt>
                <c:pt idx="13">
                  <c:v>2.73E6</c:v>
                </c:pt>
                <c:pt idx="14">
                  <c:v>2.94E6</c:v>
                </c:pt>
                <c:pt idx="15">
                  <c:v>3.15E6</c:v>
                </c:pt>
                <c:pt idx="16">
                  <c:v>3.36E6</c:v>
                </c:pt>
                <c:pt idx="17">
                  <c:v>3.57E6</c:v>
                </c:pt>
                <c:pt idx="18">
                  <c:v>3.78E6</c:v>
                </c:pt>
                <c:pt idx="19">
                  <c:v>3.99E6</c:v>
                </c:pt>
                <c:pt idx="20">
                  <c:v>4.2E6</c:v>
                </c:pt>
                <c:pt idx="21">
                  <c:v>4.41E6</c:v>
                </c:pt>
                <c:pt idx="22">
                  <c:v>4.62E6</c:v>
                </c:pt>
                <c:pt idx="23">
                  <c:v>4.83E6</c:v>
                </c:pt>
                <c:pt idx="24">
                  <c:v>5.04E6</c:v>
                </c:pt>
                <c:pt idx="25">
                  <c:v>5.25E6</c:v>
                </c:pt>
                <c:pt idx="26">
                  <c:v>5.46E6</c:v>
                </c:pt>
                <c:pt idx="27">
                  <c:v>5.67E6</c:v>
                </c:pt>
                <c:pt idx="28">
                  <c:v>5.88E6</c:v>
                </c:pt>
                <c:pt idx="29">
                  <c:v>6.09E6</c:v>
                </c:pt>
                <c:pt idx="30">
                  <c:v>6.3E6</c:v>
                </c:pt>
                <c:pt idx="31">
                  <c:v>6.51E6</c:v>
                </c:pt>
                <c:pt idx="32">
                  <c:v>6.72E6</c:v>
                </c:pt>
                <c:pt idx="33">
                  <c:v>6.93E6</c:v>
                </c:pt>
              </c:numCache>
            </c:numRef>
          </c:cat>
          <c:val>
            <c:numRef>
              <c:f>Sheet1!$F$2:$F$35</c:f>
              <c:numCache>
                <c:formatCode>_-* #,##0.000\ _€_-;\-* #,##0.000\ _€_-;_-* "-"???\ _€_-;_-@_-</c:formatCode>
                <c:ptCount val="34"/>
                <c:pt idx="0">
                  <c:v>0.0</c:v>
                </c:pt>
                <c:pt idx="1">
                  <c:v>1.05E7</c:v>
                </c:pt>
                <c:pt idx="2">
                  <c:v>1.575E7</c:v>
                </c:pt>
                <c:pt idx="3">
                  <c:v>1.8375E7</c:v>
                </c:pt>
                <c:pt idx="4">
                  <c:v>1.96875E7</c:v>
                </c:pt>
                <c:pt idx="5">
                  <c:v>2.034375E7</c:v>
                </c:pt>
                <c:pt idx="6">
                  <c:v>2.0671875E7</c:v>
                </c:pt>
                <c:pt idx="7">
                  <c:v>2.08359375E7</c:v>
                </c:pt>
                <c:pt idx="8">
                  <c:v>2.091796875E7</c:v>
                </c:pt>
                <c:pt idx="9">
                  <c:v>2.0958984375E7</c:v>
                </c:pt>
                <c:pt idx="10">
                  <c:v>2.09794921875E7</c:v>
                </c:pt>
                <c:pt idx="11">
                  <c:v>2.098974609375E7</c:v>
                </c:pt>
                <c:pt idx="12">
                  <c:v>2.0994873046875E7</c:v>
                </c:pt>
                <c:pt idx="13">
                  <c:v>2.09974365234375E7</c:v>
                </c:pt>
                <c:pt idx="14">
                  <c:v>2.09987182617188E7</c:v>
                </c:pt>
                <c:pt idx="15">
                  <c:v>2.09993591308594E7</c:v>
                </c:pt>
                <c:pt idx="16">
                  <c:v>2.09996795654297E7</c:v>
                </c:pt>
                <c:pt idx="17">
                  <c:v>2.09998397827148E7</c:v>
                </c:pt>
                <c:pt idx="18">
                  <c:v>2.09999198913574E7</c:v>
                </c:pt>
                <c:pt idx="19">
                  <c:v>2.09999599456787E7</c:v>
                </c:pt>
                <c:pt idx="20">
                  <c:v>2.09999799728394E7</c:v>
                </c:pt>
                <c:pt idx="21">
                  <c:v>2.09999899864197E7</c:v>
                </c:pt>
                <c:pt idx="22">
                  <c:v>2.09999949932098E7</c:v>
                </c:pt>
                <c:pt idx="23">
                  <c:v>2.09999974966049E7</c:v>
                </c:pt>
                <c:pt idx="24">
                  <c:v>2.09999987483025E7</c:v>
                </c:pt>
                <c:pt idx="25">
                  <c:v>2.09999993741512E7</c:v>
                </c:pt>
                <c:pt idx="26">
                  <c:v>2.09999996870756E7</c:v>
                </c:pt>
                <c:pt idx="27">
                  <c:v>2.09999998435378E7</c:v>
                </c:pt>
                <c:pt idx="28">
                  <c:v>2.09999999217689E7</c:v>
                </c:pt>
                <c:pt idx="29">
                  <c:v>2.09999999608844E7</c:v>
                </c:pt>
                <c:pt idx="30">
                  <c:v>2.09999999804422E7</c:v>
                </c:pt>
                <c:pt idx="31">
                  <c:v>2.09999999902211E7</c:v>
                </c:pt>
                <c:pt idx="32">
                  <c:v>2.09999999951106E7</c:v>
                </c:pt>
                <c:pt idx="33">
                  <c:v>2.09999999975553E7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09352"/>
        <c:axId val="2137612440"/>
      </c:lineChar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Rewarded Bitcoins / Block</c:v>
                </c:pt>
              </c:strCache>
            </c:strRef>
          </c:tx>
          <c:cat>
            <c:numRef>
              <c:f>Sheet1!$C$2:$C$35</c:f>
              <c:numCache>
                <c:formatCode>General</c:formatCode>
                <c:ptCount val="34"/>
                <c:pt idx="0">
                  <c:v>0.0</c:v>
                </c:pt>
                <c:pt idx="1">
                  <c:v>210000.0</c:v>
                </c:pt>
                <c:pt idx="2">
                  <c:v>420000.0</c:v>
                </c:pt>
                <c:pt idx="3">
                  <c:v>630000.0</c:v>
                </c:pt>
                <c:pt idx="4">
                  <c:v>840000.0</c:v>
                </c:pt>
                <c:pt idx="5">
                  <c:v>1.05E6</c:v>
                </c:pt>
                <c:pt idx="6">
                  <c:v>1.26E6</c:v>
                </c:pt>
                <c:pt idx="7">
                  <c:v>1.47E6</c:v>
                </c:pt>
                <c:pt idx="8">
                  <c:v>1.68E6</c:v>
                </c:pt>
                <c:pt idx="9">
                  <c:v>1.89E6</c:v>
                </c:pt>
                <c:pt idx="10">
                  <c:v>2.1E6</c:v>
                </c:pt>
                <c:pt idx="11">
                  <c:v>2.31E6</c:v>
                </c:pt>
                <c:pt idx="12">
                  <c:v>2.52E6</c:v>
                </c:pt>
                <c:pt idx="13">
                  <c:v>2.73E6</c:v>
                </c:pt>
                <c:pt idx="14">
                  <c:v>2.94E6</c:v>
                </c:pt>
                <c:pt idx="15">
                  <c:v>3.15E6</c:v>
                </c:pt>
                <c:pt idx="16">
                  <c:v>3.36E6</c:v>
                </c:pt>
                <c:pt idx="17">
                  <c:v>3.57E6</c:v>
                </c:pt>
                <c:pt idx="18">
                  <c:v>3.78E6</c:v>
                </c:pt>
                <c:pt idx="19">
                  <c:v>3.99E6</c:v>
                </c:pt>
                <c:pt idx="20">
                  <c:v>4.2E6</c:v>
                </c:pt>
                <c:pt idx="21">
                  <c:v>4.41E6</c:v>
                </c:pt>
                <c:pt idx="22">
                  <c:v>4.62E6</c:v>
                </c:pt>
                <c:pt idx="23">
                  <c:v>4.83E6</c:v>
                </c:pt>
                <c:pt idx="24">
                  <c:v>5.04E6</c:v>
                </c:pt>
                <c:pt idx="25">
                  <c:v>5.25E6</c:v>
                </c:pt>
                <c:pt idx="26">
                  <c:v>5.46E6</c:v>
                </c:pt>
                <c:pt idx="27">
                  <c:v>5.67E6</c:v>
                </c:pt>
                <c:pt idx="28">
                  <c:v>5.88E6</c:v>
                </c:pt>
                <c:pt idx="29">
                  <c:v>6.09E6</c:v>
                </c:pt>
                <c:pt idx="30">
                  <c:v>6.3E6</c:v>
                </c:pt>
                <c:pt idx="31">
                  <c:v>6.51E6</c:v>
                </c:pt>
                <c:pt idx="32">
                  <c:v>6.72E6</c:v>
                </c:pt>
                <c:pt idx="33">
                  <c:v>6.93E6</c:v>
                </c:pt>
              </c:numCache>
            </c:numRef>
          </c:cat>
          <c:val>
            <c:numRef>
              <c:f>Sheet1!$E$2:$E$35</c:f>
              <c:numCache>
                <c:formatCode>_-* #,##0.0000000000\ _€_-;\-* #,##0.0000000000\ _€_-;_-* "-"??\ _€_-;_-@_-</c:formatCode>
                <c:ptCount val="34"/>
                <c:pt idx="0">
                  <c:v>50.0</c:v>
                </c:pt>
                <c:pt idx="1">
                  <c:v>25.0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  <c:pt idx="8">
                  <c:v>0.1953125</c:v>
                </c:pt>
                <c:pt idx="9">
                  <c:v>0.09765625</c:v>
                </c:pt>
                <c:pt idx="10">
                  <c:v>0.048828125</c:v>
                </c:pt>
                <c:pt idx="11">
                  <c:v>0.0244140625</c:v>
                </c:pt>
                <c:pt idx="12">
                  <c:v>0.01220703125</c:v>
                </c:pt>
                <c:pt idx="13">
                  <c:v>0.006103515625</c:v>
                </c:pt>
                <c:pt idx="14">
                  <c:v>0.0030517578125</c:v>
                </c:pt>
                <c:pt idx="15">
                  <c:v>0.00152587890625</c:v>
                </c:pt>
                <c:pt idx="16">
                  <c:v>0.000762939453125</c:v>
                </c:pt>
                <c:pt idx="17">
                  <c:v>0.0003814697265625</c:v>
                </c:pt>
                <c:pt idx="18">
                  <c:v>0.00019073486328125</c:v>
                </c:pt>
                <c:pt idx="19">
                  <c:v>9.5367431640625E-5</c:v>
                </c:pt>
                <c:pt idx="20">
                  <c:v>4.76837158203125E-5</c:v>
                </c:pt>
                <c:pt idx="21">
                  <c:v>2.38418579101562E-5</c:v>
                </c:pt>
                <c:pt idx="22">
                  <c:v>1.19209289550781E-5</c:v>
                </c:pt>
                <c:pt idx="23">
                  <c:v>5.96046447753906E-6</c:v>
                </c:pt>
                <c:pt idx="24">
                  <c:v>2.98023223876953E-6</c:v>
                </c:pt>
                <c:pt idx="25">
                  <c:v>1.49011611938477E-6</c:v>
                </c:pt>
                <c:pt idx="26">
                  <c:v>7.45058059692383E-7</c:v>
                </c:pt>
                <c:pt idx="27">
                  <c:v>3.72529029846191E-7</c:v>
                </c:pt>
                <c:pt idx="28">
                  <c:v>1.86264514923096E-7</c:v>
                </c:pt>
                <c:pt idx="29">
                  <c:v>9.31322574615478E-8</c:v>
                </c:pt>
                <c:pt idx="30">
                  <c:v>4.65661287307739E-8</c:v>
                </c:pt>
                <c:pt idx="31">
                  <c:v>2.3283064365387E-8</c:v>
                </c:pt>
                <c:pt idx="32">
                  <c:v>1.16415321826935E-8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10952"/>
        <c:axId val="-2145007384"/>
      </c:lineChart>
      <c:catAx>
        <c:axId val="21376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612440"/>
        <c:crosses val="autoZero"/>
        <c:auto val="1"/>
        <c:lblAlgn val="ctr"/>
        <c:lblOffset val="100"/>
        <c:noMultiLvlLbl val="0"/>
      </c:catAx>
      <c:valAx>
        <c:axId val="2137612440"/>
        <c:scaling>
          <c:orientation val="minMax"/>
        </c:scaling>
        <c:delete val="0"/>
        <c:axPos val="l"/>
        <c:majorGridlines/>
        <c:numFmt formatCode="_-* #,##0.000\ _€_-;\-* #,##0.000\ _€_-;_-* &quot;-&quot;???\ _€_-;_-@_-" sourceLinked="1"/>
        <c:majorTickMark val="out"/>
        <c:minorTickMark val="none"/>
        <c:tickLblPos val="nextTo"/>
        <c:crossAx val="2137609352"/>
        <c:crosses val="autoZero"/>
        <c:crossBetween val="between"/>
      </c:valAx>
      <c:valAx>
        <c:axId val="-214500738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2145010952"/>
        <c:crosses val="max"/>
        <c:crossBetween val="between"/>
      </c:valAx>
      <c:catAx>
        <c:axId val="-214501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500738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4</xdr:row>
      <xdr:rowOff>76200</xdr:rowOff>
    </xdr:from>
    <xdr:to>
      <xdr:col>17</xdr:col>
      <xdr:colOff>304800</xdr:colOff>
      <xdr:row>37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workbookViewId="0">
      <selection activeCell="C1" sqref="C1:E35"/>
    </sheetView>
  </sheetViews>
  <sheetFormatPr baseColWidth="10" defaultRowHeight="15" x14ac:dyDescent="0"/>
  <cols>
    <col min="1" max="2" width="10.83203125" style="1"/>
    <col min="3" max="3" width="15.6640625" style="1" bestFit="1" customWidth="1"/>
    <col min="4" max="5" width="24.83203125" style="1" customWidth="1"/>
    <col min="6" max="6" width="24.83203125" style="1" bestFit="1" customWidth="1"/>
    <col min="7" max="7" width="11.1640625" style="1" bestFit="1" customWidth="1"/>
    <col min="8" max="8" width="14.5" style="1" bestFit="1" customWidth="1"/>
    <col min="9" max="16384" width="10.83203125" style="1"/>
  </cols>
  <sheetData>
    <row r="1" spans="2:6">
      <c r="B1" s="8" t="s">
        <v>0</v>
      </c>
      <c r="C1" s="8" t="s">
        <v>2</v>
      </c>
      <c r="D1" s="8" t="s">
        <v>1</v>
      </c>
      <c r="E1" s="8" t="s">
        <v>5</v>
      </c>
      <c r="F1" s="8" t="s">
        <v>3</v>
      </c>
    </row>
    <row r="2" spans="2:6">
      <c r="B2" s="5">
        <v>0</v>
      </c>
      <c r="C2" s="3">
        <f>B2*$C$40</f>
        <v>0</v>
      </c>
      <c r="D2" s="4">
        <f>210000*50*10^8/(2^(B2))/(10^8)</f>
        <v>10500000</v>
      </c>
      <c r="E2" s="9">
        <f>D2/(C3-C2)</f>
        <v>50</v>
      </c>
      <c r="F2" s="6">
        <v>0</v>
      </c>
    </row>
    <row r="3" spans="2:6">
      <c r="B3" s="5">
        <v>1</v>
      </c>
      <c r="C3" s="3">
        <f>B3*$C$40</f>
        <v>210000</v>
      </c>
      <c r="D3" s="4">
        <f>210000*50*10^8/(2^(B3))/(10^8)</f>
        <v>5250000</v>
      </c>
      <c r="E3" s="9">
        <f t="shared" ref="E3:E34" si="0">D3/(C4-C3)</f>
        <v>25</v>
      </c>
      <c r="F3" s="6">
        <f>F2+D2</f>
        <v>10500000</v>
      </c>
    </row>
    <row r="4" spans="2:6">
      <c r="B4" s="5">
        <v>2</v>
      </c>
      <c r="C4" s="3">
        <f>B4*$C$40</f>
        <v>420000</v>
      </c>
      <c r="D4" s="4">
        <f>210000*50*10^8/(2^(B4))/(10^8)</f>
        <v>2625000</v>
      </c>
      <c r="E4" s="9">
        <f t="shared" si="0"/>
        <v>12.5</v>
      </c>
      <c r="F4" s="6">
        <f>F3+D3</f>
        <v>15750000</v>
      </c>
    </row>
    <row r="5" spans="2:6">
      <c r="B5" s="5">
        <v>3</v>
      </c>
      <c r="C5" s="3">
        <f>B5*$C$40</f>
        <v>630000</v>
      </c>
      <c r="D5" s="4">
        <f>210000*50*10^8/(2^(B5))/(10^8)</f>
        <v>1312500</v>
      </c>
      <c r="E5" s="9">
        <f t="shared" si="0"/>
        <v>6.25</v>
      </c>
      <c r="F5" s="6">
        <f>F4+D4</f>
        <v>18375000</v>
      </c>
    </row>
    <row r="6" spans="2:6">
      <c r="B6" s="5">
        <v>4</v>
      </c>
      <c r="C6" s="3">
        <f>B6*$C$40</f>
        <v>840000</v>
      </c>
      <c r="D6" s="4">
        <f>210000*50*10^8/(2^(B6))/(10^8)</f>
        <v>656250</v>
      </c>
      <c r="E6" s="9">
        <f t="shared" si="0"/>
        <v>3.125</v>
      </c>
      <c r="F6" s="6">
        <f>F5+D5</f>
        <v>19687500</v>
      </c>
    </row>
    <row r="7" spans="2:6">
      <c r="B7" s="5">
        <v>5</v>
      </c>
      <c r="C7" s="3">
        <f>B7*$C$40</f>
        <v>1050000</v>
      </c>
      <c r="D7" s="4">
        <f>210000*50*10^8/(2^(B7))/(10^8)</f>
        <v>328125</v>
      </c>
      <c r="E7" s="9">
        <f t="shared" si="0"/>
        <v>1.5625</v>
      </c>
      <c r="F7" s="6">
        <f>F6+D6</f>
        <v>20343750</v>
      </c>
    </row>
    <row r="8" spans="2:6">
      <c r="B8" s="5">
        <v>6</v>
      </c>
      <c r="C8" s="3">
        <f>B8*$C$40</f>
        <v>1260000</v>
      </c>
      <c r="D8" s="4">
        <f>210000*50*10^8/(2^(B8))/(10^8)</f>
        <v>164062.5</v>
      </c>
      <c r="E8" s="9">
        <f t="shared" si="0"/>
        <v>0.78125</v>
      </c>
      <c r="F8" s="6">
        <f>F7+D7</f>
        <v>20671875</v>
      </c>
    </row>
    <row r="9" spans="2:6">
      <c r="B9" s="5">
        <v>7</v>
      </c>
      <c r="C9" s="3">
        <f>B9*$C$40</f>
        <v>1470000</v>
      </c>
      <c r="D9" s="4">
        <f>210000*50*10^8/(2^(B9))/(10^8)</f>
        <v>82031.25</v>
      </c>
      <c r="E9" s="9">
        <f t="shared" si="0"/>
        <v>0.390625</v>
      </c>
      <c r="F9" s="6">
        <f>F8+D8</f>
        <v>20835937.5</v>
      </c>
    </row>
    <row r="10" spans="2:6">
      <c r="B10" s="5">
        <v>8</v>
      </c>
      <c r="C10" s="3">
        <f>B10*$C$40</f>
        <v>1680000</v>
      </c>
      <c r="D10" s="4">
        <f>210000*50*10^8/(2^(B10))/(10^8)</f>
        <v>41015.625</v>
      </c>
      <c r="E10" s="9">
        <f t="shared" si="0"/>
        <v>0.1953125</v>
      </c>
      <c r="F10" s="6">
        <f>F9+D9</f>
        <v>20917968.75</v>
      </c>
    </row>
    <row r="11" spans="2:6">
      <c r="B11" s="5">
        <v>9</v>
      </c>
      <c r="C11" s="3">
        <f>B11*$C$40</f>
        <v>1890000</v>
      </c>
      <c r="D11" s="4">
        <f>210000*50*10^8/(2^(B11))/(10^8)</f>
        <v>20507.8125</v>
      </c>
      <c r="E11" s="9">
        <f t="shared" si="0"/>
        <v>9.765625E-2</v>
      </c>
      <c r="F11" s="6">
        <f>F10+D10</f>
        <v>20958984.375</v>
      </c>
    </row>
    <row r="12" spans="2:6">
      <c r="B12" s="5">
        <v>10</v>
      </c>
      <c r="C12" s="3">
        <f>B12*$C$40</f>
        <v>2100000</v>
      </c>
      <c r="D12" s="4">
        <f>210000*50*10^8/(2^(B12))/(10^8)</f>
        <v>10253.90625</v>
      </c>
      <c r="E12" s="9">
        <f t="shared" si="0"/>
        <v>4.8828125E-2</v>
      </c>
      <c r="F12" s="6">
        <f>F11+D11</f>
        <v>20979492.1875</v>
      </c>
    </row>
    <row r="13" spans="2:6">
      <c r="B13" s="5">
        <v>11</v>
      </c>
      <c r="C13" s="3">
        <f>B13*$C$40</f>
        <v>2310000</v>
      </c>
      <c r="D13" s="4">
        <f>210000*50*10^8/(2^(B13))/(10^8)</f>
        <v>5126.953125</v>
      </c>
      <c r="E13" s="9">
        <f t="shared" si="0"/>
        <v>2.44140625E-2</v>
      </c>
      <c r="F13" s="6">
        <f>F12+D12</f>
        <v>20989746.09375</v>
      </c>
    </row>
    <row r="14" spans="2:6">
      <c r="B14" s="5">
        <v>12</v>
      </c>
      <c r="C14" s="3">
        <f>B14*$C$40</f>
        <v>2520000</v>
      </c>
      <c r="D14" s="4">
        <f>210000*50*10^8/(2^(B14))/(10^8)</f>
        <v>2563.4765625</v>
      </c>
      <c r="E14" s="9">
        <f t="shared" si="0"/>
        <v>1.220703125E-2</v>
      </c>
      <c r="F14" s="6">
        <f>F13+D13</f>
        <v>20994873.046875</v>
      </c>
    </row>
    <row r="15" spans="2:6">
      <c r="B15" s="5">
        <v>13</v>
      </c>
      <c r="C15" s="3">
        <f>B15*$C$40</f>
        <v>2730000</v>
      </c>
      <c r="D15" s="4">
        <f>210000*50*10^8/(2^(B15))/(10^8)</f>
        <v>1281.73828125</v>
      </c>
      <c r="E15" s="9">
        <f t="shared" si="0"/>
        <v>6.103515625E-3</v>
      </c>
      <c r="F15" s="6">
        <f>F14+D14</f>
        <v>20997436.5234375</v>
      </c>
    </row>
    <row r="16" spans="2:6">
      <c r="B16" s="5">
        <v>14</v>
      </c>
      <c r="C16" s="3">
        <f>B16*$C$40</f>
        <v>2940000</v>
      </c>
      <c r="D16" s="4">
        <f>210000*50*10^8/(2^(B16))/(10^8)</f>
        <v>640.869140625</v>
      </c>
      <c r="E16" s="9">
        <f t="shared" si="0"/>
        <v>3.0517578125E-3</v>
      </c>
      <c r="F16" s="6">
        <f>F15+D15</f>
        <v>20998718.26171875</v>
      </c>
    </row>
    <row r="17" spans="2:6">
      <c r="B17" s="5">
        <v>15</v>
      </c>
      <c r="C17" s="3">
        <f>B17*$C$40</f>
        <v>3150000</v>
      </c>
      <c r="D17" s="4">
        <f>210000*50*10^8/(2^(B17))/(10^8)</f>
        <v>320.4345703125</v>
      </c>
      <c r="E17" s="9">
        <f t="shared" si="0"/>
        <v>1.52587890625E-3</v>
      </c>
      <c r="F17" s="6">
        <f>F16+D16</f>
        <v>20999359.130859375</v>
      </c>
    </row>
    <row r="18" spans="2:6">
      <c r="B18" s="5">
        <v>16</v>
      </c>
      <c r="C18" s="3">
        <f>B18*$C$40</f>
        <v>3360000</v>
      </c>
      <c r="D18" s="4">
        <f>210000*50*10^8/(2^(B18))/(10^8)</f>
        <v>160.21728515625</v>
      </c>
      <c r="E18" s="9">
        <f t="shared" si="0"/>
        <v>7.62939453125E-4</v>
      </c>
      <c r="F18" s="6">
        <f>F17+D17</f>
        <v>20999679.565429688</v>
      </c>
    </row>
    <row r="19" spans="2:6">
      <c r="B19" s="5">
        <v>17</v>
      </c>
      <c r="C19" s="3">
        <f>B19*$C$40</f>
        <v>3570000</v>
      </c>
      <c r="D19" s="4">
        <f>210000*50*10^8/(2^(B19))/(10^8)</f>
        <v>80.108642578125</v>
      </c>
      <c r="E19" s="9">
        <f t="shared" si="0"/>
        <v>3.814697265625E-4</v>
      </c>
      <c r="F19" s="6">
        <f>F18+D18</f>
        <v>20999839.782714844</v>
      </c>
    </row>
    <row r="20" spans="2:6">
      <c r="B20" s="5">
        <v>18</v>
      </c>
      <c r="C20" s="3">
        <f>B20*$C$40</f>
        <v>3780000</v>
      </c>
      <c r="D20" s="4">
        <f>210000*50*10^8/(2^(B20))/(10^8)</f>
        <v>40.0543212890625</v>
      </c>
      <c r="E20" s="9">
        <f t="shared" si="0"/>
        <v>1.9073486328125E-4</v>
      </c>
      <c r="F20" s="6">
        <f>F19+D19</f>
        <v>20999919.891357422</v>
      </c>
    </row>
    <row r="21" spans="2:6">
      <c r="B21" s="5">
        <v>19</v>
      </c>
      <c r="C21" s="3">
        <f>B21*$C$40</f>
        <v>3990000</v>
      </c>
      <c r="D21" s="4">
        <f>210000*50*10^8/(2^(B21))/(10^8)</f>
        <v>20.02716064453125</v>
      </c>
      <c r="E21" s="9">
        <f t="shared" si="0"/>
        <v>9.5367431640625E-5</v>
      </c>
      <c r="F21" s="6">
        <f>F20+D20</f>
        <v>20999959.945678711</v>
      </c>
    </row>
    <row r="22" spans="2:6">
      <c r="B22" s="5">
        <v>20</v>
      </c>
      <c r="C22" s="3">
        <f>B22*$C$40</f>
        <v>4200000</v>
      </c>
      <c r="D22" s="4">
        <f>210000*50*10^8/(2^(B22))/(10^8)</f>
        <v>10.013580322265625</v>
      </c>
      <c r="E22" s="9">
        <f t="shared" si="0"/>
        <v>4.76837158203125E-5</v>
      </c>
      <c r="F22" s="6">
        <f>F21+D21</f>
        <v>20999979.972839355</v>
      </c>
    </row>
    <row r="23" spans="2:6">
      <c r="B23" s="5">
        <v>21</v>
      </c>
      <c r="C23" s="3">
        <f>B23*$C$40</f>
        <v>4410000</v>
      </c>
      <c r="D23" s="4">
        <f>210000*50*10^8/(2^(B23))/(10^8)</f>
        <v>5.0067901611328125</v>
      </c>
      <c r="E23" s="9">
        <f t="shared" si="0"/>
        <v>2.384185791015625E-5</v>
      </c>
      <c r="F23" s="6">
        <f>F22+D22</f>
        <v>20999989.986419678</v>
      </c>
    </row>
    <row r="24" spans="2:6">
      <c r="B24" s="5">
        <v>22</v>
      </c>
      <c r="C24" s="3">
        <f>B24*$C$40</f>
        <v>4620000</v>
      </c>
      <c r="D24" s="4">
        <f>210000*50*10^8/(2^(B24))/(10^8)</f>
        <v>2.5033950805664062</v>
      </c>
      <c r="E24" s="9">
        <f t="shared" si="0"/>
        <v>1.1920928955078125E-5</v>
      </c>
      <c r="F24" s="6">
        <f>F23+D23</f>
        <v>20999994.993209839</v>
      </c>
    </row>
    <row r="25" spans="2:6">
      <c r="B25" s="5">
        <v>23</v>
      </c>
      <c r="C25" s="3">
        <f>B25*$C$40</f>
        <v>4830000</v>
      </c>
      <c r="D25" s="4">
        <f>210000*50*10^8/(2^(B25))/(10^8)</f>
        <v>1.2516975402832031</v>
      </c>
      <c r="E25" s="9">
        <f t="shared" si="0"/>
        <v>5.9604644775390625E-6</v>
      </c>
      <c r="F25" s="6">
        <f>F24+D24</f>
        <v>20999997.496604919</v>
      </c>
    </row>
    <row r="26" spans="2:6">
      <c r="B26" s="5">
        <v>24</v>
      </c>
      <c r="C26" s="3">
        <f>B26*$C$40</f>
        <v>5040000</v>
      </c>
      <c r="D26" s="4">
        <f>210000*50*10^8/(2^(B26))/(10^8)</f>
        <v>0.62584877014160156</v>
      </c>
      <c r="E26" s="9">
        <f t="shared" si="0"/>
        <v>2.9802322387695312E-6</v>
      </c>
      <c r="F26" s="6">
        <f>F25+D25</f>
        <v>20999998.74830246</v>
      </c>
    </row>
    <row r="27" spans="2:6">
      <c r="B27" s="5">
        <v>25</v>
      </c>
      <c r="C27" s="3">
        <f>B27*$C$40</f>
        <v>5250000</v>
      </c>
      <c r="D27" s="4">
        <f>210000*50*10^8/(2^(B27))/(10^8)</f>
        <v>0.31292438507080078</v>
      </c>
      <c r="E27" s="9">
        <f t="shared" si="0"/>
        <v>1.4901161193847656E-6</v>
      </c>
      <c r="F27" s="6">
        <f>F26+D26</f>
        <v>20999999.37415123</v>
      </c>
    </row>
    <row r="28" spans="2:6">
      <c r="B28" s="5">
        <v>26</v>
      </c>
      <c r="C28" s="3">
        <f>B28*$C$40</f>
        <v>5460000</v>
      </c>
      <c r="D28" s="4">
        <f>210000*50*10^8/(2^(B28))/(10^8)</f>
        <v>0.15646219253540039</v>
      </c>
      <c r="E28" s="9">
        <f t="shared" si="0"/>
        <v>7.4505805969238281E-7</v>
      </c>
      <c r="F28" s="6">
        <f>F27+D27</f>
        <v>20999999.687075615</v>
      </c>
    </row>
    <row r="29" spans="2:6">
      <c r="B29" s="5">
        <v>27</v>
      </c>
      <c r="C29" s="3">
        <f>B29*$C$40</f>
        <v>5670000</v>
      </c>
      <c r="D29" s="4">
        <f>210000*50*10^8/(2^(B29))/(10^8)</f>
        <v>7.8231096267700195E-2</v>
      </c>
      <c r="E29" s="9">
        <f t="shared" si="0"/>
        <v>3.7252902984619141E-7</v>
      </c>
      <c r="F29" s="6">
        <f>F28+D28</f>
        <v>20999999.843537807</v>
      </c>
    </row>
    <row r="30" spans="2:6">
      <c r="B30" s="5">
        <v>28</v>
      </c>
      <c r="C30" s="3">
        <f>B30*$C$40</f>
        <v>5880000</v>
      </c>
      <c r="D30" s="4">
        <f>210000*50*10^8/(2^(B30))/(10^8)</f>
        <v>3.9115548133850098E-2</v>
      </c>
      <c r="E30" s="9">
        <f t="shared" si="0"/>
        <v>1.862645149230957E-7</v>
      </c>
      <c r="F30" s="6">
        <f>F29+D29</f>
        <v>20999999.921768904</v>
      </c>
    </row>
    <row r="31" spans="2:6">
      <c r="B31" s="5">
        <v>29</v>
      </c>
      <c r="C31" s="3">
        <f>B31*$C$40</f>
        <v>6090000</v>
      </c>
      <c r="D31" s="4">
        <f>210000*50*10^8/(2^(B31))/(10^8)</f>
        <v>1.9557774066925049E-2</v>
      </c>
      <c r="E31" s="9">
        <f t="shared" si="0"/>
        <v>9.3132257461547852E-8</v>
      </c>
      <c r="F31" s="6">
        <f>F30+D30</f>
        <v>20999999.960884452</v>
      </c>
    </row>
    <row r="32" spans="2:6">
      <c r="B32" s="5">
        <v>30</v>
      </c>
      <c r="C32" s="3">
        <f>B32*$C$40</f>
        <v>6300000</v>
      </c>
      <c r="D32" s="4">
        <f>210000*50*10^8/(2^(B32))/(10^8)</f>
        <v>9.7788870334625244E-3</v>
      </c>
      <c r="E32" s="9">
        <f t="shared" si="0"/>
        <v>4.6566128730773926E-8</v>
      </c>
      <c r="F32" s="6">
        <f>F31+D31</f>
        <v>20999999.980442226</v>
      </c>
    </row>
    <row r="33" spans="2:8">
      <c r="B33" s="5">
        <v>31</v>
      </c>
      <c r="C33" s="3">
        <f>B33*$C$40</f>
        <v>6510000</v>
      </c>
      <c r="D33" s="4">
        <f>210000*50*10^8/(2^(B33))/(10^8)</f>
        <v>4.8894435167312622E-3</v>
      </c>
      <c r="E33" s="9">
        <f t="shared" si="0"/>
        <v>2.3283064365386963E-8</v>
      </c>
      <c r="F33" s="6">
        <f>F32+D32</f>
        <v>20999999.990221113</v>
      </c>
    </row>
    <row r="34" spans="2:8">
      <c r="B34" s="5">
        <v>32</v>
      </c>
      <c r="C34" s="3">
        <f>B34*$C$40</f>
        <v>6720000</v>
      </c>
      <c r="D34" s="4">
        <f>210000*50*10^8/(2^(B34))/(10^8)</f>
        <v>2.4447217583656311E-3</v>
      </c>
      <c r="E34" s="9">
        <f t="shared" si="0"/>
        <v>1.1641532182693481E-8</v>
      </c>
      <c r="F34" s="6">
        <f>F33+D33</f>
        <v>20999999.995110556</v>
      </c>
      <c r="H34" s="2"/>
    </row>
    <row r="35" spans="2:8">
      <c r="B35" s="5">
        <v>33</v>
      </c>
      <c r="C35" s="3">
        <f>B35*$C$40</f>
        <v>6930000</v>
      </c>
      <c r="D35" s="4">
        <f>210000*50*10^8/(2^(B35))/(10^8)</f>
        <v>1.2223608791828156E-3</v>
      </c>
      <c r="E35" s="9"/>
      <c r="F35" s="7">
        <f>F34+D34</f>
        <v>20999999.997555278</v>
      </c>
    </row>
    <row r="40" spans="2:8">
      <c r="B40" s="1" t="s">
        <v>4</v>
      </c>
      <c r="C40" s="1">
        <f>210000</f>
        <v>210000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25" sqref="R25"/>
    </sheetView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2017-12-10T16:04:37Z</dcterms:created>
  <dcterms:modified xsi:type="dcterms:W3CDTF">2017-12-10T16:51:48Z</dcterms:modified>
</cp:coreProperties>
</file>