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5\ML\"/>
    </mc:Choice>
  </mc:AlternateContent>
  <xr:revisionPtr revIDLastSave="0" documentId="13_ncr:1_{19D75F7A-AC26-4355-89D4-B4EC07031AC8}" xr6:coauthVersionLast="47" xr6:coauthVersionMax="47" xr10:uidLastSave="{00000000-0000-0000-0000-000000000000}"/>
  <bookViews>
    <workbookView xWindow="5868" yWindow="-48" windowWidth="17280" windowHeight="8880" xr2:uid="{A419381C-2A80-43A3-9F76-A561CAAE3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7" i="1" l="1"/>
  <c r="R45" i="1"/>
  <c r="R43" i="1"/>
  <c r="R35" i="1"/>
  <c r="R23" i="1"/>
  <c r="M83" i="1"/>
  <c r="M59" i="1"/>
  <c r="M47" i="1"/>
  <c r="M35" i="1"/>
  <c r="M23" i="1"/>
  <c r="M71" i="1"/>
  <c r="H95" i="1"/>
  <c r="H83" i="1"/>
  <c r="H71" i="1"/>
  <c r="H59" i="1"/>
  <c r="H47" i="1"/>
  <c r="H35" i="1"/>
  <c r="H23" i="1"/>
  <c r="C107" i="1"/>
  <c r="C95" i="1"/>
  <c r="C83" i="1"/>
  <c r="C71" i="1"/>
  <c r="C59" i="1"/>
  <c r="C47" i="1"/>
  <c r="C35" i="1"/>
  <c r="C23" i="1"/>
</calcChain>
</file>

<file path=xl/sharedStrings.xml><?xml version="1.0" encoding="utf-8"?>
<sst xmlns="http://schemas.openxmlformats.org/spreadsheetml/2006/main" count="384" uniqueCount="112">
  <si>
    <t>Humidity</t>
  </si>
  <si>
    <t>Humidity high</t>
  </si>
  <si>
    <t>Humidity normal</t>
  </si>
  <si>
    <t>Y : 2 | T : 3</t>
  </si>
  <si>
    <t>Y : 2 | T : 1</t>
  </si>
  <si>
    <t>Wind</t>
  </si>
  <si>
    <t>Wind weak</t>
  </si>
  <si>
    <t>Wind strong</t>
  </si>
  <si>
    <t>Y : 3 | T : 2</t>
  </si>
  <si>
    <t>Y : 1 | T : 2</t>
  </si>
  <si>
    <t>1 - (2/(2+3))^2−(3/(2+3))^2 = 0,48</t>
  </si>
  <si>
    <t>1 - (2/(2+1))^2−(1/(2+1))^2 = 0,44</t>
  </si>
  <si>
    <t>GI</t>
  </si>
  <si>
    <t>1 - (3/(3 + 2))^2−(2/(3+2))^2 = 0,48</t>
  </si>
  <si>
    <t>1 - (1/(1+2))^2−(2/(1+2))^2 = 0,44</t>
  </si>
  <si>
    <t>Sunny</t>
  </si>
  <si>
    <t>overcast</t>
  </si>
  <si>
    <t xml:space="preserve">Outlook </t>
  </si>
  <si>
    <t>1 - (0/(0+3))^2 - (3/(0+3))^2 = 0</t>
  </si>
  <si>
    <t>1 - ((2/2)^2) - (0/2)^2) = 0</t>
  </si>
  <si>
    <t>Rain</t>
  </si>
  <si>
    <t>outlook</t>
  </si>
  <si>
    <t>temperature</t>
  </si>
  <si>
    <t>played football (yes/no)</t>
  </si>
  <si>
    <t>sunny</t>
  </si>
  <si>
    <t>hot</t>
  </si>
  <si>
    <t>high</t>
  </si>
  <si>
    <t>weak</t>
  </si>
  <si>
    <t>no</t>
  </si>
  <si>
    <t>strong</t>
  </si>
  <si>
    <t>yes</t>
  </si>
  <si>
    <t>rain</t>
  </si>
  <si>
    <t>mild</t>
  </si>
  <si>
    <t>cold</t>
  </si>
  <si>
    <t>normal</t>
  </si>
  <si>
    <t xml:space="preserve">GI Humidity = </t>
  </si>
  <si>
    <t xml:space="preserve">Gini normal -&gt; Gini Impurity leaf = </t>
  </si>
  <si>
    <t>1 - ((𝑃𝑟𝑜𝑏𝑎𝑏𝑖𝑙𝑎𝑠 “𝑦𝑎”)^2−(𝑃𝑟𝑜𝑏𝑎𝑏𝑖𝑙𝑖𝑡𝑎𝑠 “𝑡𝑖𝑑𝑎𝑘”)^2</t>
  </si>
  <si>
    <t xml:space="preserve">Gini high -&gt; Gini Impurity leaf = </t>
  </si>
  <si>
    <t>Played football</t>
  </si>
  <si>
    <t xml:space="preserve">GI Wind = </t>
  </si>
  <si>
    <t xml:space="preserve">Gini weak -&gt; Gini Impurity leaf = </t>
  </si>
  <si>
    <t xml:space="preserve">Gini strong -&gt; Gini Impurity leaf = </t>
  </si>
  <si>
    <t>Outlook Sunny</t>
  </si>
  <si>
    <t xml:space="preserve">Gini Sunny -&gt; Gini Impurity leaf = </t>
  </si>
  <si>
    <t>1 - (4/5)^2−(1/5)^2 = 0,32</t>
  </si>
  <si>
    <t xml:space="preserve">GI </t>
  </si>
  <si>
    <t>Non sunny</t>
  </si>
  <si>
    <t>Y : 0 | T : 3</t>
  </si>
  <si>
    <t>Y : 4 | T : 1</t>
  </si>
  <si>
    <t>Outlook Overcast</t>
  </si>
  <si>
    <t>Overcast</t>
  </si>
  <si>
    <t>Non Overcast</t>
  </si>
  <si>
    <t>Y : 2 | T : 0</t>
  </si>
  <si>
    <t>Y : 2 | T : 4</t>
  </si>
  <si>
    <t xml:space="preserve">Gini Overcast -&gt; Gini Impurity leaf = </t>
  </si>
  <si>
    <t>1 - ((2/6)^2) - ((4/6)^2) = 0,44</t>
  </si>
  <si>
    <t xml:space="preserve">Gini Non Overcast = </t>
  </si>
  <si>
    <t xml:space="preserve">GI Sunny = </t>
  </si>
  <si>
    <t>GI Overcast =</t>
  </si>
  <si>
    <t>Outlook Rain</t>
  </si>
  <si>
    <t>Non Rain</t>
  </si>
  <si>
    <t xml:space="preserve">Gini Rain -&gt; Gini Impurity leaf = </t>
  </si>
  <si>
    <t xml:space="preserve">Gini Non Rain = </t>
  </si>
  <si>
    <t>1 - ((2/3)^2) - (1/3)^2) = 0</t>
  </si>
  <si>
    <t>1 - ((2/5)^2) - ((3/5)^2) = 0,44</t>
  </si>
  <si>
    <t>GI Rain =</t>
  </si>
  <si>
    <t>Temp Hot</t>
  </si>
  <si>
    <t>Temperature</t>
  </si>
  <si>
    <t>Hot</t>
  </si>
  <si>
    <t>Non Hot</t>
  </si>
  <si>
    <t xml:space="preserve">Gini Hot -&gt; Gini Impurity leaf = </t>
  </si>
  <si>
    <t>1-((1/3)^2)-((2/3)^2) = 0,44</t>
  </si>
  <si>
    <t xml:space="preserve">Gini Non Hot = </t>
  </si>
  <si>
    <t xml:space="preserve">Gini Non Sunny = </t>
  </si>
  <si>
    <t>1-((3/5)^2)-((2/5)^2) = 0,48</t>
  </si>
  <si>
    <t>Temp Mild</t>
  </si>
  <si>
    <t>Mild</t>
  </si>
  <si>
    <t>Non Mild</t>
  </si>
  <si>
    <t>Y : 1 | T : 1</t>
  </si>
  <si>
    <t>Y : 3 | T : 3</t>
  </si>
  <si>
    <t>1-((1/2)^2)-((1/2)^2) = 0,5</t>
  </si>
  <si>
    <t>1-((3/6)^2)-((3/6)^2) = 0,5</t>
  </si>
  <si>
    <t xml:space="preserve">Gini Mild -&gt; Gini Impurity leaf = </t>
  </si>
  <si>
    <t>Gini Non Mild =</t>
  </si>
  <si>
    <t>GI Mild =</t>
  </si>
  <si>
    <t xml:space="preserve">GI Hot = </t>
  </si>
  <si>
    <t>Temp Cool</t>
  </si>
  <si>
    <t>Cool</t>
  </si>
  <si>
    <t>Non Cool</t>
  </si>
  <si>
    <t>1-((2/3)^2)-((1/3)^2) = 0,44</t>
  </si>
  <si>
    <t>1-((2/5)^2)-((3/5)^2) = 0,48</t>
  </si>
  <si>
    <t xml:space="preserve">Gini Cool -&gt; Gini Impurity leaf = </t>
  </si>
  <si>
    <t>Gini Non Cool =</t>
  </si>
  <si>
    <t>GI Cool =</t>
  </si>
  <si>
    <t xml:space="preserve"> </t>
  </si>
  <si>
    <t>Lanjut tanpa overcast (Karena GI Overcast terkecil)</t>
  </si>
  <si>
    <t>Y : 1 | T : 3</t>
  </si>
  <si>
    <t>1-((1/4)^2)-((3/4)^2) = 0,375</t>
  </si>
  <si>
    <t>1-((2/4)^2)-((2/4)^2) = 0,5</t>
  </si>
  <si>
    <t>1-((0/2)^2)-((2/2)^2) = 0</t>
  </si>
  <si>
    <t>1-((0/3)^2)-((3/3)^2) = 0</t>
  </si>
  <si>
    <t>Y : 0 | T : 2</t>
  </si>
  <si>
    <t>Y : 2 | T : 2</t>
  </si>
  <si>
    <t>Lanjut tanpa Hot (Karena GI Hot terkecil)</t>
  </si>
  <si>
    <t>Y : 0 | T : 1</t>
  </si>
  <si>
    <t>1-((0/1)^2)-((1/1)^2) = 0</t>
  </si>
  <si>
    <t>Lanjut tanpa Sunny (Karena GI Sunny terkecil)</t>
  </si>
  <si>
    <t>Y : 1 | T : 0</t>
  </si>
  <si>
    <t>1-((1/1)^2)-((0/1)^2) = 0</t>
  </si>
  <si>
    <t>1-((2/2)^2)-((0/2)^2) = 0</t>
  </si>
  <si>
    <t xml:space="preserve">Tree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</si>
</sst>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ont="1"/>
    <xf numFmtId="0" fontId="0" fillId="0" borderId="18" xfId="0" applyBorder="1"/>
    <xf numFmtId="0" fontId="0" fillId="0" borderId="20" xfId="0" applyBorder="1"/>
    <xf numFmtId="0" fontId="0" fillId="0" borderId="0" xfId="0" applyFill="1" applyBorder="1" applyAlignment="1">
      <alignment horizontal="center" vertical="center"/>
    </xf>
    <xf numFmtId="0" fontId="0" fillId="0" borderId="16" xfId="0" applyBorder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452588</xdr:colOff>
      <xdr:row>10</xdr:row>
      <xdr:rowOff>43541</xdr:rowOff>
    </xdr:from>
    <xdr:to>
      <xdr:col>25</xdr:col>
      <xdr:colOff>424543</xdr:colOff>
      <xdr:row>15</xdr:row>
      <xdr:rowOff>54427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278089C-A13F-4182-9417-9E1E73F1E420}"/>
            </a:ext>
          </a:extLst>
        </xdr:cNvPr>
        <xdr:cNvSpPr/>
      </xdr:nvSpPr>
      <xdr:spPr>
        <a:xfrm>
          <a:off x="29386817" y="1894112"/>
          <a:ext cx="1191155" cy="97971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Overcast</a:t>
          </a:r>
        </a:p>
      </xdr:txBody>
    </xdr:sp>
    <xdr:clientData/>
  </xdr:twoCellAnchor>
  <xdr:twoCellAnchor>
    <xdr:from>
      <xdr:col>22</xdr:col>
      <xdr:colOff>195942</xdr:colOff>
      <xdr:row>16</xdr:row>
      <xdr:rowOff>129218</xdr:rowOff>
    </xdr:from>
    <xdr:to>
      <xdr:col>24</xdr:col>
      <xdr:colOff>96882</xdr:colOff>
      <xdr:row>19</xdr:row>
      <xdr:rowOff>81168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C1FAD96-3154-4B8B-BDE8-3517F95C985F}"/>
            </a:ext>
          </a:extLst>
        </xdr:cNvPr>
        <xdr:cNvSpPr/>
      </xdr:nvSpPr>
      <xdr:spPr>
        <a:xfrm>
          <a:off x="28520571" y="3144561"/>
          <a:ext cx="1120140" cy="507121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Yes</a:t>
          </a:r>
        </a:p>
      </xdr:txBody>
    </xdr:sp>
    <xdr:clientData/>
  </xdr:twoCellAnchor>
  <xdr:twoCellAnchor>
    <xdr:from>
      <xdr:col>23</xdr:col>
      <xdr:colOff>567146</xdr:colOff>
      <xdr:row>22</xdr:row>
      <xdr:rowOff>114043</xdr:rowOff>
    </xdr:from>
    <xdr:to>
      <xdr:col>25</xdr:col>
      <xdr:colOff>474433</xdr:colOff>
      <xdr:row>25</xdr:row>
      <xdr:rowOff>36921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08E720-C255-4AB5-A178-4EA08DF78CBE}"/>
            </a:ext>
          </a:extLst>
        </xdr:cNvPr>
        <xdr:cNvSpPr/>
      </xdr:nvSpPr>
      <xdr:spPr>
        <a:xfrm>
          <a:off x="29501375" y="4239729"/>
          <a:ext cx="1126487" cy="510706"/>
        </a:xfrm>
        <a:prstGeom prst="rect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No</a:t>
          </a:r>
        </a:p>
      </xdr:txBody>
    </xdr:sp>
    <xdr:clientData/>
  </xdr:twoCellAnchor>
  <xdr:twoCellAnchor>
    <xdr:from>
      <xdr:col>25</xdr:col>
      <xdr:colOff>343989</xdr:colOff>
      <xdr:row>27</xdr:row>
      <xdr:rowOff>75432</xdr:rowOff>
    </xdr:from>
    <xdr:to>
      <xdr:col>27</xdr:col>
      <xdr:colOff>251276</xdr:colOff>
      <xdr:row>30</xdr:row>
      <xdr:rowOff>16495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FC0D129-4A27-45A5-B7E8-4C2CCDA84D62}"/>
            </a:ext>
          </a:extLst>
        </xdr:cNvPr>
        <xdr:cNvSpPr/>
      </xdr:nvSpPr>
      <xdr:spPr>
        <a:xfrm>
          <a:off x="30497418" y="5180832"/>
          <a:ext cx="1126487" cy="507120"/>
        </a:xfrm>
        <a:prstGeom prst="rect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No</a:t>
          </a:r>
        </a:p>
      </xdr:txBody>
    </xdr:sp>
    <xdr:clientData/>
  </xdr:twoCellAnchor>
  <xdr:twoCellAnchor>
    <xdr:from>
      <xdr:col>27</xdr:col>
      <xdr:colOff>548640</xdr:colOff>
      <xdr:row>32</xdr:row>
      <xdr:rowOff>68579</xdr:rowOff>
    </xdr:from>
    <xdr:to>
      <xdr:col>29</xdr:col>
      <xdr:colOff>451821</xdr:colOff>
      <xdr:row>35</xdr:row>
      <xdr:rowOff>9642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21FF10C-E5F7-4799-A50B-02623B6CE3A4}"/>
            </a:ext>
          </a:extLst>
        </xdr:cNvPr>
        <xdr:cNvSpPr/>
      </xdr:nvSpPr>
      <xdr:spPr>
        <a:xfrm>
          <a:off x="31921269" y="6110150"/>
          <a:ext cx="1122381" cy="507121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Yes</a:t>
          </a:r>
        </a:p>
      </xdr:txBody>
    </xdr:sp>
    <xdr:clientData/>
  </xdr:twoCellAnchor>
  <xdr:twoCellAnchor>
    <xdr:from>
      <xdr:col>30</xdr:col>
      <xdr:colOff>512781</xdr:colOff>
      <xdr:row>32</xdr:row>
      <xdr:rowOff>111932</xdr:rowOff>
    </xdr:from>
    <xdr:to>
      <xdr:col>32</xdr:col>
      <xdr:colOff>420068</xdr:colOff>
      <xdr:row>35</xdr:row>
      <xdr:rowOff>52995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775E39B-5859-4B6C-82E2-C058F748A4CD}"/>
            </a:ext>
          </a:extLst>
        </xdr:cNvPr>
        <xdr:cNvSpPr/>
      </xdr:nvSpPr>
      <xdr:spPr>
        <a:xfrm>
          <a:off x="33714210" y="6153503"/>
          <a:ext cx="1126487" cy="507121"/>
        </a:xfrm>
        <a:prstGeom prst="rect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No</a:t>
          </a:r>
        </a:p>
      </xdr:txBody>
    </xdr:sp>
    <xdr:clientData/>
  </xdr:twoCellAnchor>
  <xdr:twoCellAnchor>
    <xdr:from>
      <xdr:col>25</xdr:col>
      <xdr:colOff>365502</xdr:colOff>
      <xdr:row>15</xdr:row>
      <xdr:rowOff>174170</xdr:rowOff>
    </xdr:from>
    <xdr:to>
      <xdr:col>27</xdr:col>
      <xdr:colOff>337457</xdr:colOff>
      <xdr:row>21</xdr:row>
      <xdr:rowOff>32656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C455797-57B0-4B20-BEC1-EF811A00095C}"/>
            </a:ext>
          </a:extLst>
        </xdr:cNvPr>
        <xdr:cNvSpPr/>
      </xdr:nvSpPr>
      <xdr:spPr>
        <a:xfrm>
          <a:off x="30518931" y="2993570"/>
          <a:ext cx="1191155" cy="97971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Hot</a:t>
          </a:r>
        </a:p>
      </xdr:txBody>
    </xdr:sp>
    <xdr:clientData/>
  </xdr:twoCellAnchor>
  <xdr:twoCellAnchor>
    <xdr:from>
      <xdr:col>27</xdr:col>
      <xdr:colOff>228600</xdr:colOff>
      <xdr:row>21</xdr:row>
      <xdr:rowOff>54428</xdr:rowOff>
    </xdr:from>
    <xdr:to>
      <xdr:col>29</xdr:col>
      <xdr:colOff>200555</xdr:colOff>
      <xdr:row>26</xdr:row>
      <xdr:rowOff>65315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BF87C3C-F8BB-447A-8C64-4EC0C5124434}"/>
            </a:ext>
          </a:extLst>
        </xdr:cNvPr>
        <xdr:cNvSpPr/>
      </xdr:nvSpPr>
      <xdr:spPr>
        <a:xfrm>
          <a:off x="31601229" y="3995057"/>
          <a:ext cx="1191155" cy="97971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Suny</a:t>
          </a:r>
        </a:p>
      </xdr:txBody>
    </xdr:sp>
    <xdr:clientData/>
  </xdr:twoCellAnchor>
  <xdr:twoCellAnchor>
    <xdr:from>
      <xdr:col>29</xdr:col>
      <xdr:colOff>239486</xdr:colOff>
      <xdr:row>26</xdr:row>
      <xdr:rowOff>10885</xdr:rowOff>
    </xdr:from>
    <xdr:to>
      <xdr:col>31</xdr:col>
      <xdr:colOff>293914</xdr:colOff>
      <xdr:row>31</xdr:row>
      <xdr:rowOff>43543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4CF4488-2050-474D-88B6-A79E9FEFD13E}"/>
            </a:ext>
          </a:extLst>
        </xdr:cNvPr>
        <xdr:cNvSpPr/>
      </xdr:nvSpPr>
      <xdr:spPr>
        <a:xfrm>
          <a:off x="32831315" y="4920342"/>
          <a:ext cx="1273628" cy="97971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Humidity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2814-4B76-4880-89AF-5F8E568AC658}">
  <dimension ref="A2:X108"/>
  <sheetViews>
    <sheetView tabSelected="1" topLeftCell="Q1" zoomScale="70" zoomScaleNormal="70" workbookViewId="0">
      <selection activeCell="AD15" sqref="AD15"/>
    </sheetView>
  </sheetViews>
  <sheetFormatPr defaultRowHeight="14.4" x14ac:dyDescent="0.3"/>
  <cols>
    <col min="1" max="1" width="12.44140625" customWidth="1"/>
    <col min="2" max="2" width="34.88671875" customWidth="1"/>
    <col min="3" max="3" width="20.77734375" customWidth="1"/>
    <col min="4" max="4" width="18.44140625" customWidth="1"/>
    <col min="5" max="5" width="13.6640625" customWidth="1"/>
    <col min="6" max="6" width="16.21875" customWidth="1"/>
    <col min="7" max="7" width="31.33203125" customWidth="1"/>
    <col min="8" max="8" width="22.5546875" customWidth="1"/>
    <col min="9" max="9" width="25.44140625" customWidth="1"/>
    <col min="10" max="10" width="11.88671875" customWidth="1"/>
    <col min="11" max="11" width="14" customWidth="1"/>
    <col min="12" max="12" width="32.109375" customWidth="1"/>
    <col min="13" max="13" width="24.6640625" customWidth="1"/>
    <col min="14" max="14" width="21.6640625" customWidth="1"/>
    <col min="15" max="15" width="8.88671875" customWidth="1"/>
    <col min="17" max="17" width="31.77734375" customWidth="1"/>
    <col min="18" max="18" width="24.77734375" customWidth="1"/>
    <col min="19" max="19" width="19" customWidth="1"/>
    <col min="20" max="20" width="9.44140625" customWidth="1"/>
  </cols>
  <sheetData>
    <row r="2" spans="1:24" x14ac:dyDescent="0.3">
      <c r="B2" s="1" t="s">
        <v>21</v>
      </c>
      <c r="C2" s="2" t="s">
        <v>22</v>
      </c>
      <c r="D2" s="2" t="s">
        <v>0</v>
      </c>
      <c r="E2" s="2" t="s">
        <v>5</v>
      </c>
      <c r="F2" s="3" t="s">
        <v>23</v>
      </c>
    </row>
    <row r="3" spans="1:24" x14ac:dyDescent="0.3">
      <c r="B3" s="4" t="s">
        <v>24</v>
      </c>
      <c r="C3" s="5" t="s">
        <v>25</v>
      </c>
      <c r="D3" s="5" t="s">
        <v>26</v>
      </c>
      <c r="E3" s="5" t="s">
        <v>27</v>
      </c>
      <c r="F3" s="6" t="s">
        <v>28</v>
      </c>
    </row>
    <row r="4" spans="1:24" x14ac:dyDescent="0.3">
      <c r="B4" s="7" t="s">
        <v>24</v>
      </c>
      <c r="C4" s="8" t="s">
        <v>25</v>
      </c>
      <c r="D4" s="8" t="s">
        <v>26</v>
      </c>
      <c r="E4" s="8" t="s">
        <v>29</v>
      </c>
      <c r="F4" s="9" t="s">
        <v>28</v>
      </c>
    </row>
    <row r="5" spans="1:24" x14ac:dyDescent="0.3">
      <c r="B5" s="4" t="s">
        <v>16</v>
      </c>
      <c r="C5" s="5" t="s">
        <v>25</v>
      </c>
      <c r="D5" s="5" t="s">
        <v>26</v>
      </c>
      <c r="E5" s="5" t="s">
        <v>27</v>
      </c>
      <c r="F5" s="6" t="s">
        <v>30</v>
      </c>
    </row>
    <row r="6" spans="1:24" x14ac:dyDescent="0.3">
      <c r="B6" s="7" t="s">
        <v>31</v>
      </c>
      <c r="C6" s="8" t="s">
        <v>32</v>
      </c>
      <c r="D6" s="8" t="s">
        <v>26</v>
      </c>
      <c r="E6" s="8" t="s">
        <v>27</v>
      </c>
      <c r="F6" s="9" t="s">
        <v>30</v>
      </c>
    </row>
    <row r="7" spans="1:24" x14ac:dyDescent="0.3">
      <c r="B7" s="4" t="s">
        <v>31</v>
      </c>
      <c r="C7" s="5" t="s">
        <v>33</v>
      </c>
      <c r="D7" s="5" t="s">
        <v>34</v>
      </c>
      <c r="E7" s="5" t="s">
        <v>27</v>
      </c>
      <c r="F7" s="6" t="s">
        <v>30</v>
      </c>
    </row>
    <row r="8" spans="1:24" x14ac:dyDescent="0.3">
      <c r="B8" s="7" t="s">
        <v>31</v>
      </c>
      <c r="C8" s="8" t="s">
        <v>33</v>
      </c>
      <c r="D8" s="8" t="s">
        <v>34</v>
      </c>
      <c r="E8" s="8" t="s">
        <v>29</v>
      </c>
      <c r="F8" s="9" t="s">
        <v>28</v>
      </c>
    </row>
    <row r="9" spans="1:24" x14ac:dyDescent="0.3">
      <c r="B9" s="4" t="s">
        <v>16</v>
      </c>
      <c r="C9" s="5" t="s">
        <v>33</v>
      </c>
      <c r="D9" s="5" t="s">
        <v>34</v>
      </c>
      <c r="E9" s="5" t="s">
        <v>29</v>
      </c>
      <c r="F9" s="6" t="s">
        <v>30</v>
      </c>
    </row>
    <row r="10" spans="1:24" x14ac:dyDescent="0.3">
      <c r="B10" s="7" t="s">
        <v>24</v>
      </c>
      <c r="C10" s="8" t="s">
        <v>32</v>
      </c>
      <c r="D10" s="8" t="s">
        <v>26</v>
      </c>
      <c r="E10" s="8" t="s">
        <v>27</v>
      </c>
      <c r="F10" s="9" t="s">
        <v>28</v>
      </c>
    </row>
    <row r="11" spans="1:24" x14ac:dyDescent="0.3">
      <c r="H11" s="28" t="s">
        <v>96</v>
      </c>
      <c r="I11" s="28"/>
      <c r="M11" s="28" t="s">
        <v>104</v>
      </c>
      <c r="N11" s="28"/>
      <c r="R11" s="28" t="s">
        <v>107</v>
      </c>
      <c r="S11" s="28"/>
      <c r="X11" t="s">
        <v>111</v>
      </c>
    </row>
    <row r="12" spans="1:24" ht="15" thickBot="1" x14ac:dyDescent="0.35">
      <c r="B12" s="15"/>
      <c r="C12" s="15"/>
      <c r="D12" s="15"/>
      <c r="E12" s="15"/>
    </row>
    <row r="13" spans="1:24" ht="15.6" thickTop="1" thickBot="1" x14ac:dyDescent="0.35">
      <c r="A13" s="13"/>
      <c r="B13" s="24"/>
      <c r="C13" s="18"/>
      <c r="D13" s="18" t="s">
        <v>39</v>
      </c>
      <c r="E13" s="16" t="s">
        <v>12</v>
      </c>
      <c r="G13" s="24"/>
      <c r="H13" s="18"/>
      <c r="I13" s="18" t="s">
        <v>39</v>
      </c>
      <c r="J13" s="20" t="s">
        <v>12</v>
      </c>
      <c r="L13" s="24"/>
      <c r="M13" s="18"/>
      <c r="N13" s="18" t="s">
        <v>39</v>
      </c>
      <c r="O13" s="20" t="s">
        <v>12</v>
      </c>
      <c r="Q13" s="24"/>
      <c r="R13" s="18"/>
      <c r="S13" s="18" t="s">
        <v>39</v>
      </c>
      <c r="T13" s="20" t="s">
        <v>12</v>
      </c>
    </row>
    <row r="14" spans="1:24" ht="15.6" thickTop="1" thickBot="1" x14ac:dyDescent="0.35">
      <c r="A14" s="13"/>
      <c r="B14" s="22" t="s">
        <v>0</v>
      </c>
      <c r="C14" s="20" t="s">
        <v>1</v>
      </c>
      <c r="D14" s="10" t="s">
        <v>3</v>
      </c>
      <c r="E14" s="26">
        <v>0.48</v>
      </c>
      <c r="G14" s="22" t="s">
        <v>0</v>
      </c>
      <c r="H14" s="20" t="s">
        <v>1</v>
      </c>
      <c r="I14" s="10" t="s">
        <v>97</v>
      </c>
      <c r="J14" s="26">
        <v>0.375</v>
      </c>
      <c r="L14" s="22" t="s">
        <v>0</v>
      </c>
      <c r="M14" s="20" t="s">
        <v>1</v>
      </c>
      <c r="N14" s="10" t="s">
        <v>79</v>
      </c>
      <c r="O14" s="26">
        <v>0.5</v>
      </c>
      <c r="Q14" s="22" t="s">
        <v>0</v>
      </c>
      <c r="R14" s="20" t="s">
        <v>1</v>
      </c>
      <c r="S14" s="10" t="s">
        <v>108</v>
      </c>
      <c r="T14" s="26">
        <v>0</v>
      </c>
    </row>
    <row r="15" spans="1:24" ht="15.6" thickTop="1" thickBot="1" x14ac:dyDescent="0.35">
      <c r="A15" s="13"/>
      <c r="B15" s="21"/>
      <c r="C15" s="11" t="s">
        <v>2</v>
      </c>
      <c r="D15" s="20" t="s">
        <v>4</v>
      </c>
      <c r="E15" s="26">
        <v>0.44</v>
      </c>
      <c r="G15" s="21"/>
      <c r="H15" s="11" t="s">
        <v>2</v>
      </c>
      <c r="I15" s="20" t="s">
        <v>79</v>
      </c>
      <c r="J15" s="26">
        <v>0.5</v>
      </c>
      <c r="L15" s="21"/>
      <c r="M15" s="11" t="s">
        <v>2</v>
      </c>
      <c r="N15" s="20" t="s">
        <v>79</v>
      </c>
      <c r="O15" s="26">
        <v>0.5</v>
      </c>
      <c r="Q15" s="21"/>
      <c r="R15" s="11" t="s">
        <v>2</v>
      </c>
      <c r="S15" s="20" t="s">
        <v>79</v>
      </c>
      <c r="T15" s="26">
        <v>0.5</v>
      </c>
    </row>
    <row r="16" spans="1:24" ht="15" thickTop="1" x14ac:dyDescent="0.3">
      <c r="A16" s="13"/>
      <c r="C16" s="25"/>
      <c r="E16" s="27"/>
      <c r="G16" s="35"/>
      <c r="H16" s="25"/>
      <c r="J16" s="27"/>
      <c r="L16" s="35"/>
      <c r="M16" s="25"/>
      <c r="O16" s="27"/>
      <c r="Q16" s="35"/>
      <c r="R16" s="25"/>
      <c r="T16" s="27"/>
    </row>
    <row r="17" spans="1:20" x14ac:dyDescent="0.3">
      <c r="A17" s="13"/>
      <c r="B17" t="s">
        <v>38</v>
      </c>
      <c r="C17" t="s">
        <v>37</v>
      </c>
      <c r="E17" s="13"/>
      <c r="F17" s="34"/>
      <c r="G17" t="s">
        <v>38</v>
      </c>
      <c r="H17" t="s">
        <v>37</v>
      </c>
      <c r="J17" s="13"/>
      <c r="K17" s="34"/>
      <c r="L17" t="s">
        <v>38</v>
      </c>
      <c r="M17" t="s">
        <v>37</v>
      </c>
      <c r="O17" s="13"/>
      <c r="P17" s="34"/>
      <c r="Q17" t="s">
        <v>38</v>
      </c>
      <c r="R17" t="s">
        <v>37</v>
      </c>
      <c r="T17" s="13"/>
    </row>
    <row r="18" spans="1:20" x14ac:dyDescent="0.3">
      <c r="A18" s="13"/>
      <c r="C18" t="s">
        <v>10</v>
      </c>
      <c r="E18" s="13"/>
      <c r="F18" s="34"/>
      <c r="H18" s="36" t="s">
        <v>98</v>
      </c>
      <c r="J18" s="13"/>
      <c r="K18" s="34"/>
      <c r="M18" s="36" t="s">
        <v>81</v>
      </c>
      <c r="O18" s="13"/>
      <c r="P18" s="34"/>
      <c r="R18" s="36" t="s">
        <v>109</v>
      </c>
      <c r="T18" s="13"/>
    </row>
    <row r="19" spans="1:20" x14ac:dyDescent="0.3">
      <c r="A19" s="13"/>
      <c r="E19" s="13"/>
      <c r="F19" s="34"/>
      <c r="J19" s="13"/>
      <c r="K19" s="34"/>
      <c r="O19" s="13"/>
      <c r="P19" s="34"/>
      <c r="T19" s="13"/>
    </row>
    <row r="20" spans="1:20" x14ac:dyDescent="0.3">
      <c r="A20" s="13"/>
      <c r="B20" t="s">
        <v>36</v>
      </c>
      <c r="C20" t="s">
        <v>37</v>
      </c>
      <c r="E20" s="13"/>
      <c r="F20" s="34"/>
      <c r="G20" t="s">
        <v>36</v>
      </c>
      <c r="H20" t="s">
        <v>37</v>
      </c>
      <c r="J20" s="13"/>
      <c r="K20" s="34"/>
      <c r="L20" t="s">
        <v>36</v>
      </c>
      <c r="M20" t="s">
        <v>37</v>
      </c>
      <c r="O20" s="13"/>
      <c r="P20" s="34"/>
      <c r="Q20" t="s">
        <v>36</v>
      </c>
      <c r="R20" t="s">
        <v>37</v>
      </c>
      <c r="T20" s="13"/>
    </row>
    <row r="21" spans="1:20" x14ac:dyDescent="0.3">
      <c r="A21" s="13"/>
      <c r="C21" t="s">
        <v>11</v>
      </c>
      <c r="E21" s="13"/>
      <c r="F21" s="34"/>
      <c r="H21" t="s">
        <v>81</v>
      </c>
      <c r="J21" s="13"/>
      <c r="K21" s="34"/>
      <c r="M21" t="s">
        <v>81</v>
      </c>
      <c r="O21" s="13"/>
      <c r="P21" s="34"/>
      <c r="R21" t="s">
        <v>81</v>
      </c>
      <c r="T21" s="13"/>
    </row>
    <row r="22" spans="1:20" x14ac:dyDescent="0.3">
      <c r="A22" s="13"/>
      <c r="E22" s="13"/>
      <c r="F22" s="34"/>
      <c r="J22" s="13"/>
      <c r="K22" s="34"/>
      <c r="O22" s="13"/>
      <c r="P22" s="34"/>
      <c r="T22" s="13"/>
    </row>
    <row r="23" spans="1:20" ht="15" thickBot="1" x14ac:dyDescent="0.35">
      <c r="A23" s="13"/>
      <c r="B23" s="14" t="s">
        <v>35</v>
      </c>
      <c r="C23" s="15">
        <f xml:space="preserve"> ((5/8)*E14) - ((3/8)*E15)</f>
        <v>0.13499999999999998</v>
      </c>
      <c r="D23" s="15"/>
      <c r="E23" s="17"/>
      <c r="G23" s="14" t="s">
        <v>35</v>
      </c>
      <c r="H23" s="15">
        <f xml:space="preserve"> ((4/6)*J14) - ((2/6)*J15)</f>
        <v>8.3333333333333343E-2</v>
      </c>
      <c r="I23" s="15"/>
      <c r="J23" s="17"/>
      <c r="L23" s="14" t="s">
        <v>35</v>
      </c>
      <c r="M23" s="15">
        <f>((2/4)*O14) - ((2/4)*O15)</f>
        <v>0</v>
      </c>
      <c r="N23" s="15"/>
      <c r="O23" s="17"/>
      <c r="Q23" s="14" t="s">
        <v>35</v>
      </c>
      <c r="R23" s="15">
        <f>((1/3)*T14) - ((2/3)*T15)</f>
        <v>-0.33333333333333331</v>
      </c>
      <c r="S23" s="15"/>
      <c r="T23" s="17"/>
    </row>
    <row r="24" spans="1:20" ht="15.6" thickTop="1" thickBot="1" x14ac:dyDescent="0.35">
      <c r="B24" s="15"/>
      <c r="C24" s="15"/>
      <c r="D24" s="15"/>
      <c r="E24" s="23"/>
      <c r="G24" s="23"/>
      <c r="L24" s="23"/>
      <c r="Q24" s="23"/>
    </row>
    <row r="25" spans="1:20" ht="15.6" thickTop="1" thickBot="1" x14ac:dyDescent="0.35">
      <c r="A25" s="13"/>
      <c r="B25" s="11"/>
      <c r="C25" s="18"/>
      <c r="D25" s="18" t="s">
        <v>39</v>
      </c>
      <c r="E25" s="18" t="s">
        <v>12</v>
      </c>
      <c r="G25" s="24"/>
      <c r="H25" s="18"/>
      <c r="I25" s="18" t="s">
        <v>39</v>
      </c>
      <c r="J25" s="18" t="s">
        <v>12</v>
      </c>
      <c r="L25" s="24"/>
      <c r="M25" s="18"/>
      <c r="N25" s="18" t="s">
        <v>39</v>
      </c>
      <c r="O25" s="18" t="s">
        <v>12</v>
      </c>
      <c r="Q25" s="24"/>
      <c r="R25" s="18"/>
      <c r="S25" s="18" t="s">
        <v>39</v>
      </c>
      <c r="T25" s="18" t="s">
        <v>12</v>
      </c>
    </row>
    <row r="26" spans="1:20" ht="15.6" thickTop="1" thickBot="1" x14ac:dyDescent="0.35">
      <c r="A26" s="13"/>
      <c r="B26" s="22" t="s">
        <v>5</v>
      </c>
      <c r="C26" s="16" t="s">
        <v>6</v>
      </c>
      <c r="D26" s="20" t="s">
        <v>8</v>
      </c>
      <c r="E26" s="16">
        <v>0.48</v>
      </c>
      <c r="G26" s="22" t="s">
        <v>5</v>
      </c>
      <c r="H26" s="16" t="s">
        <v>6</v>
      </c>
      <c r="I26" s="20" t="s">
        <v>8</v>
      </c>
      <c r="J26" s="16">
        <v>0.48</v>
      </c>
      <c r="L26" s="22" t="s">
        <v>5</v>
      </c>
      <c r="M26" s="16" t="s">
        <v>6</v>
      </c>
      <c r="N26" s="20" t="s">
        <v>4</v>
      </c>
      <c r="O26" s="16">
        <v>0.44</v>
      </c>
      <c r="Q26" s="22" t="s">
        <v>5</v>
      </c>
      <c r="R26" s="16" t="s">
        <v>6</v>
      </c>
      <c r="S26" s="20" t="s">
        <v>53</v>
      </c>
      <c r="T26" s="16">
        <v>0</v>
      </c>
    </row>
    <row r="27" spans="1:20" ht="15.6" thickTop="1" thickBot="1" x14ac:dyDescent="0.35">
      <c r="A27" s="13"/>
      <c r="B27" s="21"/>
      <c r="C27" s="20" t="s">
        <v>7</v>
      </c>
      <c r="D27" s="19" t="s">
        <v>9</v>
      </c>
      <c r="E27" s="19">
        <v>0.44</v>
      </c>
      <c r="G27" s="21"/>
      <c r="H27" s="20" t="s">
        <v>7</v>
      </c>
      <c r="I27" s="19" t="s">
        <v>9</v>
      </c>
      <c r="J27" s="19">
        <v>0</v>
      </c>
      <c r="L27" s="21"/>
      <c r="M27" s="20" t="s">
        <v>7</v>
      </c>
      <c r="N27" s="19" t="s">
        <v>105</v>
      </c>
      <c r="O27" s="19">
        <v>0</v>
      </c>
      <c r="Q27" s="21"/>
      <c r="R27" s="20" t="s">
        <v>7</v>
      </c>
      <c r="S27" s="19" t="s">
        <v>105</v>
      </c>
      <c r="T27" s="19">
        <v>0</v>
      </c>
    </row>
    <row r="28" spans="1:20" ht="15" thickTop="1" x14ac:dyDescent="0.3">
      <c r="A28" s="13"/>
      <c r="B28" s="12"/>
      <c r="C28" s="12"/>
      <c r="D28" s="12"/>
      <c r="E28" s="13"/>
      <c r="F28" s="34"/>
      <c r="G28" s="12"/>
      <c r="H28" s="12"/>
      <c r="I28" s="12"/>
      <c r="J28" s="13"/>
      <c r="K28" s="34"/>
      <c r="L28" s="12"/>
      <c r="M28" s="12"/>
      <c r="N28" s="12"/>
      <c r="O28" s="13"/>
      <c r="P28" s="34"/>
      <c r="Q28" s="12"/>
      <c r="R28" s="12"/>
      <c r="S28" s="12"/>
      <c r="T28" s="13"/>
    </row>
    <row r="29" spans="1:20" x14ac:dyDescent="0.3">
      <c r="A29" s="13"/>
      <c r="B29" s="12" t="s">
        <v>41</v>
      </c>
      <c r="C29" s="12" t="s">
        <v>37</v>
      </c>
      <c r="D29" s="12"/>
      <c r="E29" s="13"/>
      <c r="F29" s="34"/>
      <c r="G29" s="12" t="s">
        <v>41</v>
      </c>
      <c r="H29" s="12" t="s">
        <v>37</v>
      </c>
      <c r="I29" s="12"/>
      <c r="J29" s="13"/>
      <c r="K29" s="34"/>
      <c r="L29" s="12" t="s">
        <v>41</v>
      </c>
      <c r="M29" s="12" t="s">
        <v>37</v>
      </c>
      <c r="N29" s="12"/>
      <c r="O29" s="13"/>
      <c r="P29" s="34"/>
      <c r="Q29" s="12" t="s">
        <v>41</v>
      </c>
      <c r="R29" s="12" t="s">
        <v>37</v>
      </c>
      <c r="S29" s="12"/>
      <c r="T29" s="13"/>
    </row>
    <row r="30" spans="1:20" x14ac:dyDescent="0.3">
      <c r="A30" s="13"/>
      <c r="B30" s="12"/>
      <c r="C30" s="12" t="s">
        <v>13</v>
      </c>
      <c r="D30" s="12"/>
      <c r="E30" s="13"/>
      <c r="F30" s="34"/>
      <c r="G30" s="12"/>
      <c r="H30" s="12" t="s">
        <v>99</v>
      </c>
      <c r="I30" s="12"/>
      <c r="J30" s="13"/>
      <c r="K30" s="34"/>
      <c r="L30" s="12"/>
      <c r="M30" s="12" t="s">
        <v>90</v>
      </c>
      <c r="N30" s="12"/>
      <c r="O30" s="13"/>
      <c r="P30" s="34"/>
      <c r="Q30" s="12"/>
      <c r="R30" s="12" t="s">
        <v>110</v>
      </c>
      <c r="S30" s="12"/>
      <c r="T30" s="13"/>
    </row>
    <row r="31" spans="1:20" x14ac:dyDescent="0.3">
      <c r="A31" s="13"/>
      <c r="B31" s="12"/>
      <c r="C31" s="12"/>
      <c r="D31" s="12"/>
      <c r="E31" s="13"/>
      <c r="F31" s="34"/>
      <c r="G31" s="12"/>
      <c r="H31" s="12"/>
      <c r="I31" s="12"/>
      <c r="J31" s="13"/>
      <c r="K31" s="34"/>
      <c r="L31" s="12"/>
      <c r="M31" s="12"/>
      <c r="N31" s="12"/>
      <c r="O31" s="13"/>
      <c r="P31" s="34"/>
      <c r="Q31" s="12"/>
      <c r="R31" s="12"/>
      <c r="S31" s="12"/>
      <c r="T31" s="13"/>
    </row>
    <row r="32" spans="1:20" x14ac:dyDescent="0.3">
      <c r="A32" s="13"/>
      <c r="B32" s="12" t="s">
        <v>42</v>
      </c>
      <c r="C32" s="12" t="s">
        <v>37</v>
      </c>
      <c r="D32" s="12"/>
      <c r="E32" s="13"/>
      <c r="F32" s="34"/>
      <c r="G32" s="12" t="s">
        <v>42</v>
      </c>
      <c r="H32" s="12" t="s">
        <v>37</v>
      </c>
      <c r="I32" s="12"/>
      <c r="J32" s="13"/>
      <c r="K32" s="34"/>
      <c r="L32" s="12" t="s">
        <v>42</v>
      </c>
      <c r="M32" s="12" t="s">
        <v>37</v>
      </c>
      <c r="N32" s="12"/>
      <c r="O32" s="13"/>
      <c r="P32" s="34"/>
      <c r="Q32" s="12" t="s">
        <v>42</v>
      </c>
      <c r="R32" s="12" t="s">
        <v>37</v>
      </c>
      <c r="S32" s="12"/>
      <c r="T32" s="13"/>
    </row>
    <row r="33" spans="1:20" x14ac:dyDescent="0.3">
      <c r="A33" s="13"/>
      <c r="B33" s="12"/>
      <c r="C33" s="12" t="s">
        <v>14</v>
      </c>
      <c r="D33" s="12"/>
      <c r="E33" s="13"/>
      <c r="F33" s="34"/>
      <c r="G33" s="12"/>
      <c r="H33" s="12" t="s">
        <v>100</v>
      </c>
      <c r="I33" s="12"/>
      <c r="J33" s="13"/>
      <c r="K33" s="34"/>
      <c r="L33" s="12"/>
      <c r="M33" s="12" t="s">
        <v>106</v>
      </c>
      <c r="N33" s="12"/>
      <c r="O33" s="13"/>
      <c r="P33" s="34"/>
      <c r="Q33" s="12"/>
      <c r="R33" s="12" t="s">
        <v>106</v>
      </c>
      <c r="S33" s="12"/>
      <c r="T33" s="13"/>
    </row>
    <row r="34" spans="1:20" x14ac:dyDescent="0.3">
      <c r="A34" s="13"/>
      <c r="B34" s="12"/>
      <c r="C34" s="12"/>
      <c r="D34" s="12"/>
      <c r="E34" s="13"/>
      <c r="F34" s="34"/>
      <c r="G34" s="12"/>
      <c r="H34" s="12"/>
      <c r="I34" s="12"/>
      <c r="J34" s="13"/>
      <c r="K34" s="34"/>
      <c r="L34" s="12"/>
      <c r="M34" s="12"/>
      <c r="N34" s="12"/>
      <c r="O34" s="13"/>
      <c r="P34" s="34"/>
      <c r="Q34" s="12"/>
      <c r="R34" s="12"/>
      <c r="S34" s="12"/>
      <c r="T34" s="13"/>
    </row>
    <row r="35" spans="1:20" ht="15" thickBot="1" x14ac:dyDescent="0.35">
      <c r="A35" s="13"/>
      <c r="B35" s="14" t="s">
        <v>40</v>
      </c>
      <c r="C35" s="15">
        <f>((5/8)*E26)-((3/8)*E27)</f>
        <v>0.13499999999999998</v>
      </c>
      <c r="D35" s="15"/>
      <c r="E35" s="17"/>
      <c r="G35" s="14" t="s">
        <v>40</v>
      </c>
      <c r="H35" s="15">
        <f xml:space="preserve"> ((4/6)*J26) - ((2/6)*J27)</f>
        <v>0.31999999999999995</v>
      </c>
      <c r="I35" s="15"/>
      <c r="J35" s="17"/>
      <c r="L35" s="14" t="s">
        <v>40</v>
      </c>
      <c r="M35" s="15">
        <f>((3/4)*O26) - ((1/4)*O27)</f>
        <v>0.33</v>
      </c>
      <c r="N35" s="15"/>
      <c r="O35" s="17"/>
      <c r="Q35" s="14" t="s">
        <v>40</v>
      </c>
      <c r="R35" s="15">
        <f>((2/3)*T26) - ((1/3)*T27)</f>
        <v>0</v>
      </c>
      <c r="S35" s="15"/>
      <c r="T35" s="17"/>
    </row>
    <row r="36" spans="1:20" ht="15" thickTop="1" x14ac:dyDescent="0.3"/>
    <row r="37" spans="1:20" ht="15" thickBot="1" x14ac:dyDescent="0.35">
      <c r="B37" s="29" t="s">
        <v>43</v>
      </c>
      <c r="C37" s="15"/>
      <c r="D37" s="15"/>
      <c r="E37" s="15"/>
      <c r="G37" s="29" t="s">
        <v>43</v>
      </c>
      <c r="H37" s="15"/>
      <c r="I37" s="15"/>
      <c r="J37" s="15"/>
      <c r="L37" s="29" t="s">
        <v>43</v>
      </c>
      <c r="M37" s="15"/>
      <c r="N37" s="15"/>
      <c r="O37" s="15"/>
      <c r="Q37" s="29" t="s">
        <v>87</v>
      </c>
      <c r="R37" s="15"/>
      <c r="S37" s="15"/>
      <c r="T37" s="15"/>
    </row>
    <row r="38" spans="1:20" ht="15.6" thickTop="1" thickBot="1" x14ac:dyDescent="0.35">
      <c r="A38" s="13"/>
      <c r="B38" s="10"/>
      <c r="C38" s="10"/>
      <c r="D38" s="24" t="s">
        <v>39</v>
      </c>
      <c r="E38" s="20" t="s">
        <v>46</v>
      </c>
      <c r="G38" s="24"/>
      <c r="H38" s="10"/>
      <c r="I38" s="24" t="s">
        <v>39</v>
      </c>
      <c r="J38" s="20" t="s">
        <v>46</v>
      </c>
      <c r="L38" s="24"/>
      <c r="M38" s="10"/>
      <c r="N38" s="24" t="s">
        <v>39</v>
      </c>
      <c r="O38" s="20" t="s">
        <v>46</v>
      </c>
      <c r="Q38" s="24"/>
      <c r="R38" s="10"/>
      <c r="S38" s="20" t="s">
        <v>39</v>
      </c>
      <c r="T38" s="20" t="s">
        <v>12</v>
      </c>
    </row>
    <row r="39" spans="1:20" ht="15.6" thickTop="1" thickBot="1" x14ac:dyDescent="0.35">
      <c r="A39" s="13"/>
      <c r="B39" s="30" t="s">
        <v>17</v>
      </c>
      <c r="C39" s="20" t="s">
        <v>15</v>
      </c>
      <c r="D39" s="20" t="s">
        <v>48</v>
      </c>
      <c r="E39" s="20">
        <v>0</v>
      </c>
      <c r="G39" s="30" t="s">
        <v>17</v>
      </c>
      <c r="H39" s="20" t="s">
        <v>15</v>
      </c>
      <c r="I39" s="20" t="s">
        <v>48</v>
      </c>
      <c r="J39" s="20">
        <v>0</v>
      </c>
      <c r="L39" s="30" t="s">
        <v>17</v>
      </c>
      <c r="M39" s="20" t="s">
        <v>15</v>
      </c>
      <c r="N39" s="20" t="s">
        <v>105</v>
      </c>
      <c r="O39" s="20">
        <v>0</v>
      </c>
      <c r="Q39" s="31" t="s">
        <v>68</v>
      </c>
      <c r="R39" s="20" t="s">
        <v>88</v>
      </c>
      <c r="S39" s="20" t="s">
        <v>79</v>
      </c>
      <c r="T39" s="20">
        <v>0.5</v>
      </c>
    </row>
    <row r="40" spans="1:20" ht="15.6" thickTop="1" thickBot="1" x14ac:dyDescent="0.35">
      <c r="A40" s="13"/>
      <c r="B40" s="30"/>
      <c r="C40" s="20" t="s">
        <v>47</v>
      </c>
      <c r="D40" s="20" t="s">
        <v>49</v>
      </c>
      <c r="E40" s="20">
        <v>0.32</v>
      </c>
      <c r="G40" s="30"/>
      <c r="H40" s="20" t="s">
        <v>47</v>
      </c>
      <c r="I40" s="20" t="s">
        <v>4</v>
      </c>
      <c r="J40" s="20">
        <v>0.44</v>
      </c>
      <c r="L40" s="30"/>
      <c r="M40" s="20" t="s">
        <v>47</v>
      </c>
      <c r="N40" s="20" t="s">
        <v>4</v>
      </c>
      <c r="O40" s="20">
        <v>0.44</v>
      </c>
      <c r="P40" s="34"/>
      <c r="Q40" s="38"/>
      <c r="R40" s="20" t="s">
        <v>89</v>
      </c>
      <c r="S40" s="20" t="s">
        <v>108</v>
      </c>
      <c r="T40" s="20">
        <v>0</v>
      </c>
    </row>
    <row r="41" spans="1:20" ht="15" thickTop="1" x14ac:dyDescent="0.3">
      <c r="A41" s="13"/>
      <c r="E41" s="13"/>
      <c r="F41" s="34"/>
      <c r="J41" s="13"/>
      <c r="K41" s="34"/>
      <c r="O41" s="13"/>
      <c r="P41" s="34"/>
      <c r="Q41" s="25"/>
      <c r="T41" s="13"/>
    </row>
    <row r="42" spans="1:20" x14ac:dyDescent="0.3">
      <c r="A42" s="13"/>
      <c r="B42" t="s">
        <v>44</v>
      </c>
      <c r="C42" t="s">
        <v>37</v>
      </c>
      <c r="E42" s="13"/>
      <c r="F42" s="34"/>
      <c r="G42" t="s">
        <v>44</v>
      </c>
      <c r="H42" t="s">
        <v>37</v>
      </c>
      <c r="J42" s="13"/>
      <c r="K42" s="34"/>
      <c r="L42" t="s">
        <v>44</v>
      </c>
      <c r="M42" t="s">
        <v>37</v>
      </c>
      <c r="O42" s="13"/>
      <c r="P42" s="34"/>
      <c r="Q42" t="s">
        <v>92</v>
      </c>
      <c r="R42" t="s">
        <v>37</v>
      </c>
      <c r="T42" s="13"/>
    </row>
    <row r="43" spans="1:20" x14ac:dyDescent="0.3">
      <c r="A43" s="13"/>
      <c r="C43" t="s">
        <v>18</v>
      </c>
      <c r="E43" s="13"/>
      <c r="F43" s="34"/>
      <c r="H43" t="s">
        <v>101</v>
      </c>
      <c r="J43" s="13"/>
      <c r="K43" s="34"/>
      <c r="M43" t="s">
        <v>106</v>
      </c>
      <c r="O43" s="13"/>
      <c r="P43" s="34"/>
      <c r="R43">
        <f xml:space="preserve"> 1-((1/2)^2)-((1/2)^2)</f>
        <v>0.5</v>
      </c>
      <c r="T43" s="13"/>
    </row>
    <row r="44" spans="1:20" x14ac:dyDescent="0.3">
      <c r="A44" s="13"/>
      <c r="E44" s="13"/>
      <c r="F44" s="34"/>
      <c r="J44" s="13"/>
      <c r="K44" s="34"/>
      <c r="O44" s="13"/>
      <c r="P44" s="34"/>
      <c r="T44" s="13"/>
    </row>
    <row r="45" spans="1:20" x14ac:dyDescent="0.3">
      <c r="A45" s="13"/>
      <c r="B45" t="s">
        <v>74</v>
      </c>
      <c r="C45" t="s">
        <v>45</v>
      </c>
      <c r="E45" s="13"/>
      <c r="F45" s="34"/>
      <c r="G45" t="s">
        <v>74</v>
      </c>
      <c r="H45" t="s">
        <v>90</v>
      </c>
      <c r="J45" s="13"/>
      <c r="K45" s="34"/>
      <c r="L45" t="s">
        <v>74</v>
      </c>
      <c r="M45" t="s">
        <v>90</v>
      </c>
      <c r="O45" s="13"/>
      <c r="P45" s="34"/>
      <c r="Q45" t="s">
        <v>93</v>
      </c>
      <c r="R45">
        <f xml:space="preserve"> 1-((1/1)^2)-((0/1)^2)</f>
        <v>0</v>
      </c>
      <c r="T45" s="13"/>
    </row>
    <row r="46" spans="1:20" x14ac:dyDescent="0.3">
      <c r="A46" s="13"/>
      <c r="E46" s="13"/>
      <c r="F46" s="34"/>
      <c r="J46" s="13"/>
      <c r="K46" s="34"/>
      <c r="O46" s="13"/>
      <c r="P46" s="34"/>
      <c r="T46" s="13"/>
    </row>
    <row r="47" spans="1:20" ht="15" thickBot="1" x14ac:dyDescent="0.35">
      <c r="A47" s="13"/>
      <c r="B47" s="14" t="s">
        <v>58</v>
      </c>
      <c r="C47" s="15">
        <f xml:space="preserve"> ((3/8)*E39) - ((5/8)*E40)</f>
        <v>-0.2</v>
      </c>
      <c r="D47" s="15"/>
      <c r="E47" s="17"/>
      <c r="G47" s="14" t="s">
        <v>58</v>
      </c>
      <c r="H47" s="15">
        <f xml:space="preserve"> ((3/6)*J39) - ((3/6)*J40)</f>
        <v>-0.22</v>
      </c>
      <c r="I47" s="15"/>
      <c r="J47" s="17"/>
      <c r="L47" s="14" t="s">
        <v>58</v>
      </c>
      <c r="M47" s="15">
        <f>((1/4)*O39) - ((3/4)*O40)</f>
        <v>-0.33</v>
      </c>
      <c r="N47" s="15"/>
      <c r="O47" s="17"/>
      <c r="P47" s="34"/>
      <c r="Q47" s="15" t="s">
        <v>94</v>
      </c>
      <c r="R47" s="15">
        <f>((2/3)*T39) - ((1/3)*T40)</f>
        <v>0.33333333333333331</v>
      </c>
      <c r="S47" s="15"/>
      <c r="T47" s="17"/>
    </row>
    <row r="48" spans="1:20" ht="15" thickTop="1" x14ac:dyDescent="0.3">
      <c r="P48" s="12"/>
      <c r="Q48" s="12"/>
      <c r="R48" s="12"/>
      <c r="S48" s="12"/>
      <c r="T48" s="12"/>
    </row>
    <row r="49" spans="1:17" ht="15" thickBot="1" x14ac:dyDescent="0.35">
      <c r="B49" s="29" t="s">
        <v>50</v>
      </c>
      <c r="C49" s="15"/>
      <c r="D49" s="15"/>
      <c r="E49" s="15"/>
      <c r="G49" s="29" t="s">
        <v>60</v>
      </c>
      <c r="H49" s="15"/>
      <c r="I49" s="15"/>
      <c r="J49" s="15"/>
      <c r="L49" s="29" t="s">
        <v>60</v>
      </c>
      <c r="M49" s="15"/>
      <c r="N49" s="15"/>
      <c r="O49" s="15"/>
    </row>
    <row r="50" spans="1:17" ht="15.6" thickTop="1" thickBot="1" x14ac:dyDescent="0.35">
      <c r="A50" s="13"/>
      <c r="B50" s="10"/>
      <c r="C50" s="10"/>
      <c r="D50" s="20" t="s">
        <v>39</v>
      </c>
      <c r="E50" s="20" t="s">
        <v>12</v>
      </c>
      <c r="G50" s="24"/>
      <c r="H50" s="10"/>
      <c r="I50" s="20" t="s">
        <v>39</v>
      </c>
      <c r="J50" s="20" t="s">
        <v>12</v>
      </c>
      <c r="L50" s="24"/>
      <c r="M50" s="10"/>
      <c r="N50" s="20" t="s">
        <v>39</v>
      </c>
      <c r="O50" s="20" t="s">
        <v>12</v>
      </c>
    </row>
    <row r="51" spans="1:17" ht="15.6" thickTop="1" thickBot="1" x14ac:dyDescent="0.35">
      <c r="A51" s="13"/>
      <c r="B51" s="31" t="s">
        <v>17</v>
      </c>
      <c r="C51" s="20" t="s">
        <v>51</v>
      </c>
      <c r="D51" s="20" t="s">
        <v>53</v>
      </c>
      <c r="E51" s="20">
        <v>0</v>
      </c>
      <c r="G51" s="31" t="s">
        <v>17</v>
      </c>
      <c r="H51" s="20" t="s">
        <v>20</v>
      </c>
      <c r="I51" s="20" t="s">
        <v>4</v>
      </c>
      <c r="J51" s="20">
        <v>0.44</v>
      </c>
      <c r="L51" s="31" t="s">
        <v>17</v>
      </c>
      <c r="M51" s="20" t="s">
        <v>20</v>
      </c>
      <c r="N51" s="20" t="s">
        <v>4</v>
      </c>
      <c r="O51" s="20">
        <v>0.44</v>
      </c>
    </row>
    <row r="52" spans="1:17" ht="15.6" thickTop="1" thickBot="1" x14ac:dyDescent="0.35">
      <c r="A52" s="13"/>
      <c r="B52" s="32"/>
      <c r="C52" s="20" t="s">
        <v>52</v>
      </c>
      <c r="D52" s="20" t="s">
        <v>54</v>
      </c>
      <c r="E52" s="20">
        <v>0.44</v>
      </c>
      <c r="G52" s="32"/>
      <c r="H52" s="20" t="s">
        <v>61</v>
      </c>
      <c r="I52" s="20" t="s">
        <v>48</v>
      </c>
      <c r="J52" s="20">
        <v>0</v>
      </c>
      <c r="L52" s="32"/>
      <c r="M52" s="20" t="s">
        <v>61</v>
      </c>
      <c r="N52" s="20" t="s">
        <v>105</v>
      </c>
      <c r="O52" s="20">
        <v>0</v>
      </c>
      <c r="Q52" s="12"/>
    </row>
    <row r="53" spans="1:17" ht="15" thickTop="1" x14ac:dyDescent="0.3">
      <c r="A53" s="13"/>
      <c r="E53" s="13"/>
      <c r="F53" s="34"/>
      <c r="J53" s="13"/>
      <c r="K53" s="34"/>
      <c r="O53" s="13"/>
      <c r="P53" s="37"/>
      <c r="Q53" s="12"/>
    </row>
    <row r="54" spans="1:17" x14ac:dyDescent="0.3">
      <c r="A54" s="13"/>
      <c r="B54" t="s">
        <v>55</v>
      </c>
      <c r="C54" t="s">
        <v>37</v>
      </c>
      <c r="E54" s="13"/>
      <c r="F54" s="34"/>
      <c r="G54" t="s">
        <v>62</v>
      </c>
      <c r="H54" t="s">
        <v>37</v>
      </c>
      <c r="J54" s="13"/>
      <c r="K54" s="34"/>
      <c r="L54" t="s">
        <v>62</v>
      </c>
      <c r="M54" t="s">
        <v>37</v>
      </c>
      <c r="O54" s="13"/>
      <c r="P54" s="37"/>
      <c r="Q54" s="12"/>
    </row>
    <row r="55" spans="1:17" x14ac:dyDescent="0.3">
      <c r="A55" s="13"/>
      <c r="C55" t="s">
        <v>19</v>
      </c>
      <c r="E55" s="13"/>
      <c r="F55" s="34"/>
      <c r="H55" t="s">
        <v>90</v>
      </c>
      <c r="J55" s="13"/>
      <c r="K55" s="34"/>
      <c r="M55" t="s">
        <v>90</v>
      </c>
      <c r="O55" s="13"/>
      <c r="P55" s="37"/>
      <c r="Q55" s="12"/>
    </row>
    <row r="56" spans="1:17" x14ac:dyDescent="0.3">
      <c r="A56" s="13"/>
      <c r="E56" s="13"/>
      <c r="F56" s="34"/>
      <c r="J56" s="13"/>
      <c r="K56" s="34"/>
      <c r="O56" s="13"/>
      <c r="P56" s="37"/>
      <c r="Q56" s="12"/>
    </row>
    <row r="57" spans="1:17" x14ac:dyDescent="0.3">
      <c r="A57" s="13"/>
      <c r="B57" t="s">
        <v>57</v>
      </c>
      <c r="C57" t="s">
        <v>56</v>
      </c>
      <c r="E57" s="13"/>
      <c r="F57" s="34"/>
      <c r="G57" t="s">
        <v>63</v>
      </c>
      <c r="H57" t="s">
        <v>101</v>
      </c>
      <c r="J57" s="13"/>
      <c r="K57" s="34"/>
      <c r="L57" t="s">
        <v>63</v>
      </c>
      <c r="M57" t="s">
        <v>106</v>
      </c>
      <c r="O57" s="13"/>
      <c r="P57" s="37"/>
      <c r="Q57" s="12"/>
    </row>
    <row r="58" spans="1:17" x14ac:dyDescent="0.3">
      <c r="A58" s="13"/>
      <c r="E58" s="13"/>
      <c r="F58" s="34"/>
      <c r="J58" s="13"/>
      <c r="K58" s="34"/>
      <c r="O58" s="13"/>
      <c r="P58" s="37"/>
      <c r="Q58" s="12"/>
    </row>
    <row r="59" spans="1:17" ht="15" thickBot="1" x14ac:dyDescent="0.35">
      <c r="A59" s="13"/>
      <c r="B59" s="15" t="s">
        <v>59</v>
      </c>
      <c r="C59" s="15">
        <f xml:space="preserve"> ((2/8)*E51) - ((6/8)*E52)</f>
        <v>-0.33</v>
      </c>
      <c r="D59" s="15"/>
      <c r="E59" s="17"/>
      <c r="F59" s="34"/>
      <c r="G59" s="15" t="s">
        <v>66</v>
      </c>
      <c r="H59" s="15">
        <f xml:space="preserve"> ((3/6)*J51) - ((3/6)*J52)</f>
        <v>0.22</v>
      </c>
      <c r="I59" s="15"/>
      <c r="J59" s="17"/>
      <c r="K59" s="34"/>
      <c r="L59" s="15" t="s">
        <v>66</v>
      </c>
      <c r="M59" s="15">
        <f>((3/4)*O51) - ((1/4)*O52)</f>
        <v>0.33</v>
      </c>
      <c r="N59" s="15"/>
      <c r="O59" s="17"/>
      <c r="P59" s="37"/>
      <c r="Q59" s="12"/>
    </row>
    <row r="60" spans="1:17" ht="15" thickTop="1" x14ac:dyDescent="0.3"/>
    <row r="61" spans="1:17" ht="15" thickBot="1" x14ac:dyDescent="0.35">
      <c r="B61" s="29" t="s">
        <v>60</v>
      </c>
      <c r="C61" s="15"/>
      <c r="D61" s="15"/>
      <c r="E61" s="15"/>
      <c r="G61" s="29" t="s">
        <v>67</v>
      </c>
      <c r="H61" s="15"/>
      <c r="I61" s="15"/>
      <c r="J61" s="15"/>
      <c r="L61" s="29" t="s">
        <v>76</v>
      </c>
      <c r="M61" s="15"/>
      <c r="N61" s="15"/>
      <c r="O61" s="15"/>
    </row>
    <row r="62" spans="1:17" ht="15.6" thickTop="1" thickBot="1" x14ac:dyDescent="0.35">
      <c r="B62" s="24"/>
      <c r="C62" s="10"/>
      <c r="D62" s="20" t="s">
        <v>39</v>
      </c>
      <c r="E62" s="20" t="s">
        <v>12</v>
      </c>
      <c r="G62" s="24"/>
      <c r="H62" s="10"/>
      <c r="I62" s="24" t="s">
        <v>39</v>
      </c>
      <c r="J62" s="20" t="s">
        <v>46</v>
      </c>
      <c r="L62" s="24"/>
      <c r="M62" s="10"/>
      <c r="N62" s="20" t="s">
        <v>39</v>
      </c>
      <c r="O62" s="20" t="s">
        <v>12</v>
      </c>
    </row>
    <row r="63" spans="1:17" ht="15.6" thickTop="1" thickBot="1" x14ac:dyDescent="0.35">
      <c r="B63" s="31" t="s">
        <v>17</v>
      </c>
      <c r="C63" s="20" t="s">
        <v>20</v>
      </c>
      <c r="D63" s="20" t="s">
        <v>4</v>
      </c>
      <c r="E63" s="20">
        <v>0</v>
      </c>
      <c r="G63" s="20" t="s">
        <v>68</v>
      </c>
      <c r="H63" s="20" t="s">
        <v>69</v>
      </c>
      <c r="I63" s="20" t="s">
        <v>102</v>
      </c>
      <c r="J63" s="20">
        <v>0</v>
      </c>
      <c r="L63" s="31" t="s">
        <v>68</v>
      </c>
      <c r="M63" s="20" t="s">
        <v>77</v>
      </c>
      <c r="N63" s="20" t="s">
        <v>79</v>
      </c>
      <c r="O63" s="20">
        <v>0.5</v>
      </c>
    </row>
    <row r="64" spans="1:17" ht="15.6" thickTop="1" thickBot="1" x14ac:dyDescent="0.35">
      <c r="B64" s="32"/>
      <c r="C64" s="20" t="s">
        <v>61</v>
      </c>
      <c r="D64" s="20" t="s">
        <v>3</v>
      </c>
      <c r="E64" s="20">
        <v>0.44</v>
      </c>
      <c r="G64" s="20"/>
      <c r="H64" s="20" t="s">
        <v>70</v>
      </c>
      <c r="I64" s="20" t="s">
        <v>103</v>
      </c>
      <c r="J64" s="20">
        <v>0.5</v>
      </c>
      <c r="L64" s="32"/>
      <c r="M64" s="20" t="s">
        <v>78</v>
      </c>
      <c r="N64" s="20" t="s">
        <v>79</v>
      </c>
      <c r="O64" s="20"/>
      <c r="P64" s="12"/>
    </row>
    <row r="65" spans="1:16" ht="15" thickTop="1" x14ac:dyDescent="0.3">
      <c r="A65" s="13"/>
      <c r="E65" s="13"/>
      <c r="G65" s="35"/>
      <c r="H65" s="33"/>
      <c r="J65" s="13"/>
      <c r="K65" s="34"/>
      <c r="L65" s="25"/>
      <c r="O65" s="13"/>
      <c r="P65" s="37"/>
    </row>
    <row r="66" spans="1:16" x14ac:dyDescent="0.3">
      <c r="A66" s="13"/>
      <c r="B66" t="s">
        <v>62</v>
      </c>
      <c r="C66" t="s">
        <v>37</v>
      </c>
      <c r="E66" s="13"/>
      <c r="F66" s="13"/>
      <c r="G66" t="s">
        <v>71</v>
      </c>
      <c r="H66" t="s">
        <v>37</v>
      </c>
      <c r="J66" s="13"/>
      <c r="K66" s="34"/>
      <c r="L66" t="s">
        <v>83</v>
      </c>
      <c r="M66" t="s">
        <v>37</v>
      </c>
      <c r="O66" s="13"/>
      <c r="P66" s="37"/>
    </row>
    <row r="67" spans="1:16" x14ac:dyDescent="0.3">
      <c r="A67" s="13"/>
      <c r="C67" t="s">
        <v>64</v>
      </c>
      <c r="E67" s="13"/>
      <c r="F67" s="13"/>
      <c r="H67" t="s">
        <v>100</v>
      </c>
      <c r="J67" s="13"/>
      <c r="K67" s="34"/>
      <c r="M67" t="s">
        <v>81</v>
      </c>
      <c r="O67" s="13"/>
      <c r="P67" s="37"/>
    </row>
    <row r="68" spans="1:16" x14ac:dyDescent="0.3">
      <c r="A68" s="13"/>
      <c r="E68" s="13"/>
      <c r="F68" s="13"/>
      <c r="J68" s="13"/>
      <c r="K68" s="34"/>
      <c r="O68" s="13"/>
      <c r="P68" s="37"/>
    </row>
    <row r="69" spans="1:16" x14ac:dyDescent="0.3">
      <c r="A69" s="13"/>
      <c r="B69" t="s">
        <v>63</v>
      </c>
      <c r="C69" t="s">
        <v>65</v>
      </c>
      <c r="E69" s="13"/>
      <c r="F69" s="13"/>
      <c r="G69" t="s">
        <v>73</v>
      </c>
      <c r="H69" t="s">
        <v>99</v>
      </c>
      <c r="J69" s="13"/>
      <c r="K69" s="34"/>
      <c r="L69" t="s">
        <v>84</v>
      </c>
      <c r="M69" t="s">
        <v>98</v>
      </c>
      <c r="O69" s="13"/>
      <c r="P69" s="37"/>
    </row>
    <row r="70" spans="1:16" x14ac:dyDescent="0.3">
      <c r="A70" s="13"/>
      <c r="E70" s="13"/>
      <c r="F70" s="13"/>
      <c r="H70" t="s">
        <v>95</v>
      </c>
      <c r="J70" s="13"/>
      <c r="K70" s="34"/>
      <c r="O70" s="13"/>
      <c r="P70" s="37"/>
    </row>
    <row r="71" spans="1:16" ht="15" thickBot="1" x14ac:dyDescent="0.35">
      <c r="A71" s="13"/>
      <c r="B71" s="15" t="s">
        <v>66</v>
      </c>
      <c r="C71" s="15">
        <f xml:space="preserve"> ((2/8)*E63) - ((6/8)*E64)</f>
        <v>-0.33</v>
      </c>
      <c r="D71" s="15"/>
      <c r="E71" s="17"/>
      <c r="F71" s="13"/>
      <c r="G71" s="15" t="s">
        <v>86</v>
      </c>
      <c r="H71" s="15">
        <f xml:space="preserve"> ((2/6)*J63) - ((4/6)*J64)</f>
        <v>-0.33333333333333331</v>
      </c>
      <c r="I71" s="15"/>
      <c r="J71" s="17"/>
      <c r="K71" s="34"/>
      <c r="L71" s="15" t="s">
        <v>85</v>
      </c>
      <c r="M71" s="15">
        <f xml:space="preserve"> ((2/6)*O63) - ((4/6)*O64)</f>
        <v>0.16666666666666666</v>
      </c>
      <c r="N71" s="15"/>
      <c r="O71" s="17"/>
      <c r="P71" s="37"/>
    </row>
    <row r="72" spans="1:16" ht="15" thickTop="1" x14ac:dyDescent="0.3">
      <c r="F72" s="12"/>
      <c r="G72" s="25"/>
      <c r="P72" s="12"/>
    </row>
    <row r="73" spans="1:16" ht="15" thickBot="1" x14ac:dyDescent="0.35">
      <c r="B73" s="29" t="s">
        <v>67</v>
      </c>
      <c r="C73" s="15"/>
      <c r="D73" s="15"/>
      <c r="E73" s="15"/>
      <c r="G73" s="29" t="s">
        <v>76</v>
      </c>
      <c r="H73" s="15"/>
      <c r="I73" s="15"/>
      <c r="J73" s="15"/>
      <c r="L73" s="29" t="s">
        <v>87</v>
      </c>
      <c r="M73" s="15"/>
      <c r="N73" s="15"/>
      <c r="O73" s="15"/>
    </row>
    <row r="74" spans="1:16" ht="15.6" thickTop="1" thickBot="1" x14ac:dyDescent="0.35">
      <c r="B74" s="24"/>
      <c r="C74" s="10"/>
      <c r="D74" s="24" t="s">
        <v>39</v>
      </c>
      <c r="E74" s="20" t="s">
        <v>46</v>
      </c>
      <c r="G74" s="24"/>
      <c r="H74" s="10"/>
      <c r="I74" s="20" t="s">
        <v>39</v>
      </c>
      <c r="J74" s="20" t="s">
        <v>12</v>
      </c>
      <c r="L74" s="24"/>
      <c r="M74" s="10"/>
      <c r="N74" s="20" t="s">
        <v>39</v>
      </c>
      <c r="O74" s="20" t="s">
        <v>12</v>
      </c>
    </row>
    <row r="75" spans="1:16" ht="15.6" thickTop="1" thickBot="1" x14ac:dyDescent="0.35">
      <c r="B75" s="30" t="s">
        <v>68</v>
      </c>
      <c r="C75" s="20" t="s">
        <v>69</v>
      </c>
      <c r="D75" s="20" t="s">
        <v>9</v>
      </c>
      <c r="E75" s="20">
        <v>0.44</v>
      </c>
      <c r="G75" s="31" t="s">
        <v>68</v>
      </c>
      <c r="H75" s="20" t="s">
        <v>77</v>
      </c>
      <c r="I75" s="20" t="s">
        <v>79</v>
      </c>
      <c r="J75" s="20">
        <v>0.5</v>
      </c>
      <c r="L75" s="31" t="s">
        <v>68</v>
      </c>
      <c r="M75" s="20" t="s">
        <v>88</v>
      </c>
      <c r="N75" s="20" t="s">
        <v>79</v>
      </c>
      <c r="O75" s="20">
        <v>0.5</v>
      </c>
    </row>
    <row r="76" spans="1:16" ht="15.6" thickTop="1" thickBot="1" x14ac:dyDescent="0.35">
      <c r="B76" s="30"/>
      <c r="C76" s="20" t="s">
        <v>70</v>
      </c>
      <c r="D76" s="20" t="s">
        <v>8</v>
      </c>
      <c r="E76" s="20">
        <v>0.48</v>
      </c>
      <c r="G76" s="32"/>
      <c r="H76" s="20" t="s">
        <v>78</v>
      </c>
      <c r="I76" s="20" t="s">
        <v>97</v>
      </c>
      <c r="J76" s="20">
        <v>0.375</v>
      </c>
      <c r="L76" s="32"/>
      <c r="M76" s="20" t="s">
        <v>89</v>
      </c>
      <c r="N76" s="20" t="s">
        <v>97</v>
      </c>
      <c r="O76" s="20">
        <v>0.5</v>
      </c>
      <c r="P76" s="37"/>
    </row>
    <row r="77" spans="1:16" ht="15" thickTop="1" x14ac:dyDescent="0.3">
      <c r="A77" s="13"/>
      <c r="C77" s="33"/>
      <c r="E77" s="13"/>
      <c r="G77" s="35"/>
      <c r="J77" s="13"/>
      <c r="K77" s="34"/>
      <c r="L77" s="35"/>
      <c r="O77" s="13"/>
      <c r="P77" s="37"/>
    </row>
    <row r="78" spans="1:16" x14ac:dyDescent="0.3">
      <c r="A78" s="13"/>
      <c r="B78" t="s">
        <v>71</v>
      </c>
      <c r="C78" t="s">
        <v>37</v>
      </c>
      <c r="E78" s="13"/>
      <c r="F78" s="13"/>
      <c r="G78" t="s">
        <v>83</v>
      </c>
      <c r="H78" t="s">
        <v>37</v>
      </c>
      <c r="J78" s="13"/>
      <c r="K78" s="34"/>
      <c r="L78" t="s">
        <v>92</v>
      </c>
      <c r="M78" t="s">
        <v>37</v>
      </c>
      <c r="O78" s="13"/>
      <c r="P78" s="37"/>
    </row>
    <row r="79" spans="1:16" x14ac:dyDescent="0.3">
      <c r="A79" s="13"/>
      <c r="C79" t="s">
        <v>72</v>
      </c>
      <c r="E79" s="13"/>
      <c r="F79" s="13"/>
      <c r="H79" t="s">
        <v>81</v>
      </c>
      <c r="J79" s="13"/>
      <c r="K79" s="34"/>
      <c r="M79" t="s">
        <v>81</v>
      </c>
      <c r="O79" s="13"/>
      <c r="P79" s="37"/>
    </row>
    <row r="80" spans="1:16" x14ac:dyDescent="0.3">
      <c r="A80" s="13"/>
      <c r="E80" s="13"/>
      <c r="F80" s="13"/>
      <c r="J80" s="13"/>
      <c r="K80" s="34"/>
      <c r="O80" s="13"/>
      <c r="P80" s="37"/>
    </row>
    <row r="81" spans="1:16" x14ac:dyDescent="0.3">
      <c r="A81" s="13"/>
      <c r="B81" t="s">
        <v>73</v>
      </c>
      <c r="C81" t="s">
        <v>75</v>
      </c>
      <c r="E81" s="13"/>
      <c r="F81" s="13"/>
      <c r="G81" t="s">
        <v>84</v>
      </c>
      <c r="H81" t="s">
        <v>98</v>
      </c>
      <c r="J81" s="13"/>
      <c r="K81" s="34"/>
      <c r="L81" t="s">
        <v>93</v>
      </c>
      <c r="M81" t="s">
        <v>81</v>
      </c>
      <c r="O81" s="13"/>
      <c r="P81" s="37"/>
    </row>
    <row r="82" spans="1:16" x14ac:dyDescent="0.3">
      <c r="A82" s="13"/>
      <c r="E82" s="13"/>
      <c r="F82" s="13"/>
      <c r="J82" s="13"/>
      <c r="K82" s="34"/>
      <c r="O82" s="13"/>
      <c r="P82" s="37"/>
    </row>
    <row r="83" spans="1:16" ht="15" thickBot="1" x14ac:dyDescent="0.35">
      <c r="B83" s="14" t="s">
        <v>86</v>
      </c>
      <c r="C83" s="15">
        <f xml:space="preserve"> ((3/8)*E75) - ((5/8)*E76)</f>
        <v>-0.13499999999999998</v>
      </c>
      <c r="D83" s="15"/>
      <c r="E83" s="17"/>
      <c r="F83" s="13"/>
      <c r="G83" s="15" t="s">
        <v>85</v>
      </c>
      <c r="H83" s="15">
        <f xml:space="preserve"> ((2/6)*J75) - ((4/6)*J76)</f>
        <v>-8.3333333333333343E-2</v>
      </c>
      <c r="I83" s="15"/>
      <c r="J83" s="17"/>
      <c r="K83" s="34"/>
      <c r="L83" s="15" t="s">
        <v>94</v>
      </c>
      <c r="M83" s="15">
        <f>((2/4)*O75) - ((2/4)*O76)</f>
        <v>0</v>
      </c>
      <c r="N83" s="15"/>
      <c r="O83" s="17"/>
      <c r="P83" s="37"/>
    </row>
    <row r="84" spans="1:16" ht="15" thickTop="1" x14ac:dyDescent="0.3">
      <c r="F84" s="12"/>
    </row>
    <row r="85" spans="1:16" ht="15" thickBot="1" x14ac:dyDescent="0.35">
      <c r="B85" s="29" t="s">
        <v>76</v>
      </c>
      <c r="C85" s="15"/>
      <c r="D85" s="15"/>
      <c r="E85" s="15"/>
      <c r="G85" s="29" t="s">
        <v>87</v>
      </c>
      <c r="H85" s="15"/>
      <c r="I85" s="15"/>
      <c r="J85" s="15"/>
    </row>
    <row r="86" spans="1:16" ht="15.6" thickTop="1" thickBot="1" x14ac:dyDescent="0.35">
      <c r="B86" s="24"/>
      <c r="C86" s="10"/>
      <c r="D86" s="20" t="s">
        <v>39</v>
      </c>
      <c r="E86" s="20" t="s">
        <v>12</v>
      </c>
      <c r="G86" s="24"/>
      <c r="H86" s="10"/>
      <c r="I86" s="20" t="s">
        <v>39</v>
      </c>
      <c r="J86" s="20" t="s">
        <v>12</v>
      </c>
    </row>
    <row r="87" spans="1:16" ht="15.6" thickTop="1" thickBot="1" x14ac:dyDescent="0.35">
      <c r="B87" s="31" t="s">
        <v>68</v>
      </c>
      <c r="C87" s="20" t="s">
        <v>77</v>
      </c>
      <c r="D87" s="20" t="s">
        <v>79</v>
      </c>
      <c r="E87" s="20">
        <v>0.5</v>
      </c>
      <c r="G87" s="31" t="s">
        <v>68</v>
      </c>
      <c r="H87" s="20" t="s">
        <v>88</v>
      </c>
      <c r="I87" s="20" t="s">
        <v>79</v>
      </c>
      <c r="J87" s="20">
        <v>0.5</v>
      </c>
    </row>
    <row r="88" spans="1:16" ht="15.6" thickTop="1" thickBot="1" x14ac:dyDescent="0.35">
      <c r="B88" s="32"/>
      <c r="C88" s="20" t="s">
        <v>78</v>
      </c>
      <c r="D88" s="20" t="s">
        <v>80</v>
      </c>
      <c r="E88" s="20">
        <v>0.5</v>
      </c>
      <c r="G88" s="32"/>
      <c r="H88" s="20" t="s">
        <v>89</v>
      </c>
      <c r="I88" s="20" t="s">
        <v>97</v>
      </c>
      <c r="J88" s="20">
        <v>0.375</v>
      </c>
    </row>
    <row r="89" spans="1:16" ht="15" thickTop="1" x14ac:dyDescent="0.3">
      <c r="A89" s="13"/>
      <c r="E89" s="13"/>
      <c r="G89" s="35"/>
      <c r="J89" s="13"/>
    </row>
    <row r="90" spans="1:16" x14ac:dyDescent="0.3">
      <c r="A90" s="13"/>
      <c r="B90" t="s">
        <v>83</v>
      </c>
      <c r="C90" t="s">
        <v>37</v>
      </c>
      <c r="E90" s="13"/>
      <c r="F90" s="13"/>
      <c r="G90" t="s">
        <v>92</v>
      </c>
      <c r="H90" t="s">
        <v>37</v>
      </c>
      <c r="J90" s="13"/>
      <c r="K90" s="37"/>
    </row>
    <row r="91" spans="1:16" x14ac:dyDescent="0.3">
      <c r="A91" s="13"/>
      <c r="C91" t="s">
        <v>81</v>
      </c>
      <c r="E91" s="13"/>
      <c r="F91" s="13"/>
      <c r="H91" t="s">
        <v>81</v>
      </c>
      <c r="J91" s="13"/>
      <c r="K91" s="37"/>
    </row>
    <row r="92" spans="1:16" x14ac:dyDescent="0.3">
      <c r="A92" s="13"/>
      <c r="E92" s="13"/>
      <c r="F92" s="13"/>
      <c r="J92" s="13"/>
      <c r="K92" s="37"/>
    </row>
    <row r="93" spans="1:16" x14ac:dyDescent="0.3">
      <c r="A93" s="13"/>
      <c r="B93" t="s">
        <v>84</v>
      </c>
      <c r="C93" t="s">
        <v>82</v>
      </c>
      <c r="E93" s="13"/>
      <c r="F93" s="13"/>
      <c r="G93" t="s">
        <v>93</v>
      </c>
      <c r="H93" t="s">
        <v>98</v>
      </c>
      <c r="J93" s="13"/>
      <c r="K93" s="37"/>
    </row>
    <row r="94" spans="1:16" x14ac:dyDescent="0.3">
      <c r="A94" s="13"/>
      <c r="E94" s="13"/>
      <c r="F94" s="13"/>
      <c r="J94" s="13"/>
      <c r="K94" s="37"/>
    </row>
    <row r="95" spans="1:16" ht="15" thickBot="1" x14ac:dyDescent="0.35">
      <c r="A95" s="13"/>
      <c r="B95" s="15" t="s">
        <v>85</v>
      </c>
      <c r="C95" s="15">
        <f xml:space="preserve"> ((2/8)*E87) - ((5/8)*E88)</f>
        <v>-0.1875</v>
      </c>
      <c r="D95" s="15"/>
      <c r="E95" s="17"/>
      <c r="F95" s="13"/>
      <c r="G95" s="15" t="s">
        <v>94</v>
      </c>
      <c r="H95" s="15">
        <f>((2/6)*J87) - ((4/6)*J88)</f>
        <v>-8.3333333333333343E-2</v>
      </c>
      <c r="I95" s="15"/>
      <c r="J95" s="17"/>
      <c r="K95" s="37"/>
    </row>
    <row r="96" spans="1:16" ht="15" thickTop="1" x14ac:dyDescent="0.3">
      <c r="F96" s="12"/>
      <c r="G96" s="25"/>
    </row>
    <row r="97" spans="1:5" ht="15" thickBot="1" x14ac:dyDescent="0.35">
      <c r="B97" s="29" t="s">
        <v>87</v>
      </c>
      <c r="C97" s="15"/>
      <c r="D97" s="15"/>
      <c r="E97" s="15"/>
    </row>
    <row r="98" spans="1:5" ht="15.6" thickTop="1" thickBot="1" x14ac:dyDescent="0.35">
      <c r="B98" s="24"/>
      <c r="C98" s="10"/>
      <c r="D98" s="20" t="s">
        <v>39</v>
      </c>
      <c r="E98" s="20" t="s">
        <v>12</v>
      </c>
    </row>
    <row r="99" spans="1:5" ht="15.6" thickTop="1" thickBot="1" x14ac:dyDescent="0.35">
      <c r="B99" s="31" t="s">
        <v>68</v>
      </c>
      <c r="C99" s="20" t="s">
        <v>88</v>
      </c>
      <c r="D99" s="20" t="s">
        <v>4</v>
      </c>
      <c r="E99" s="20">
        <v>0.44</v>
      </c>
    </row>
    <row r="100" spans="1:5" ht="15.6" thickTop="1" thickBot="1" x14ac:dyDescent="0.35">
      <c r="B100" s="32"/>
      <c r="C100" s="20" t="s">
        <v>89</v>
      </c>
      <c r="D100" s="20" t="s">
        <v>3</v>
      </c>
      <c r="E100" s="20">
        <v>0.48</v>
      </c>
    </row>
    <row r="101" spans="1:5" ht="15" thickTop="1" x14ac:dyDescent="0.3">
      <c r="A101" s="13"/>
      <c r="E101" s="13"/>
    </row>
    <row r="102" spans="1:5" x14ac:dyDescent="0.3">
      <c r="A102" s="13"/>
      <c r="B102" t="s">
        <v>92</v>
      </c>
      <c r="C102" t="s">
        <v>37</v>
      </c>
      <c r="E102" s="13"/>
    </row>
    <row r="103" spans="1:5" x14ac:dyDescent="0.3">
      <c r="A103" s="13"/>
      <c r="C103" t="s">
        <v>90</v>
      </c>
      <c r="E103" s="13"/>
    </row>
    <row r="104" spans="1:5" x14ac:dyDescent="0.3">
      <c r="A104" s="13"/>
      <c r="E104" s="13"/>
    </row>
    <row r="105" spans="1:5" x14ac:dyDescent="0.3">
      <c r="A105" s="13"/>
      <c r="B105" t="s">
        <v>93</v>
      </c>
      <c r="C105" t="s">
        <v>91</v>
      </c>
      <c r="E105" s="13"/>
    </row>
    <row r="106" spans="1:5" x14ac:dyDescent="0.3">
      <c r="A106" s="13"/>
      <c r="E106" s="13"/>
    </row>
    <row r="107" spans="1:5" ht="15" thickBot="1" x14ac:dyDescent="0.35">
      <c r="A107" s="13"/>
      <c r="B107" s="15" t="s">
        <v>94</v>
      </c>
      <c r="C107" s="15">
        <f xml:space="preserve"> ((3/8)*E99) - ((5/8)*E100)</f>
        <v>-0.13499999999999998</v>
      </c>
      <c r="D107" s="15"/>
      <c r="E107" s="17"/>
    </row>
    <row r="108" spans="1:5" ht="15" thickTop="1" x14ac:dyDescent="0.3"/>
  </sheetData>
  <mergeCells count="26">
    <mergeCell ref="L75:L76"/>
    <mergeCell ref="L63:L64"/>
    <mergeCell ref="R11:S11"/>
    <mergeCell ref="Q14:Q15"/>
    <mergeCell ref="Q26:Q27"/>
    <mergeCell ref="Q39:Q40"/>
    <mergeCell ref="M11:N11"/>
    <mergeCell ref="L14:L15"/>
    <mergeCell ref="L26:L27"/>
    <mergeCell ref="L39:L40"/>
    <mergeCell ref="L51:L52"/>
    <mergeCell ref="G75:G76"/>
    <mergeCell ref="G87:G88"/>
    <mergeCell ref="G14:G15"/>
    <mergeCell ref="H11:I11"/>
    <mergeCell ref="G26:G27"/>
    <mergeCell ref="G39:G40"/>
    <mergeCell ref="G51:G52"/>
    <mergeCell ref="B63:B64"/>
    <mergeCell ref="B51:B52"/>
    <mergeCell ref="B75:B76"/>
    <mergeCell ref="B87:B88"/>
    <mergeCell ref="B99:B100"/>
    <mergeCell ref="B14:B15"/>
    <mergeCell ref="B26:B27"/>
    <mergeCell ref="B39:B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dawam assidiqi</dc:creator>
  <cp:lastModifiedBy>dawam assidiqi</cp:lastModifiedBy>
  <dcterms:created xsi:type="dcterms:W3CDTF">2022-10-10T06:36:43Z</dcterms:created>
  <dcterms:modified xsi:type="dcterms:W3CDTF">2022-10-16T20:06:41Z</dcterms:modified>
</cp:coreProperties>
</file>