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/>
  </bookViews>
  <sheets>
    <sheet name="Arkusz1" sheetId="1" r:id="rId1"/>
    <sheet name="Arkusz2" sheetId="2" r:id="rId2"/>
    <sheet name="Arkusz3" sheetId="3" r:id="rId3"/>
  </sheets>
  <definedNames>
    <definedName name="trash" localSheetId="1">Arkusz2!$A$1:$M$13</definedName>
  </definedNames>
  <calcPr calcId="125725"/>
</workbook>
</file>

<file path=xl/calcChain.xml><?xml version="1.0" encoding="utf-8"?>
<calcChain xmlns="http://schemas.openxmlformats.org/spreadsheetml/2006/main">
  <c r="O41" i="1"/>
  <c r="K40"/>
  <c r="J40"/>
  <c r="I40"/>
  <c r="L41"/>
  <c r="M39"/>
  <c r="L39"/>
  <c r="K39"/>
  <c r="K52"/>
  <c r="H57"/>
  <c r="H52"/>
  <c r="D48"/>
  <c r="H51" s="1"/>
  <c r="D49"/>
  <c r="D50"/>
  <c r="D51"/>
  <c r="D52"/>
  <c r="D53"/>
  <c r="D55"/>
  <c r="D56"/>
  <c r="D57"/>
  <c r="D58"/>
  <c r="D59"/>
  <c r="D60"/>
  <c r="E48"/>
  <c r="E49"/>
  <c r="E50"/>
  <c r="E51"/>
  <c r="E52"/>
  <c r="E53"/>
  <c r="E55"/>
  <c r="E56"/>
  <c r="E57"/>
  <c r="E58"/>
  <c r="E59"/>
  <c r="E60"/>
  <c r="F49"/>
  <c r="F50"/>
  <c r="F51"/>
  <c r="F52"/>
  <c r="F53"/>
  <c r="F55"/>
  <c r="F56"/>
  <c r="F57"/>
  <c r="F58"/>
  <c r="F59"/>
  <c r="F60"/>
  <c r="F48"/>
  <c r="H53" s="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D23"/>
  <c r="D24"/>
  <c r="D25"/>
  <c r="D26"/>
  <c r="D27"/>
  <c r="D28"/>
  <c r="D29"/>
  <c r="D30"/>
  <c r="D31"/>
  <c r="D32"/>
  <c r="D33"/>
  <c r="D34"/>
  <c r="D22"/>
  <c r="J7"/>
  <c r="J8"/>
  <c r="J9"/>
  <c r="J10"/>
  <c r="J11"/>
  <c r="J12"/>
  <c r="J13"/>
  <c r="J14"/>
  <c r="J15"/>
  <c r="J16"/>
  <c r="J17"/>
  <c r="J18"/>
  <c r="J6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I7"/>
  <c r="I8"/>
  <c r="I9"/>
  <c r="I10"/>
  <c r="I11"/>
  <c r="I12"/>
  <c r="I13"/>
  <c r="I14"/>
  <c r="I15"/>
  <c r="I16"/>
  <c r="I17"/>
  <c r="I18"/>
  <c r="I6"/>
</calcChain>
</file>

<file path=xl/connections.xml><?xml version="1.0" encoding="utf-8"?>
<connections xmlns="http://schemas.openxmlformats.org/spreadsheetml/2006/main">
  <connection id="1" name="trash" type="6" refreshedVersion="3" background="1" saveData="1">
    <textPr codePage="852" sourceFile="C:\Users\Michal\Desktop\trash.txt" decimal=",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<sst xmlns="http://schemas.openxmlformats.org/spreadsheetml/2006/main" count="40" uniqueCount="39">
  <si>
    <t>Is,mA</t>
  </si>
  <si>
    <t>I = 0A</t>
  </si>
  <si>
    <t>I = 1A</t>
  </si>
  <si>
    <t>I = 2A</t>
  </si>
  <si>
    <t>I = 3A</t>
  </si>
  <si>
    <t>Uy, mV</t>
  </si>
  <si>
    <t>I</t>
  </si>
  <si>
    <t>Is</t>
  </si>
  <si>
    <t>0,8%*Wart+1*C</t>
  </si>
  <si>
    <t>U</t>
  </si>
  <si>
    <t>0,5%*Wart+1*C</t>
  </si>
  <si>
    <t>2,0%*Wart+5*C</t>
  </si>
  <si>
    <t>Od wszystkich napięć poprzecznych odjęliśmy napięcie występujące przy zerwoym prądzie cewki</t>
  </si>
  <si>
    <t>U0</t>
  </si>
  <si>
    <t>U2</t>
  </si>
  <si>
    <t>U3</t>
  </si>
  <si>
    <t>U1</t>
  </si>
  <si>
    <t>U1-U0</t>
  </si>
  <si>
    <t>U2-U0</t>
  </si>
  <si>
    <t>U3-U0</t>
  </si>
  <si>
    <t>lp</t>
  </si>
  <si>
    <t>Na wykresie przedstawiliśmy zależności napięcia Halla $U_H$ w funkcji natężenia prądu sterującego $I_S$</t>
  </si>
  <si>
    <t>Tabela przedstawiająca pomiary</t>
  </si>
  <si>
    <t>Za pomocą programu Graph wyznaczyliśmy współczynniki kierunkowe otrzymanych charakterystyk</t>
  </si>
  <si>
    <t>U1H</t>
  </si>
  <si>
    <t>U2H</t>
  </si>
  <si>
    <t>U3H</t>
  </si>
  <si>
    <t>"-0,2736*x^2 - 0,0308"</t>
  </si>
  <si>
    <t>"-0,5429*x^2-6,8321"</t>
  </si>
  <si>
    <t>"-0,8484*x^2+0,0077"</t>
  </si>
  <si>
    <t>u(Is)</t>
  </si>
  <si>
    <t>u(U1)</t>
  </si>
  <si>
    <t>u(U2)</t>
  </si>
  <si>
    <t>u(U3)</t>
  </si>
  <si>
    <t>Dla wszystkich zależności wyznaczyliśmy stałe Halla $R_H$.</t>
  </si>
  <si>
    <t>$$U_H = \frac{AR_HI}{d} \cdot I_S$$</t>
  </si>
  <si>
    <t>Wzór</t>
  </si>
  <si>
    <t>A</t>
  </si>
  <si>
    <t>d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</si>
</sst>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0"/>
  </numFmts>
  <fonts count="1">
    <font>
      <sz val="11"/>
      <color theme="1"/>
      <name val="Czcionka tekstu podstawowego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3" borderId="0" xfId="0" applyNumberFormat="1" applyFill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ras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0"/>
  <sheetViews>
    <sheetView tabSelected="1" topLeftCell="A24" workbookViewId="0">
      <selection activeCell="O41" sqref="O41"/>
    </sheetView>
  </sheetViews>
  <sheetFormatPr defaultRowHeight="14.25"/>
  <cols>
    <col min="2" max="2" width="9.25" bestFit="1" customWidth="1"/>
    <col min="8" max="8" width="17.375" customWidth="1"/>
  </cols>
  <sheetData>
    <row r="1" spans="1:17" s="6" customFormat="1">
      <c r="A1" s="6">
        <v>0</v>
      </c>
    </row>
    <row r="2" spans="1:17" s="6" customFormat="1">
      <c r="A2" s="6" t="s">
        <v>22</v>
      </c>
    </row>
    <row r="3" spans="1:17">
      <c r="B3" s="3"/>
      <c r="C3" s="3"/>
      <c r="D3" s="3" t="s">
        <v>5</v>
      </c>
      <c r="E3" s="3"/>
      <c r="F3" s="3"/>
    </row>
    <row r="4" spans="1:17">
      <c r="B4" s="3"/>
      <c r="C4" s="3" t="s">
        <v>13</v>
      </c>
      <c r="D4" s="3" t="s">
        <v>16</v>
      </c>
      <c r="E4" s="3" t="s">
        <v>14</v>
      </c>
      <c r="F4" s="3" t="s">
        <v>15</v>
      </c>
    </row>
    <row r="5" spans="1:17">
      <c r="A5" t="s">
        <v>20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H5" s="1" t="s">
        <v>6</v>
      </c>
      <c r="I5" s="3" t="s">
        <v>30</v>
      </c>
      <c r="J5" s="3" t="s">
        <v>31</v>
      </c>
      <c r="K5" s="3" t="s">
        <v>32</v>
      </c>
      <c r="L5" s="3" t="s">
        <v>33</v>
      </c>
    </row>
    <row r="6" spans="1:17">
      <c r="A6">
        <v>1</v>
      </c>
      <c r="B6" s="2">
        <v>-6</v>
      </c>
      <c r="C6" s="2">
        <v>-2.2000000000000002</v>
      </c>
      <c r="D6" s="2">
        <v>-0.6</v>
      </c>
      <c r="E6" s="2">
        <v>1.1000000000000001</v>
      </c>
      <c r="F6" s="2">
        <v>2.9</v>
      </c>
      <c r="H6" s="1" t="s">
        <v>11</v>
      </c>
      <c r="I6">
        <f>N6*97.434%</f>
        <v>7.599852E-2</v>
      </c>
      <c r="J6">
        <f>O6*9.7434%</f>
        <v>1.43130546E-2</v>
      </c>
      <c r="K6">
        <f t="shared" ref="K6:L18" si="0">P6*97.434%</f>
        <v>0.13299741000000001</v>
      </c>
      <c r="L6">
        <f t="shared" si="0"/>
        <v>0.12218223600000001</v>
      </c>
      <c r="N6">
        <v>7.8E-2</v>
      </c>
      <c r="O6">
        <v>0.1469</v>
      </c>
      <c r="P6">
        <v>0.13650000000000001</v>
      </c>
      <c r="Q6">
        <v>0.12540000000000001</v>
      </c>
    </row>
    <row r="7" spans="1:17">
      <c r="A7">
        <v>2</v>
      </c>
      <c r="B7" s="2">
        <v>-5</v>
      </c>
      <c r="C7" s="2">
        <v>-1.8</v>
      </c>
      <c r="D7" s="2">
        <v>-0.5</v>
      </c>
      <c r="E7" s="2">
        <v>0.9</v>
      </c>
      <c r="F7" s="2">
        <v>2.4</v>
      </c>
      <c r="H7" s="1" t="s">
        <v>7</v>
      </c>
      <c r="I7">
        <f t="shared" ref="I7:I18" si="1">N7*97.434%</f>
        <v>5.8460399999999996E-2</v>
      </c>
      <c r="J7">
        <f t="shared" ref="J7:J18" si="2">O7*9.7434%</f>
        <v>1.4712533999999998E-2</v>
      </c>
      <c r="K7">
        <f t="shared" si="0"/>
        <v>0.13835628</v>
      </c>
      <c r="L7">
        <f t="shared" si="0"/>
        <v>0.12958722</v>
      </c>
      <c r="N7">
        <v>0.06</v>
      </c>
      <c r="O7">
        <v>0.151</v>
      </c>
      <c r="P7">
        <v>0.14199999999999999</v>
      </c>
      <c r="Q7">
        <v>0.13300000000000001</v>
      </c>
    </row>
    <row r="8" spans="1:17">
      <c r="A8">
        <v>3</v>
      </c>
      <c r="B8" s="2">
        <v>-4</v>
      </c>
      <c r="C8" s="2">
        <v>-1.5</v>
      </c>
      <c r="D8" s="2">
        <v>-0.4</v>
      </c>
      <c r="E8" s="2">
        <v>0.7</v>
      </c>
      <c r="F8" s="2">
        <v>1.9</v>
      </c>
      <c r="H8" s="1" t="s">
        <v>8</v>
      </c>
      <c r="I8">
        <f t="shared" si="1"/>
        <v>4.0922280000000005E-2</v>
      </c>
      <c r="J8">
        <f t="shared" si="2"/>
        <v>1.51899606E-2</v>
      </c>
      <c r="K8">
        <f t="shared" si="0"/>
        <v>0.14449462199999999</v>
      </c>
      <c r="L8">
        <f t="shared" si="0"/>
        <v>0.13699220400000001</v>
      </c>
      <c r="N8">
        <v>4.2000000000000003E-2</v>
      </c>
      <c r="O8">
        <v>0.15590000000000001</v>
      </c>
      <c r="P8">
        <v>0.14829999999999999</v>
      </c>
      <c r="Q8">
        <v>0.1406</v>
      </c>
    </row>
    <row r="9" spans="1:17">
      <c r="A9">
        <v>4</v>
      </c>
      <c r="B9" s="2">
        <v>-3</v>
      </c>
      <c r="C9" s="2">
        <v>-1.1000000000000001</v>
      </c>
      <c r="D9" s="2">
        <v>-0.3</v>
      </c>
      <c r="E9" s="2">
        <v>0.5</v>
      </c>
      <c r="F9" s="2">
        <v>1.5</v>
      </c>
      <c r="H9" s="1" t="s">
        <v>9</v>
      </c>
      <c r="I9">
        <f t="shared" si="1"/>
        <v>2.3384160000000001E-2</v>
      </c>
      <c r="J9">
        <f t="shared" si="2"/>
        <v>1.558944E-2</v>
      </c>
      <c r="K9">
        <f t="shared" si="0"/>
        <v>0.15053553</v>
      </c>
      <c r="L9">
        <f t="shared" si="0"/>
        <v>0.14517665999999999</v>
      </c>
      <c r="N9">
        <v>2.4E-2</v>
      </c>
      <c r="O9">
        <v>0.16</v>
      </c>
      <c r="P9">
        <v>0.1545</v>
      </c>
      <c r="Q9">
        <v>0.14899999999999999</v>
      </c>
    </row>
    <row r="10" spans="1:17">
      <c r="A10">
        <v>5</v>
      </c>
      <c r="B10" s="2">
        <v>-2</v>
      </c>
      <c r="C10" s="2">
        <v>-0.7</v>
      </c>
      <c r="D10" s="2">
        <v>-0.2</v>
      </c>
      <c r="E10" s="2">
        <v>0.3</v>
      </c>
      <c r="F10" s="2">
        <v>1</v>
      </c>
      <c r="H10" s="1" t="s">
        <v>10</v>
      </c>
      <c r="I10">
        <f t="shared" si="1"/>
        <v>5.8460400000000003E-3</v>
      </c>
      <c r="J10">
        <f t="shared" si="2"/>
        <v>1.6066866599999997E-2</v>
      </c>
      <c r="K10">
        <f t="shared" si="0"/>
        <v>0.15657643800000001</v>
      </c>
      <c r="L10">
        <f t="shared" si="0"/>
        <v>0.15326368199999998</v>
      </c>
      <c r="N10">
        <v>6.0000000000000001E-3</v>
      </c>
      <c r="O10">
        <v>0.16489999999999999</v>
      </c>
      <c r="P10">
        <v>0.16070000000000001</v>
      </c>
      <c r="Q10">
        <v>0.1573</v>
      </c>
    </row>
    <row r="11" spans="1:17">
      <c r="A11">
        <v>6</v>
      </c>
      <c r="B11" s="2">
        <v>-1</v>
      </c>
      <c r="C11" s="2">
        <v>-0.3</v>
      </c>
      <c r="D11" s="2">
        <v>-0.1</v>
      </c>
      <c r="E11" s="2">
        <v>0.2</v>
      </c>
      <c r="F11" s="2">
        <v>0.5</v>
      </c>
      <c r="I11">
        <f t="shared" si="1"/>
        <v>1.1692080000000001E-2</v>
      </c>
      <c r="J11">
        <f t="shared" si="2"/>
        <v>1.6466346E-2</v>
      </c>
      <c r="K11">
        <f t="shared" si="0"/>
        <v>0.163396818</v>
      </c>
      <c r="L11">
        <f t="shared" si="0"/>
        <v>0.16135070399999998</v>
      </c>
      <c r="N11">
        <v>1.2E-2</v>
      </c>
      <c r="O11">
        <v>0.16900000000000001</v>
      </c>
      <c r="P11">
        <v>0.16769999999999999</v>
      </c>
      <c r="Q11">
        <v>0.1656</v>
      </c>
    </row>
    <row r="12" spans="1:17">
      <c r="A12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I12">
        <f t="shared" si="1"/>
        <v>2.9230199999999998E-2</v>
      </c>
      <c r="J12">
        <f t="shared" si="2"/>
        <v>1.6875568799999997E-2</v>
      </c>
      <c r="K12">
        <f t="shared" si="0"/>
        <v>0.16875568799999999</v>
      </c>
      <c r="L12">
        <f t="shared" si="0"/>
        <v>0.16875568799999999</v>
      </c>
      <c r="N12">
        <v>0.03</v>
      </c>
      <c r="O12">
        <v>0.17319999999999999</v>
      </c>
      <c r="P12">
        <v>0.17319999999999999</v>
      </c>
      <c r="Q12">
        <v>0.17319999999999999</v>
      </c>
    </row>
    <row r="13" spans="1:17">
      <c r="A13">
        <v>8</v>
      </c>
      <c r="B13" s="2">
        <v>1</v>
      </c>
      <c r="C13" s="2">
        <v>0.4</v>
      </c>
      <c r="D13" s="2">
        <v>0.1</v>
      </c>
      <c r="E13" s="2">
        <v>-0.1</v>
      </c>
      <c r="F13" s="2">
        <v>-0.4</v>
      </c>
      <c r="I13">
        <f t="shared" si="1"/>
        <v>4.6768320000000002E-2</v>
      </c>
      <c r="J13">
        <f t="shared" si="2"/>
        <v>1.7352995399999998E-2</v>
      </c>
      <c r="K13">
        <f t="shared" si="0"/>
        <v>0.17547863399999999</v>
      </c>
      <c r="L13">
        <f t="shared" si="0"/>
        <v>0.17684270999999999</v>
      </c>
      <c r="N13">
        <v>4.8000000000000001E-2</v>
      </c>
      <c r="O13">
        <v>0.17810000000000001</v>
      </c>
      <c r="P13">
        <v>0.18010000000000001</v>
      </c>
      <c r="Q13">
        <v>0.18149999999999999</v>
      </c>
    </row>
    <row r="14" spans="1:17">
      <c r="A14">
        <v>9</v>
      </c>
      <c r="B14" s="2">
        <v>2</v>
      </c>
      <c r="C14" s="2">
        <v>0.8</v>
      </c>
      <c r="D14" s="2">
        <v>0.3</v>
      </c>
      <c r="E14" s="2">
        <v>-0.2</v>
      </c>
      <c r="F14" s="2">
        <v>-0.8</v>
      </c>
      <c r="I14">
        <f t="shared" si="1"/>
        <v>6.4306440000000006E-2</v>
      </c>
      <c r="J14">
        <f t="shared" si="2"/>
        <v>1.7820678600000001E-2</v>
      </c>
      <c r="K14">
        <f t="shared" si="0"/>
        <v>0.18161697600000001</v>
      </c>
      <c r="L14">
        <f t="shared" si="0"/>
        <v>0.18492973199999999</v>
      </c>
      <c r="N14">
        <v>6.6000000000000003E-2</v>
      </c>
      <c r="O14">
        <v>0.18290000000000001</v>
      </c>
      <c r="P14">
        <v>0.18640000000000001</v>
      </c>
      <c r="Q14">
        <v>0.1898</v>
      </c>
    </row>
    <row r="15" spans="1:17">
      <c r="A15">
        <v>10</v>
      </c>
      <c r="B15" s="2">
        <v>3</v>
      </c>
      <c r="C15" s="2">
        <v>1.2</v>
      </c>
      <c r="D15" s="2">
        <v>0.4</v>
      </c>
      <c r="E15" s="2">
        <v>-0.4</v>
      </c>
      <c r="F15" s="2">
        <v>-1.3</v>
      </c>
      <c r="I15">
        <f t="shared" si="1"/>
        <v>8.1844560000000011E-2</v>
      </c>
      <c r="J15">
        <f t="shared" si="2"/>
        <v>1.8298105199999998E-2</v>
      </c>
      <c r="K15">
        <f t="shared" si="0"/>
        <v>0.18833992199999999</v>
      </c>
      <c r="L15">
        <f t="shared" si="0"/>
        <v>0.19369879200000001</v>
      </c>
      <c r="N15">
        <v>8.4000000000000005E-2</v>
      </c>
      <c r="O15">
        <v>0.18779999999999999</v>
      </c>
      <c r="P15">
        <v>0.1933</v>
      </c>
      <c r="Q15">
        <v>0.1988</v>
      </c>
    </row>
    <row r="16" spans="1:17">
      <c r="A16">
        <v>11</v>
      </c>
      <c r="B16" s="2">
        <v>4</v>
      </c>
      <c r="C16" s="2">
        <v>1.7</v>
      </c>
      <c r="D16" s="2">
        <v>0.5</v>
      </c>
      <c r="E16" s="2">
        <v>-0.5</v>
      </c>
      <c r="F16" s="2">
        <v>-1.7</v>
      </c>
      <c r="I16">
        <f t="shared" si="1"/>
        <v>9.9382679999999987E-2</v>
      </c>
      <c r="J16">
        <f t="shared" si="2"/>
        <v>1.8697584599999997E-2</v>
      </c>
      <c r="K16">
        <f t="shared" si="0"/>
        <v>0.19438083</v>
      </c>
      <c r="L16">
        <f t="shared" si="0"/>
        <v>0.20188324799999999</v>
      </c>
      <c r="N16">
        <v>0.10199999999999999</v>
      </c>
      <c r="O16">
        <v>0.19189999999999999</v>
      </c>
      <c r="P16">
        <v>0.19950000000000001</v>
      </c>
      <c r="Q16">
        <v>0.2072</v>
      </c>
    </row>
    <row r="17" spans="1:17">
      <c r="A17">
        <v>12</v>
      </c>
      <c r="B17" s="2">
        <v>5</v>
      </c>
      <c r="C17" s="2">
        <v>2.1</v>
      </c>
      <c r="D17" s="2">
        <v>0.7</v>
      </c>
      <c r="E17" s="2">
        <v>-0.6</v>
      </c>
      <c r="F17" s="2">
        <v>-2.2000000000000002</v>
      </c>
      <c r="I17">
        <f t="shared" si="1"/>
        <v>0.11692079999999999</v>
      </c>
      <c r="J17">
        <f t="shared" si="2"/>
        <v>1.9175011199999998E-2</v>
      </c>
      <c r="K17">
        <f t="shared" si="0"/>
        <v>0.20120120999999999</v>
      </c>
      <c r="L17">
        <f t="shared" si="0"/>
        <v>0.20997026999999999</v>
      </c>
      <c r="N17">
        <v>0.12</v>
      </c>
      <c r="O17">
        <v>0.1968</v>
      </c>
      <c r="P17">
        <v>0.20649999999999999</v>
      </c>
      <c r="Q17">
        <v>0.2155</v>
      </c>
    </row>
    <row r="18" spans="1:17">
      <c r="A18">
        <v>13</v>
      </c>
      <c r="B18" s="2">
        <v>6</v>
      </c>
      <c r="C18" s="2">
        <v>2.5</v>
      </c>
      <c r="D18" s="2">
        <v>0.8</v>
      </c>
      <c r="E18" s="2">
        <v>-0.8</v>
      </c>
      <c r="F18" s="2">
        <v>-2.6</v>
      </c>
      <c r="I18">
        <f t="shared" si="1"/>
        <v>0.13445892000000001</v>
      </c>
      <c r="J18">
        <f t="shared" si="2"/>
        <v>1.9642694399999997E-2</v>
      </c>
      <c r="K18">
        <f t="shared" si="0"/>
        <v>0.207242118</v>
      </c>
      <c r="L18">
        <f t="shared" si="0"/>
        <v>0.21805729199999999</v>
      </c>
      <c r="N18">
        <v>0.13800000000000001</v>
      </c>
      <c r="O18">
        <v>0.2016</v>
      </c>
      <c r="P18">
        <v>0.2127</v>
      </c>
      <c r="Q18">
        <v>0.2238</v>
      </c>
    </row>
    <row r="19" spans="1:17" s="6" customFormat="1">
      <c r="A19" s="6">
        <v>1</v>
      </c>
    </row>
    <row r="20" spans="1:17" s="6" customFormat="1">
      <c r="A20" s="6" t="s">
        <v>12</v>
      </c>
    </row>
    <row r="21" spans="1:17">
      <c r="C21" s="7" t="s">
        <v>20</v>
      </c>
      <c r="D21" s="7" t="s">
        <v>17</v>
      </c>
      <c r="E21" s="7" t="s">
        <v>18</v>
      </c>
      <c r="F21" s="7" t="s">
        <v>19</v>
      </c>
    </row>
    <row r="22" spans="1:17">
      <c r="C22" s="2">
        <v>1</v>
      </c>
      <c r="D22" s="8">
        <f>(D6-$C6)*0.1%</f>
        <v>1.6000000000000001E-3</v>
      </c>
      <c r="E22" s="8">
        <f t="shared" ref="E22:F22" si="3">(E6-$C6)*0.1%</f>
        <v>3.3000000000000004E-3</v>
      </c>
      <c r="F22" s="8">
        <f t="shared" si="3"/>
        <v>5.0999999999999995E-3</v>
      </c>
      <c r="J22" s="2">
        <v>-6</v>
      </c>
      <c r="K22" s="2">
        <v>-2.2000000000000002</v>
      </c>
      <c r="L22" s="2">
        <v>-0.6</v>
      </c>
      <c r="M22" s="2">
        <v>1.1000000000000001</v>
      </c>
      <c r="N22" s="2">
        <v>2.9</v>
      </c>
    </row>
    <row r="23" spans="1:17">
      <c r="C23" s="2">
        <v>2</v>
      </c>
      <c r="D23" s="8">
        <f t="shared" ref="D23:F34" si="4">(D7-$C7)*0.1%</f>
        <v>1.3000000000000002E-3</v>
      </c>
      <c r="E23" s="8">
        <f t="shared" si="4"/>
        <v>2.7000000000000001E-3</v>
      </c>
      <c r="F23" s="8">
        <f t="shared" si="4"/>
        <v>4.2000000000000006E-3</v>
      </c>
      <c r="J23" s="2">
        <v>-5</v>
      </c>
      <c r="K23" s="2">
        <v>-1.8</v>
      </c>
      <c r="L23" s="2">
        <v>-0.5</v>
      </c>
      <c r="M23" s="2">
        <v>0.9</v>
      </c>
      <c r="N23" s="2">
        <v>2.4</v>
      </c>
    </row>
    <row r="24" spans="1:17">
      <c r="C24" s="2">
        <v>3</v>
      </c>
      <c r="D24" s="8">
        <f t="shared" si="4"/>
        <v>1.1000000000000001E-3</v>
      </c>
      <c r="E24" s="8">
        <f t="shared" si="4"/>
        <v>2.2000000000000001E-3</v>
      </c>
      <c r="F24" s="8">
        <f t="shared" si="4"/>
        <v>3.3999999999999998E-3</v>
      </c>
      <c r="J24" s="2">
        <v>-4</v>
      </c>
      <c r="K24" s="2">
        <v>-1.5</v>
      </c>
      <c r="L24" s="2">
        <v>-0.4</v>
      </c>
      <c r="M24" s="2">
        <v>0.7</v>
      </c>
      <c r="N24" s="2">
        <v>1.9</v>
      </c>
    </row>
    <row r="25" spans="1:17">
      <c r="C25" s="2">
        <v>4</v>
      </c>
      <c r="D25" s="8">
        <f t="shared" si="4"/>
        <v>8.0000000000000004E-4</v>
      </c>
      <c r="E25" s="8">
        <f t="shared" si="4"/>
        <v>1.6000000000000001E-3</v>
      </c>
      <c r="F25" s="8">
        <f t="shared" si="4"/>
        <v>2.6000000000000003E-3</v>
      </c>
      <c r="J25" s="2">
        <v>-3</v>
      </c>
      <c r="K25" s="2">
        <v>-1.1000000000000001</v>
      </c>
      <c r="L25" s="2">
        <v>-0.3</v>
      </c>
      <c r="M25" s="2">
        <v>0.5</v>
      </c>
      <c r="N25" s="2">
        <v>1.5</v>
      </c>
    </row>
    <row r="26" spans="1:17">
      <c r="C26" s="2">
        <v>5</v>
      </c>
      <c r="D26" s="8">
        <f t="shared" si="4"/>
        <v>4.999999999999999E-4</v>
      </c>
      <c r="E26" s="8">
        <f t="shared" si="4"/>
        <v>1E-3</v>
      </c>
      <c r="F26" s="8">
        <f t="shared" si="4"/>
        <v>1.6999999999999999E-3</v>
      </c>
      <c r="J26" s="2">
        <v>-2</v>
      </c>
      <c r="K26" s="2">
        <v>-0.7</v>
      </c>
      <c r="L26" s="2">
        <v>-0.2</v>
      </c>
      <c r="M26" s="2">
        <v>0.3</v>
      </c>
      <c r="N26" s="2">
        <v>1</v>
      </c>
    </row>
    <row r="27" spans="1:17">
      <c r="C27" s="2">
        <v>6</v>
      </c>
      <c r="D27" s="8">
        <f t="shared" si="4"/>
        <v>1.9999999999999998E-4</v>
      </c>
      <c r="E27" s="8">
        <f t="shared" si="4"/>
        <v>5.0000000000000001E-4</v>
      </c>
      <c r="F27" s="8">
        <f t="shared" si="4"/>
        <v>8.0000000000000004E-4</v>
      </c>
      <c r="J27" s="2">
        <v>-1</v>
      </c>
      <c r="K27" s="2">
        <v>-0.3</v>
      </c>
      <c r="L27" s="2">
        <v>-0.1</v>
      </c>
      <c r="M27" s="2">
        <v>0.2</v>
      </c>
      <c r="N27" s="2">
        <v>0.5</v>
      </c>
    </row>
    <row r="28" spans="1:17">
      <c r="C28" s="2">
        <v>7</v>
      </c>
      <c r="D28" s="8">
        <f t="shared" si="4"/>
        <v>0</v>
      </c>
      <c r="E28" s="8">
        <f t="shared" si="4"/>
        <v>0</v>
      </c>
      <c r="F28" s="8">
        <f t="shared" si="4"/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1:17">
      <c r="C29" s="2">
        <v>8</v>
      </c>
      <c r="D29" s="8">
        <f t="shared" si="4"/>
        <v>-3.0000000000000003E-4</v>
      </c>
      <c r="E29" s="8">
        <f t="shared" si="4"/>
        <v>-5.0000000000000001E-4</v>
      </c>
      <c r="F29" s="8">
        <f t="shared" si="4"/>
        <v>-8.0000000000000004E-4</v>
      </c>
      <c r="J29" s="2">
        <v>1</v>
      </c>
      <c r="K29" s="2">
        <v>0.4</v>
      </c>
      <c r="L29" s="2">
        <v>0.1</v>
      </c>
      <c r="M29" s="2">
        <v>-0.1</v>
      </c>
      <c r="N29" s="2">
        <v>-0.4</v>
      </c>
    </row>
    <row r="30" spans="1:17">
      <c r="C30" s="2">
        <v>9</v>
      </c>
      <c r="D30" s="8">
        <f t="shared" si="4"/>
        <v>-5.0000000000000001E-4</v>
      </c>
      <c r="E30" s="8">
        <f t="shared" si="4"/>
        <v>-1E-3</v>
      </c>
      <c r="F30" s="8">
        <f t="shared" si="4"/>
        <v>-1.6000000000000001E-3</v>
      </c>
      <c r="J30" s="2">
        <v>2</v>
      </c>
      <c r="K30" s="2">
        <v>0.8</v>
      </c>
      <c r="L30" s="2">
        <v>0.3</v>
      </c>
      <c r="M30" s="2">
        <v>-0.2</v>
      </c>
      <c r="N30" s="2">
        <v>-0.8</v>
      </c>
    </row>
    <row r="31" spans="1:17">
      <c r="C31" s="2">
        <v>10</v>
      </c>
      <c r="D31" s="8">
        <f t="shared" si="4"/>
        <v>-7.9999999999999993E-4</v>
      </c>
      <c r="E31" s="8">
        <f t="shared" si="4"/>
        <v>-1.6000000000000001E-3</v>
      </c>
      <c r="F31" s="8">
        <f t="shared" si="4"/>
        <v>-2.5000000000000001E-3</v>
      </c>
      <c r="J31" s="2">
        <v>3</v>
      </c>
      <c r="K31" s="2">
        <v>1.2</v>
      </c>
      <c r="L31" s="2">
        <v>0.4</v>
      </c>
      <c r="M31" s="2">
        <v>-0.4</v>
      </c>
      <c r="N31" s="2">
        <v>-1.3</v>
      </c>
    </row>
    <row r="32" spans="1:17">
      <c r="C32" s="2">
        <v>11</v>
      </c>
      <c r="D32" s="8">
        <f t="shared" si="4"/>
        <v>-1.1999999999999999E-3</v>
      </c>
      <c r="E32" s="8">
        <f t="shared" si="4"/>
        <v>-2.2000000000000001E-3</v>
      </c>
      <c r="F32" s="8">
        <f t="shared" si="4"/>
        <v>-3.3999999999999998E-3</v>
      </c>
      <c r="J32" s="2">
        <v>4</v>
      </c>
      <c r="K32" s="2">
        <v>1.7</v>
      </c>
      <c r="L32" s="2">
        <v>0.5</v>
      </c>
      <c r="M32" s="2">
        <v>-0.5</v>
      </c>
      <c r="N32" s="2">
        <v>-1.7</v>
      </c>
    </row>
    <row r="33" spans="1:15">
      <c r="C33" s="2">
        <v>12</v>
      </c>
      <c r="D33" s="8">
        <f t="shared" si="4"/>
        <v>-1.4000000000000002E-3</v>
      </c>
      <c r="E33" s="8">
        <f t="shared" si="4"/>
        <v>-2.7000000000000001E-3</v>
      </c>
      <c r="F33" s="8">
        <f t="shared" si="4"/>
        <v>-4.3000000000000009E-3</v>
      </c>
      <c r="J33" s="2">
        <v>5</v>
      </c>
      <c r="K33" s="2">
        <v>2.1</v>
      </c>
      <c r="L33" s="2">
        <v>0.7</v>
      </c>
      <c r="M33" s="2">
        <v>-0.6</v>
      </c>
      <c r="N33" s="2">
        <v>-2.2000000000000002</v>
      </c>
    </row>
    <row r="34" spans="1:15">
      <c r="C34" s="2">
        <v>13</v>
      </c>
      <c r="D34" s="8">
        <f t="shared" si="4"/>
        <v>-1.6999999999999999E-3</v>
      </c>
      <c r="E34" s="8">
        <f t="shared" si="4"/>
        <v>-3.3E-3</v>
      </c>
      <c r="F34" s="8">
        <f t="shared" si="4"/>
        <v>-5.0999999999999995E-3</v>
      </c>
      <c r="J34" s="2">
        <v>6</v>
      </c>
      <c r="K34" s="2">
        <v>2.5</v>
      </c>
      <c r="L34" s="2">
        <v>0.8</v>
      </c>
      <c r="M34" s="2">
        <v>-0.8</v>
      </c>
      <c r="N34" s="2">
        <v>-2.6</v>
      </c>
    </row>
    <row r="35" spans="1:15" s="6" customFormat="1">
      <c r="A35" s="6">
        <v>2</v>
      </c>
    </row>
    <row r="36" spans="1:15" s="6" customFormat="1">
      <c r="A36" s="6" t="s">
        <v>21</v>
      </c>
    </row>
    <row r="37" spans="1:15" s="6" customFormat="1">
      <c r="A37" s="6">
        <v>3</v>
      </c>
    </row>
    <row r="38" spans="1:15" s="6" customFormat="1">
      <c r="A38" s="6" t="s">
        <v>23</v>
      </c>
    </row>
    <row r="39" spans="1:15">
      <c r="A39" s="5" t="s">
        <v>24</v>
      </c>
      <c r="B39" s="4" t="s">
        <v>27</v>
      </c>
      <c r="C39" s="4"/>
      <c r="K39">
        <f>(-0.2736*B47)/(A47*1)</f>
        <v>-4.9552000000000014</v>
      </c>
      <c r="L39">
        <f>(-0.5429*B47)/(A47*2)</f>
        <v>-4.9162611111111119</v>
      </c>
      <c r="M39">
        <f>(-0.8484*B47)/(A47*3)</f>
        <v>-5.1218222222222227</v>
      </c>
    </row>
    <row r="40" spans="1:15">
      <c r="A40" s="5" t="s">
        <v>25</v>
      </c>
      <c r="B40" s="4" t="s">
        <v>28</v>
      </c>
      <c r="C40" s="4"/>
      <c r="I40">
        <f>(-0.2736)/(A47*1)</f>
        <v>-60.800000000000004</v>
      </c>
      <c r="J40">
        <f>(-0.5429)/(A47*2)</f>
        <v>-60.32222222222223</v>
      </c>
      <c r="K40">
        <f>(-0.8484)/(A47*3)</f>
        <v>-62.844444444444456</v>
      </c>
    </row>
    <row r="41" spans="1:15">
      <c r="A41" s="5" t="s">
        <v>26</v>
      </c>
      <c r="B41" s="4" t="s">
        <v>29</v>
      </c>
      <c r="C41" s="4"/>
      <c r="L41">
        <f>SUM(K39:M39)/3</f>
        <v>-4.997761111111112</v>
      </c>
      <c r="O41">
        <f>SUM(I40:K40)/3</f>
        <v>-61.32222222222223</v>
      </c>
    </row>
    <row r="42" spans="1:15" s="6" customFormat="1">
      <c r="A42" s="6">
        <v>4</v>
      </c>
    </row>
    <row r="43" spans="1:15" s="6" customFormat="1">
      <c r="A43" s="6" t="s">
        <v>34</v>
      </c>
    </row>
    <row r="44" spans="1:15">
      <c r="A44" s="5" t="s">
        <v>36</v>
      </c>
      <c r="B44" s="5"/>
      <c r="C44" s="5"/>
      <c r="E44">
        <v>1</v>
      </c>
      <c r="F44">
        <v>2</v>
      </c>
      <c r="G44">
        <v>3</v>
      </c>
    </row>
    <row r="45" spans="1:15">
      <c r="A45" s="4" t="s">
        <v>35</v>
      </c>
      <c r="B45" s="4"/>
      <c r="C45" s="4"/>
    </row>
    <row r="46" spans="1:15">
      <c r="A46" t="s">
        <v>37</v>
      </c>
      <c r="B46" t="s">
        <v>38</v>
      </c>
    </row>
    <row r="47" spans="1:15">
      <c r="A47">
        <v>4.4999999999999997E-3</v>
      </c>
      <c r="B47">
        <v>8.1500000000000003E-2</v>
      </c>
    </row>
    <row r="48" spans="1:15">
      <c r="C48">
        <v>-6</v>
      </c>
      <c r="D48" s="9">
        <f>($B$47*D22)/($A$47*E$44*$B6)</f>
        <v>-4.8296296296296299E-3</v>
      </c>
      <c r="E48" s="9">
        <f>($B$47*E22)/($A$47*F$44*$B6)</f>
        <v>-4.9805555555555575E-3</v>
      </c>
      <c r="F48" s="9">
        <f>($B$47*F22)/($A$47*G$44*$B6)</f>
        <v>-5.1314814814814825E-3</v>
      </c>
    </row>
    <row r="49" spans="3:11">
      <c r="C49">
        <v>-5</v>
      </c>
      <c r="D49" s="9">
        <f t="shared" ref="D49" si="5">($B$47*D23)/($A$47*E$44*$B7)</f>
        <v>-4.7088888888888901E-3</v>
      </c>
      <c r="E49" s="9">
        <f t="shared" ref="E49:F60" si="6">($B$47*E23)/($A$47*F$44*$B7)</f>
        <v>-4.8900000000000002E-3</v>
      </c>
      <c r="F49" s="9">
        <f t="shared" si="6"/>
        <v>-5.071111111111113E-3</v>
      </c>
    </row>
    <row r="50" spans="3:11">
      <c r="C50">
        <v>-4</v>
      </c>
      <c r="D50" s="9">
        <f t="shared" ref="D50" si="7">($B$47*D24)/($A$47*E$44*$B8)</f>
        <v>-4.9805555555555566E-3</v>
      </c>
      <c r="E50" s="9">
        <f t="shared" si="6"/>
        <v>-4.9805555555555566E-3</v>
      </c>
      <c r="F50" s="9">
        <f t="shared" si="6"/>
        <v>-5.1314814814814825E-3</v>
      </c>
    </row>
    <row r="51" spans="3:11">
      <c r="C51">
        <v>-3</v>
      </c>
      <c r="D51" s="9">
        <f t="shared" ref="D51" si="8">($B$47*D25)/($A$47*E$44*$B9)</f>
        <v>-4.8296296296296299E-3</v>
      </c>
      <c r="E51" s="9">
        <f t="shared" si="6"/>
        <v>-4.8296296296296299E-3</v>
      </c>
      <c r="F51" s="9">
        <f t="shared" si="6"/>
        <v>-5.2320987654320998E-3</v>
      </c>
      <c r="H51">
        <f>SUM(D48:D60)/12</f>
        <v>-4.8271141975308636E-3</v>
      </c>
    </row>
    <row r="52" spans="3:11">
      <c r="C52">
        <v>-2</v>
      </c>
      <c r="D52" s="9">
        <f t="shared" ref="D52" si="9">($B$47*D26)/($A$47*E$44*$B10)</f>
        <v>-4.5277777777777773E-3</v>
      </c>
      <c r="E52" s="9">
        <f t="shared" si="6"/>
        <v>-4.5277777777777781E-3</v>
      </c>
      <c r="F52" s="9">
        <f t="shared" si="6"/>
        <v>-5.1314814814814825E-3</v>
      </c>
      <c r="H52">
        <f>SUM(E48:E60)/12</f>
        <v>-4.7893827160493821E-3</v>
      </c>
      <c r="K52">
        <f>D22/(A47*1)</f>
        <v>0.35555555555555562</v>
      </c>
    </row>
    <row r="53" spans="3:11">
      <c r="C53">
        <v>-1</v>
      </c>
      <c r="D53" s="9">
        <f t="shared" ref="D53" si="10">($B$47*D27)/($A$47*E$44*$B11)</f>
        <v>-3.6222222222222224E-3</v>
      </c>
      <c r="E53" s="9">
        <f t="shared" si="6"/>
        <v>-4.5277777777777781E-3</v>
      </c>
      <c r="F53" s="9">
        <f t="shared" si="6"/>
        <v>-4.8296296296296299E-3</v>
      </c>
      <c r="H53">
        <f>SUM(F48:F60)/12</f>
        <v>-5.0560185185185196E-3</v>
      </c>
    </row>
    <row r="54" spans="3:11">
      <c r="D54" s="9"/>
      <c r="E54" s="9"/>
      <c r="F54" s="9"/>
    </row>
    <row r="55" spans="3:11">
      <c r="C55">
        <v>1</v>
      </c>
      <c r="D55" s="9">
        <f t="shared" ref="D55" si="11">($B$47*D29)/($A$47*E$44*$B13)</f>
        <v>-5.4333333333333352E-3</v>
      </c>
      <c r="E55" s="9">
        <f t="shared" si="6"/>
        <v>-4.5277777777777781E-3</v>
      </c>
      <c r="F55" s="9">
        <f t="shared" si="6"/>
        <v>-4.8296296296296299E-3</v>
      </c>
    </row>
    <row r="56" spans="3:11">
      <c r="C56">
        <v>2</v>
      </c>
      <c r="D56" s="9">
        <f t="shared" ref="D56" si="12">($B$47*D30)/($A$47*E$44*$B14)</f>
        <v>-4.5277777777777781E-3</v>
      </c>
      <c r="E56" s="9">
        <f t="shared" si="6"/>
        <v>-4.5277777777777781E-3</v>
      </c>
      <c r="F56" s="9">
        <f t="shared" si="6"/>
        <v>-4.8296296296296299E-3</v>
      </c>
    </row>
    <row r="57" spans="3:11">
      <c r="C57">
        <v>3</v>
      </c>
      <c r="D57" s="9">
        <f t="shared" ref="D57" si="13">($B$47*D31)/($A$47*E$44*$B15)</f>
        <v>-4.8296296296296299E-3</v>
      </c>
      <c r="E57" s="9">
        <f t="shared" si="6"/>
        <v>-4.8296296296296299E-3</v>
      </c>
      <c r="F57" s="9">
        <f t="shared" si="6"/>
        <v>-5.0308641975308653E-3</v>
      </c>
      <c r="H57">
        <f>SUM(H51:H53)/3</f>
        <v>-4.8908384773662548E-3</v>
      </c>
    </row>
    <row r="58" spans="3:11">
      <c r="C58">
        <v>4</v>
      </c>
      <c r="D58" s="9">
        <f t="shared" ref="D58" si="14">($B$47*D32)/($A$47*E$44*$B16)</f>
        <v>-5.4333333333333334E-3</v>
      </c>
      <c r="E58" s="9">
        <f t="shared" si="6"/>
        <v>-4.9805555555555566E-3</v>
      </c>
      <c r="F58" s="9">
        <f t="shared" si="6"/>
        <v>-5.1314814814814825E-3</v>
      </c>
    </row>
    <row r="59" spans="3:11">
      <c r="C59">
        <v>5</v>
      </c>
      <c r="D59" s="9">
        <f t="shared" ref="D59" si="15">($B$47*D33)/($A$47*E$44*$B17)</f>
        <v>-5.0711111111111122E-3</v>
      </c>
      <c r="E59" s="9">
        <f t="shared" si="6"/>
        <v>-4.8900000000000002E-3</v>
      </c>
      <c r="F59" s="9">
        <f t="shared" si="6"/>
        <v>-5.1918518518518537E-3</v>
      </c>
    </row>
    <row r="60" spans="3:11">
      <c r="C60">
        <v>6</v>
      </c>
      <c r="D60" s="9">
        <f t="shared" ref="D60" si="16">($B$47*D34)/($A$47*E$44*$B18)</f>
        <v>-5.1314814814814825E-3</v>
      </c>
      <c r="E60" s="9">
        <f t="shared" si="6"/>
        <v>-4.9805555555555566E-3</v>
      </c>
      <c r="F60" s="9">
        <f t="shared" si="6"/>
        <v>-5.1314814814814825E-3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M1" sqref="M1:M13"/>
    </sheetView>
  </sheetViews>
  <sheetFormatPr defaultRowHeight="14.25"/>
  <cols>
    <col min="1" max="1" width="2.875" bestFit="1" customWidth="1"/>
    <col min="2" max="2" width="2.5" bestFit="1" customWidth="1"/>
    <col min="3" max="3" width="5.875" bestFit="1" customWidth="1"/>
    <col min="4" max="6" width="4.5" bestFit="1" customWidth="1"/>
    <col min="7" max="7" width="6.875" bestFit="1" customWidth="1"/>
    <col min="8" max="9" width="4.5" bestFit="1" customWidth="1"/>
    <col min="10" max="10" width="6.875" bestFit="1" customWidth="1"/>
    <col min="11" max="12" width="4.5" bestFit="1" customWidth="1"/>
    <col min="13" max="13" width="6.875" bestFit="1" customWidth="1"/>
  </cols>
  <sheetData>
    <row r="1" spans="1:13">
      <c r="A1">
        <v>1</v>
      </c>
      <c r="B1">
        <v>-6</v>
      </c>
      <c r="C1">
        <v>7.8E-2</v>
      </c>
      <c r="D1">
        <v>-2.2000000000000002</v>
      </c>
      <c r="E1">
        <v>-3.8</v>
      </c>
      <c r="F1">
        <v>-1.6</v>
      </c>
      <c r="G1">
        <v>0.1469</v>
      </c>
      <c r="H1">
        <v>-5.3</v>
      </c>
      <c r="I1">
        <v>-3.1</v>
      </c>
      <c r="J1">
        <v>0.13650000000000001</v>
      </c>
      <c r="K1">
        <v>-6.9</v>
      </c>
      <c r="L1">
        <v>-4.7</v>
      </c>
      <c r="M1">
        <v>0.12540000000000001</v>
      </c>
    </row>
    <row r="2" spans="1:13">
      <c r="A2">
        <v>2</v>
      </c>
      <c r="B2">
        <v>-5</v>
      </c>
      <c r="C2">
        <v>0.06</v>
      </c>
      <c r="D2">
        <v>-1.9</v>
      </c>
      <c r="E2">
        <v>-3.2</v>
      </c>
      <c r="F2">
        <v>-1.3</v>
      </c>
      <c r="G2">
        <v>0.151</v>
      </c>
      <c r="H2">
        <v>-4.5</v>
      </c>
      <c r="I2">
        <v>-2.6</v>
      </c>
      <c r="J2">
        <v>0.14199999999999999</v>
      </c>
      <c r="K2">
        <v>-5.8</v>
      </c>
      <c r="L2">
        <v>-3.9</v>
      </c>
      <c r="M2">
        <v>0.13300000000000001</v>
      </c>
    </row>
    <row r="3" spans="1:13">
      <c r="A3">
        <v>3</v>
      </c>
      <c r="B3">
        <v>-4</v>
      </c>
      <c r="C3">
        <v>4.2000000000000003E-2</v>
      </c>
      <c r="D3">
        <v>-1.5</v>
      </c>
      <c r="E3">
        <v>-2.5</v>
      </c>
      <c r="F3">
        <v>-1</v>
      </c>
      <c r="G3">
        <v>0.15590000000000001</v>
      </c>
      <c r="H3">
        <v>-3.6</v>
      </c>
      <c r="I3">
        <v>-2.1</v>
      </c>
      <c r="J3">
        <v>0.14829999999999999</v>
      </c>
      <c r="K3">
        <v>-4.7</v>
      </c>
      <c r="L3">
        <v>-3.2</v>
      </c>
      <c r="M3">
        <v>0.1406</v>
      </c>
    </row>
    <row r="4" spans="1:13">
      <c r="A4">
        <v>4</v>
      </c>
      <c r="B4">
        <v>-3</v>
      </c>
      <c r="C4">
        <v>2.4E-2</v>
      </c>
      <c r="D4">
        <v>-1.1000000000000001</v>
      </c>
      <c r="E4">
        <v>-1.9</v>
      </c>
      <c r="F4">
        <v>-0.8</v>
      </c>
      <c r="G4">
        <v>0.16</v>
      </c>
      <c r="H4">
        <v>-2.7</v>
      </c>
      <c r="I4">
        <v>-1.6</v>
      </c>
      <c r="J4">
        <v>0.1545</v>
      </c>
      <c r="K4">
        <v>-3.5</v>
      </c>
      <c r="L4">
        <v>-2.4</v>
      </c>
      <c r="M4">
        <v>0.14899999999999999</v>
      </c>
    </row>
    <row r="5" spans="1:13">
      <c r="A5">
        <v>5</v>
      </c>
      <c r="B5">
        <v>-2</v>
      </c>
      <c r="C5">
        <v>6.0000000000000001E-3</v>
      </c>
      <c r="D5">
        <v>-0.7</v>
      </c>
      <c r="E5">
        <v>-1.2</v>
      </c>
      <c r="F5">
        <v>-0.5</v>
      </c>
      <c r="G5">
        <v>0.16489999999999999</v>
      </c>
      <c r="H5">
        <v>-1.8</v>
      </c>
      <c r="I5">
        <v>-1.1000000000000001</v>
      </c>
      <c r="J5">
        <v>0.16070000000000001</v>
      </c>
      <c r="K5">
        <v>-2.2999999999999998</v>
      </c>
      <c r="L5">
        <v>-1.6</v>
      </c>
      <c r="M5">
        <v>0.1573</v>
      </c>
    </row>
    <row r="6" spans="1:13">
      <c r="A6">
        <v>6</v>
      </c>
      <c r="B6">
        <v>-1</v>
      </c>
      <c r="C6">
        <v>1.2E-2</v>
      </c>
      <c r="D6">
        <v>-0.3</v>
      </c>
      <c r="E6">
        <v>-0.6</v>
      </c>
      <c r="F6">
        <v>-0.3</v>
      </c>
      <c r="G6">
        <v>0.16900000000000001</v>
      </c>
      <c r="H6">
        <v>-0.8</v>
      </c>
      <c r="I6">
        <v>-0.5</v>
      </c>
      <c r="J6">
        <v>0.16769999999999999</v>
      </c>
      <c r="K6">
        <v>-1.1000000000000001</v>
      </c>
      <c r="L6">
        <v>-0.8</v>
      </c>
      <c r="M6">
        <v>0.1656</v>
      </c>
    </row>
    <row r="7" spans="1:13">
      <c r="A7">
        <v>7</v>
      </c>
      <c r="B7">
        <v>0</v>
      </c>
      <c r="C7">
        <v>0.03</v>
      </c>
      <c r="D7">
        <v>0</v>
      </c>
      <c r="E7">
        <v>0</v>
      </c>
      <c r="F7">
        <v>0</v>
      </c>
      <c r="G7">
        <v>0.17319999999999999</v>
      </c>
      <c r="H7">
        <v>0</v>
      </c>
      <c r="I7">
        <v>0</v>
      </c>
      <c r="J7">
        <v>0.17319999999999999</v>
      </c>
      <c r="K7">
        <v>0</v>
      </c>
      <c r="L7">
        <v>0</v>
      </c>
      <c r="M7">
        <v>0.17319999999999999</v>
      </c>
    </row>
    <row r="8" spans="1:13">
      <c r="A8">
        <v>8</v>
      </c>
      <c r="B8">
        <v>1</v>
      </c>
      <c r="C8">
        <v>4.8000000000000001E-2</v>
      </c>
      <c r="D8">
        <v>0.4</v>
      </c>
      <c r="E8">
        <v>0.7</v>
      </c>
      <c r="F8">
        <v>0.3</v>
      </c>
      <c r="G8">
        <v>0.17810000000000001</v>
      </c>
      <c r="H8">
        <v>1</v>
      </c>
      <c r="I8">
        <v>0.6</v>
      </c>
      <c r="J8">
        <v>0.18010000000000001</v>
      </c>
      <c r="K8">
        <v>1.2</v>
      </c>
      <c r="L8">
        <v>0.8</v>
      </c>
      <c r="M8">
        <v>0.18149999999999999</v>
      </c>
    </row>
    <row r="9" spans="1:13">
      <c r="A9">
        <v>9</v>
      </c>
      <c r="B9">
        <v>2</v>
      </c>
      <c r="C9">
        <v>6.6000000000000003E-2</v>
      </c>
      <c r="D9">
        <v>0.8</v>
      </c>
      <c r="E9">
        <v>1.4</v>
      </c>
      <c r="F9">
        <v>0.6</v>
      </c>
      <c r="G9">
        <v>0.18290000000000001</v>
      </c>
      <c r="H9">
        <v>1.9</v>
      </c>
      <c r="I9">
        <v>1.1000000000000001</v>
      </c>
      <c r="J9">
        <v>0.18640000000000001</v>
      </c>
      <c r="K9">
        <v>2.4</v>
      </c>
      <c r="L9">
        <v>1.6</v>
      </c>
      <c r="M9">
        <v>0.1898</v>
      </c>
    </row>
    <row r="10" spans="1:13">
      <c r="A10">
        <v>10</v>
      </c>
      <c r="B10">
        <v>3</v>
      </c>
      <c r="C10">
        <v>8.4000000000000005E-2</v>
      </c>
      <c r="D10">
        <v>1.2</v>
      </c>
      <c r="E10">
        <v>2.1</v>
      </c>
      <c r="F10">
        <v>0.9</v>
      </c>
      <c r="G10">
        <v>0.18779999999999999</v>
      </c>
      <c r="H10">
        <v>2.9</v>
      </c>
      <c r="I10">
        <v>1.7</v>
      </c>
      <c r="J10">
        <v>0.1933</v>
      </c>
      <c r="K10">
        <v>3.7</v>
      </c>
      <c r="L10">
        <v>2.5</v>
      </c>
      <c r="M10">
        <v>0.1988</v>
      </c>
    </row>
    <row r="11" spans="1:13">
      <c r="A11">
        <v>11</v>
      </c>
      <c r="B11">
        <v>4</v>
      </c>
      <c r="C11">
        <v>0.10199999999999999</v>
      </c>
      <c r="D11">
        <v>1.7</v>
      </c>
      <c r="E11">
        <v>2.7</v>
      </c>
      <c r="F11">
        <v>1</v>
      </c>
      <c r="G11">
        <v>0.19189999999999999</v>
      </c>
      <c r="H11">
        <v>3.8</v>
      </c>
      <c r="I11">
        <v>2.1</v>
      </c>
      <c r="J11">
        <v>0.19950000000000001</v>
      </c>
      <c r="K11">
        <v>4.9000000000000004</v>
      </c>
      <c r="L11">
        <v>3.2</v>
      </c>
      <c r="M11">
        <v>0.2072</v>
      </c>
    </row>
    <row r="12" spans="1:13">
      <c r="A12">
        <v>12</v>
      </c>
      <c r="B12">
        <v>5</v>
      </c>
      <c r="C12">
        <v>0.12</v>
      </c>
      <c r="D12">
        <v>2.1</v>
      </c>
      <c r="E12">
        <v>3.4</v>
      </c>
      <c r="F12">
        <v>1.3</v>
      </c>
      <c r="G12">
        <v>0.1968</v>
      </c>
      <c r="H12">
        <v>4.8</v>
      </c>
      <c r="I12">
        <v>2.7</v>
      </c>
      <c r="J12">
        <v>0.20649999999999999</v>
      </c>
      <c r="K12">
        <v>6.1</v>
      </c>
      <c r="L12">
        <v>4</v>
      </c>
      <c r="M12">
        <v>0.2155</v>
      </c>
    </row>
    <row r="13" spans="1:13">
      <c r="A13">
        <v>13</v>
      </c>
      <c r="B13">
        <v>6</v>
      </c>
      <c r="C13">
        <v>0.13800000000000001</v>
      </c>
      <c r="D13">
        <v>2.5</v>
      </c>
      <c r="E13">
        <v>4.0999999999999996</v>
      </c>
      <c r="F13">
        <v>1.6</v>
      </c>
      <c r="G13">
        <v>0.2016</v>
      </c>
      <c r="H13">
        <v>5.7</v>
      </c>
      <c r="I13">
        <v>3.2</v>
      </c>
      <c r="J13">
        <v>0.2127</v>
      </c>
      <c r="K13">
        <v>7.3</v>
      </c>
      <c r="L13">
        <v>4.8</v>
      </c>
      <c r="M13">
        <v>0.2238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Arkusz2!trash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Gaj</dc:creator>
  <cp:lastModifiedBy>Michal Gaj</cp:lastModifiedBy>
  <dcterms:created xsi:type="dcterms:W3CDTF">2017-05-10T17:06:41Z</dcterms:created>
  <dcterms:modified xsi:type="dcterms:W3CDTF">2017-05-11T10:57:10Z</dcterms:modified>
</cp:coreProperties>
</file>