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University_of_Georgia/Dawe_Lab_Documents/Trkin_CRISPR/"/>
    </mc:Choice>
  </mc:AlternateContent>
  <xr:revisionPtr revIDLastSave="0" documentId="13_ncr:1_{26BB4007-E596-9141-AD1D-F8A049FB4BB7}" xr6:coauthVersionLast="47" xr6:coauthVersionMax="47" xr10:uidLastSave="{00000000-0000-0000-0000-000000000000}"/>
  <bookViews>
    <workbookView xWindow="0" yWindow="760" windowWidth="30240" windowHeight="17760" xr2:uid="{5D6B4EF2-9AA5-B64D-9BBB-17F617EBF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H47" i="1" s="1"/>
  <c r="G46" i="1"/>
  <c r="H46" i="1" s="1"/>
  <c r="G45" i="1"/>
  <c r="H45" i="1" s="1"/>
  <c r="G44" i="1"/>
  <c r="H44" i="1" s="1"/>
  <c r="G2" i="1"/>
  <c r="G4" i="1"/>
  <c r="G11" i="1"/>
  <c r="G16" i="1"/>
  <c r="G19" i="1"/>
  <c r="G12" i="1"/>
  <c r="G20" i="1"/>
  <c r="G13" i="1"/>
  <c r="G21" i="1"/>
  <c r="G23" i="1"/>
  <c r="G22" i="1"/>
  <c r="G38" i="1"/>
  <c r="G33" i="1"/>
  <c r="G32" i="1"/>
  <c r="G31" i="1"/>
  <c r="G42" i="1"/>
  <c r="G39" i="1"/>
  <c r="G43" i="1"/>
  <c r="G34" i="1"/>
  <c r="G26" i="1"/>
  <c r="G24" i="1"/>
  <c r="G14" i="1"/>
  <c r="G18" i="1"/>
  <c r="G7" i="1"/>
  <c r="G35" i="1"/>
  <c r="G10" i="1"/>
  <c r="G6" i="1"/>
  <c r="G15" i="1"/>
  <c r="G30" i="1"/>
  <c r="G9" i="1"/>
  <c r="G17" i="1"/>
  <c r="G25" i="1"/>
  <c r="G29" i="1"/>
  <c r="G28" i="1"/>
  <c r="G3" i="1"/>
  <c r="G37" i="1"/>
  <c r="G41" i="1"/>
  <c r="G8" i="1"/>
  <c r="G40" i="1"/>
  <c r="G36" i="1"/>
  <c r="G27" i="1"/>
  <c r="G5" i="1"/>
  <c r="H27" i="1"/>
  <c r="H36" i="1"/>
  <c r="H40" i="1"/>
  <c r="H8" i="1"/>
  <c r="H41" i="1"/>
  <c r="H37" i="1"/>
  <c r="H3" i="1"/>
  <c r="H28" i="1"/>
  <c r="H29" i="1"/>
  <c r="H25" i="1"/>
  <c r="H17" i="1"/>
  <c r="H9" i="1"/>
  <c r="H30" i="1"/>
  <c r="H15" i="1"/>
  <c r="H6" i="1"/>
  <c r="H10" i="1"/>
  <c r="H35" i="1"/>
  <c r="H7" i="1"/>
  <c r="H18" i="1"/>
  <c r="H14" i="1"/>
  <c r="H24" i="1"/>
  <c r="H26" i="1"/>
  <c r="H34" i="1"/>
  <c r="H11" i="1"/>
  <c r="H13" i="1"/>
  <c r="H4" i="1"/>
  <c r="H31" i="1"/>
  <c r="H20" i="1"/>
  <c r="H32" i="1"/>
  <c r="H33" i="1"/>
  <c r="H12" i="1"/>
  <c r="H19" i="1"/>
  <c r="H38" i="1"/>
  <c r="H21" i="1"/>
  <c r="H42" i="1"/>
  <c r="H2" i="1"/>
  <c r="H23" i="1"/>
  <c r="H22" i="1"/>
  <c r="H39" i="1"/>
  <c r="H43" i="1"/>
  <c r="H5" i="1"/>
  <c r="H16" i="1"/>
</calcChain>
</file>

<file path=xl/sharedStrings.xml><?xml version="1.0" encoding="utf-8"?>
<sst xmlns="http://schemas.openxmlformats.org/spreadsheetml/2006/main" count="103" uniqueCount="17">
  <si>
    <t>Individual</t>
  </si>
  <si>
    <t>Number</t>
  </si>
  <si>
    <t>Genotype</t>
  </si>
  <si>
    <t>GFP</t>
  </si>
  <si>
    <t>Not GFP</t>
  </si>
  <si>
    <t>GFP_Seg</t>
  </si>
  <si>
    <t>K10L2 trkin +</t>
  </si>
  <si>
    <t>Cas9</t>
  </si>
  <si>
    <t>No</t>
  </si>
  <si>
    <t>K10L2 trkin -</t>
  </si>
  <si>
    <t>Ab10-I trkin -</t>
  </si>
  <si>
    <t>N10</t>
  </si>
  <si>
    <t>Ab10-I trkin +</t>
  </si>
  <si>
    <t>yes this is correct</t>
  </si>
  <si>
    <t>Total</t>
  </si>
  <si>
    <t>Yes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</si>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</sst>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5AE6-7A85-6247-A85B-416CB12EB281}">
  <dimension ref="A1:I47"/>
  <sheetViews>
    <sheetView tabSelected="1" workbookViewId="0">
      <selection activeCell="I1" sqref="I1"/>
    </sheetView>
  </sheetViews>
  <sheetFormatPr baseColWidth="10" defaultRowHeight="16" x14ac:dyDescent="0.2"/>
  <cols>
    <col min="3" max="3" width="11.6640625" bestFit="1" customWidth="1"/>
    <col min="4" max="4" width="11.6640625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7</v>
      </c>
      <c r="E1" t="s">
        <v>3</v>
      </c>
      <c r="F1" t="s">
        <v>4</v>
      </c>
      <c r="G1" t="s">
        <v>14</v>
      </c>
      <c r="H1" t="s">
        <v>5</v>
      </c>
      <c r="I1" t="s">
        <v>16</v>
      </c>
    </row>
    <row r="2" spans="1:9" x14ac:dyDescent="0.2">
      <c r="A2">
        <v>296</v>
      </c>
      <c r="B2">
        <v>1</v>
      </c>
      <c r="C2" t="s">
        <v>9</v>
      </c>
      <c r="D2" t="s">
        <v>8</v>
      </c>
      <c r="E2">
        <v>177</v>
      </c>
      <c r="F2">
        <v>184</v>
      </c>
      <c r="G2">
        <f>E2+F2</f>
        <v>361</v>
      </c>
      <c r="H2">
        <f>(E2/(E2+F2))*100</f>
        <v>49.03047091412742</v>
      </c>
    </row>
    <row r="3" spans="1:9" x14ac:dyDescent="0.2">
      <c r="A3">
        <v>296</v>
      </c>
      <c r="B3">
        <v>4</v>
      </c>
      <c r="C3" t="s">
        <v>9</v>
      </c>
      <c r="D3" t="s">
        <v>15</v>
      </c>
      <c r="E3">
        <v>141</v>
      </c>
      <c r="F3">
        <v>122</v>
      </c>
      <c r="G3">
        <f>E3+F3</f>
        <v>263</v>
      </c>
      <c r="H3">
        <f>(E3/(E3+F3))*100</f>
        <v>53.612167300380229</v>
      </c>
    </row>
    <row r="4" spans="1:9" x14ac:dyDescent="0.2">
      <c r="A4">
        <v>296</v>
      </c>
      <c r="B4">
        <v>5</v>
      </c>
      <c r="C4" t="s">
        <v>9</v>
      </c>
      <c r="D4" t="s">
        <v>8</v>
      </c>
      <c r="E4">
        <v>159</v>
      </c>
      <c r="F4">
        <v>146</v>
      </c>
      <c r="G4">
        <f>E4+F4</f>
        <v>305</v>
      </c>
      <c r="H4">
        <f>(E4/(E4+F4))*100</f>
        <v>52.131147540983605</v>
      </c>
    </row>
    <row r="5" spans="1:9" x14ac:dyDescent="0.2">
      <c r="A5">
        <v>296</v>
      </c>
      <c r="B5">
        <v>8</v>
      </c>
      <c r="C5" t="s">
        <v>9</v>
      </c>
      <c r="D5" t="s">
        <v>15</v>
      </c>
      <c r="E5">
        <v>120</v>
      </c>
      <c r="F5">
        <v>109</v>
      </c>
      <c r="G5">
        <f>E5+F5</f>
        <v>229</v>
      </c>
      <c r="H5">
        <f>(E5/(E5+F5))*100</f>
        <v>52.401746724890828</v>
      </c>
    </row>
    <row r="6" spans="1:9" x14ac:dyDescent="0.2">
      <c r="A6">
        <v>296</v>
      </c>
      <c r="B6">
        <v>12</v>
      </c>
      <c r="C6" t="s">
        <v>9</v>
      </c>
      <c r="D6" t="s">
        <v>15</v>
      </c>
      <c r="E6">
        <v>204</v>
      </c>
      <c r="F6">
        <v>236</v>
      </c>
      <c r="G6">
        <f>E6+F6</f>
        <v>440</v>
      </c>
      <c r="H6">
        <f>(E6/(E6+F6))*100</f>
        <v>46.36363636363636</v>
      </c>
    </row>
    <row r="7" spans="1:9" x14ac:dyDescent="0.2">
      <c r="A7">
        <v>296</v>
      </c>
      <c r="B7">
        <v>13</v>
      </c>
      <c r="C7" t="s">
        <v>9</v>
      </c>
      <c r="D7" t="s">
        <v>15</v>
      </c>
      <c r="E7">
        <v>2</v>
      </c>
      <c r="F7">
        <v>2</v>
      </c>
      <c r="G7">
        <f>E7+F7</f>
        <v>4</v>
      </c>
      <c r="H7">
        <f>(E7/(E7+F7))*100</f>
        <v>50</v>
      </c>
    </row>
    <row r="8" spans="1:9" x14ac:dyDescent="0.2">
      <c r="A8">
        <v>296</v>
      </c>
      <c r="B8">
        <v>16</v>
      </c>
      <c r="C8" t="s">
        <v>9</v>
      </c>
      <c r="D8" t="s">
        <v>15</v>
      </c>
      <c r="E8">
        <v>154</v>
      </c>
      <c r="F8">
        <v>130</v>
      </c>
      <c r="G8">
        <f>E8+F8</f>
        <v>284</v>
      </c>
      <c r="H8">
        <f>(E8/(E8+F8))*100</f>
        <v>54.225352112676063</v>
      </c>
    </row>
    <row r="9" spans="1:9" x14ac:dyDescent="0.2">
      <c r="A9">
        <v>296</v>
      </c>
      <c r="B9">
        <v>17</v>
      </c>
      <c r="C9" t="s">
        <v>9</v>
      </c>
      <c r="D9" t="s">
        <v>15</v>
      </c>
      <c r="E9">
        <v>156</v>
      </c>
      <c r="F9">
        <v>156</v>
      </c>
      <c r="G9">
        <f>E9+F9</f>
        <v>312</v>
      </c>
      <c r="H9">
        <f>(E9/(E9+F9))*100</f>
        <v>50</v>
      </c>
      <c r="I9" t="s">
        <v>13</v>
      </c>
    </row>
    <row r="10" spans="1:9" x14ac:dyDescent="0.2">
      <c r="A10">
        <v>296</v>
      </c>
      <c r="B10">
        <v>18</v>
      </c>
      <c r="C10" t="s">
        <v>9</v>
      </c>
      <c r="D10" t="s">
        <v>15</v>
      </c>
      <c r="E10">
        <v>140</v>
      </c>
      <c r="F10">
        <v>129</v>
      </c>
      <c r="G10">
        <f>E10+F10</f>
        <v>269</v>
      </c>
      <c r="H10">
        <f>(E10/(E10+F10))*100</f>
        <v>52.044609665427508</v>
      </c>
    </row>
    <row r="11" spans="1:9" x14ac:dyDescent="0.2">
      <c r="A11">
        <v>296</v>
      </c>
      <c r="B11">
        <v>20</v>
      </c>
      <c r="C11" t="s">
        <v>9</v>
      </c>
      <c r="D11" t="s">
        <v>8</v>
      </c>
      <c r="E11">
        <v>162</v>
      </c>
      <c r="F11">
        <v>149</v>
      </c>
      <c r="G11">
        <f>E11+F11</f>
        <v>311</v>
      </c>
      <c r="H11">
        <f>(E11/(E11+F11))*100</f>
        <v>52.09003215434084</v>
      </c>
    </row>
    <row r="12" spans="1:9" x14ac:dyDescent="0.2">
      <c r="A12">
        <v>298</v>
      </c>
      <c r="B12">
        <v>4</v>
      </c>
      <c r="C12" t="s">
        <v>6</v>
      </c>
      <c r="D12" t="s">
        <v>8</v>
      </c>
      <c r="E12">
        <v>176</v>
      </c>
      <c r="F12">
        <v>173</v>
      </c>
      <c r="G12">
        <f>E12+F12</f>
        <v>349</v>
      </c>
      <c r="H12">
        <f>(E12/(E12+F12))*100</f>
        <v>50.429799426934096</v>
      </c>
    </row>
    <row r="13" spans="1:9" x14ac:dyDescent="0.2">
      <c r="A13">
        <v>298</v>
      </c>
      <c r="B13">
        <v>7</v>
      </c>
      <c r="C13" t="s">
        <v>6</v>
      </c>
      <c r="D13" t="s">
        <v>8</v>
      </c>
      <c r="E13">
        <v>108</v>
      </c>
      <c r="F13">
        <v>118</v>
      </c>
      <c r="G13">
        <f>E13+F13</f>
        <v>226</v>
      </c>
      <c r="H13">
        <f>(E13/(E13+F13))*100</f>
        <v>47.787610619469028</v>
      </c>
    </row>
    <row r="14" spans="1:9" x14ac:dyDescent="0.2">
      <c r="A14">
        <v>298</v>
      </c>
      <c r="B14">
        <v>13</v>
      </c>
      <c r="C14" t="s">
        <v>6</v>
      </c>
      <c r="D14" t="s">
        <v>8</v>
      </c>
      <c r="E14">
        <v>125</v>
      </c>
      <c r="F14">
        <v>127</v>
      </c>
      <c r="G14">
        <f>E14+F14</f>
        <v>252</v>
      </c>
      <c r="H14">
        <f>(E14/(E14+F14))*100</f>
        <v>49.603174603174608</v>
      </c>
    </row>
    <row r="15" spans="1:9" x14ac:dyDescent="0.2">
      <c r="A15">
        <v>298</v>
      </c>
      <c r="B15">
        <v>16</v>
      </c>
      <c r="C15" t="s">
        <v>6</v>
      </c>
      <c r="D15" t="s">
        <v>8</v>
      </c>
      <c r="E15">
        <v>117</v>
      </c>
      <c r="F15">
        <v>163</v>
      </c>
      <c r="G15">
        <f>E15+F15</f>
        <v>280</v>
      </c>
      <c r="H15">
        <f>(E15/(E15+F15))*100</f>
        <v>41.785714285714285</v>
      </c>
    </row>
    <row r="16" spans="1:9" x14ac:dyDescent="0.2">
      <c r="A16">
        <v>298</v>
      </c>
      <c r="B16">
        <v>19</v>
      </c>
      <c r="C16" t="s">
        <v>6</v>
      </c>
      <c r="D16" t="s">
        <v>8</v>
      </c>
      <c r="E16">
        <v>99</v>
      </c>
      <c r="F16">
        <v>87</v>
      </c>
      <c r="G16">
        <f>E16+F16</f>
        <v>186</v>
      </c>
      <c r="H16">
        <f>(E16/(E16+F16))*100</f>
        <v>53.225806451612897</v>
      </c>
    </row>
    <row r="17" spans="1:9" x14ac:dyDescent="0.2">
      <c r="A17">
        <v>298</v>
      </c>
      <c r="B17">
        <v>20</v>
      </c>
      <c r="C17" t="s">
        <v>6</v>
      </c>
      <c r="D17" t="s">
        <v>8</v>
      </c>
      <c r="E17">
        <v>179</v>
      </c>
      <c r="F17">
        <v>200</v>
      </c>
      <c r="G17">
        <f>E17+F17</f>
        <v>379</v>
      </c>
      <c r="H17">
        <f>(E17/(E17+F17))*100</f>
        <v>47.229551451187334</v>
      </c>
    </row>
    <row r="18" spans="1:9" x14ac:dyDescent="0.2">
      <c r="A18">
        <v>298</v>
      </c>
      <c r="B18">
        <v>21</v>
      </c>
      <c r="C18" t="s">
        <v>6</v>
      </c>
      <c r="D18" t="s">
        <v>8</v>
      </c>
      <c r="E18">
        <v>67</v>
      </c>
      <c r="F18">
        <v>67</v>
      </c>
      <c r="G18">
        <f>E18+F18</f>
        <v>134</v>
      </c>
      <c r="H18">
        <f>(E18/(E18+F18))*100</f>
        <v>50</v>
      </c>
      <c r="I18" t="s">
        <v>13</v>
      </c>
    </row>
    <row r="19" spans="1:9" x14ac:dyDescent="0.2">
      <c r="A19">
        <v>298</v>
      </c>
      <c r="B19">
        <v>22</v>
      </c>
      <c r="C19" t="s">
        <v>6</v>
      </c>
      <c r="D19" t="s">
        <v>8</v>
      </c>
      <c r="E19">
        <v>189</v>
      </c>
      <c r="F19">
        <v>196</v>
      </c>
      <c r="G19">
        <f>E19+F19</f>
        <v>385</v>
      </c>
      <c r="H19">
        <f>(E19/(E19+F19))*100</f>
        <v>49.090909090909093</v>
      </c>
    </row>
    <row r="20" spans="1:9" x14ac:dyDescent="0.2">
      <c r="A20">
        <v>298</v>
      </c>
      <c r="B20">
        <v>24</v>
      </c>
      <c r="C20" t="s">
        <v>6</v>
      </c>
      <c r="D20" t="s">
        <v>8</v>
      </c>
      <c r="E20">
        <v>191</v>
      </c>
      <c r="F20">
        <v>201</v>
      </c>
      <c r="G20">
        <f>E20+F20</f>
        <v>392</v>
      </c>
      <c r="H20">
        <f>(E20/(E20+F20))*100</f>
        <v>48.724489795918366</v>
      </c>
    </row>
    <row r="21" spans="1:9" x14ac:dyDescent="0.2">
      <c r="A21">
        <v>299</v>
      </c>
      <c r="B21">
        <v>1</v>
      </c>
      <c r="C21" t="s">
        <v>11</v>
      </c>
      <c r="D21" t="s">
        <v>8</v>
      </c>
      <c r="E21">
        <v>88</v>
      </c>
      <c r="F21">
        <v>75</v>
      </c>
      <c r="G21">
        <f>E21+F21</f>
        <v>163</v>
      </c>
      <c r="H21">
        <f>(E21/(E21+F21))*100</f>
        <v>53.987730061349694</v>
      </c>
    </row>
    <row r="22" spans="1:9" x14ac:dyDescent="0.2">
      <c r="A22">
        <v>299</v>
      </c>
      <c r="B22">
        <v>2</v>
      </c>
      <c r="C22" t="s">
        <v>11</v>
      </c>
      <c r="D22" t="s">
        <v>8</v>
      </c>
      <c r="E22">
        <v>152</v>
      </c>
      <c r="F22">
        <v>160</v>
      </c>
      <c r="G22">
        <f>E22+F22</f>
        <v>312</v>
      </c>
      <c r="H22">
        <f>(E22/(E22+F22))*100</f>
        <v>48.717948717948715</v>
      </c>
    </row>
    <row r="23" spans="1:9" x14ac:dyDescent="0.2">
      <c r="A23">
        <v>299</v>
      </c>
      <c r="B23">
        <v>3</v>
      </c>
      <c r="C23" t="s">
        <v>11</v>
      </c>
      <c r="D23" t="s">
        <v>8</v>
      </c>
      <c r="E23">
        <v>221</v>
      </c>
      <c r="F23">
        <v>195</v>
      </c>
      <c r="G23">
        <f>E23+F23</f>
        <v>416</v>
      </c>
      <c r="H23">
        <f>(E23/(E23+F23))*100</f>
        <v>53.125</v>
      </c>
    </row>
    <row r="24" spans="1:9" x14ac:dyDescent="0.2">
      <c r="A24">
        <v>299</v>
      </c>
      <c r="B24">
        <v>5</v>
      </c>
      <c r="C24" t="s">
        <v>11</v>
      </c>
      <c r="D24" t="s">
        <v>8</v>
      </c>
      <c r="E24">
        <v>96</v>
      </c>
      <c r="F24">
        <v>104</v>
      </c>
      <c r="G24">
        <f>E24+F24</f>
        <v>200</v>
      </c>
      <c r="H24">
        <f>(E24/(E24+F24))*100</f>
        <v>48</v>
      </c>
    </row>
    <row r="25" spans="1:9" x14ac:dyDescent="0.2">
      <c r="A25">
        <v>299</v>
      </c>
      <c r="B25">
        <v>6</v>
      </c>
      <c r="C25" t="s">
        <v>11</v>
      </c>
      <c r="D25" t="s">
        <v>8</v>
      </c>
      <c r="E25">
        <v>131</v>
      </c>
      <c r="F25">
        <v>117</v>
      </c>
      <c r="G25">
        <f>E25+F25</f>
        <v>248</v>
      </c>
      <c r="H25">
        <f>(E25/(E25+F25))*100</f>
        <v>52.822580645161288</v>
      </c>
    </row>
    <row r="26" spans="1:9" x14ac:dyDescent="0.2">
      <c r="A26">
        <v>299</v>
      </c>
      <c r="B26">
        <v>10</v>
      </c>
      <c r="C26" t="s">
        <v>11</v>
      </c>
      <c r="D26" t="s">
        <v>8</v>
      </c>
      <c r="E26">
        <v>164</v>
      </c>
      <c r="F26">
        <v>196</v>
      </c>
      <c r="G26">
        <f>E26+F26</f>
        <v>360</v>
      </c>
      <c r="H26">
        <f>(E26/(E26+F26))*100</f>
        <v>45.555555555555557</v>
      </c>
    </row>
    <row r="27" spans="1:9" x14ac:dyDescent="0.2">
      <c r="A27">
        <v>299</v>
      </c>
      <c r="B27">
        <v>11</v>
      </c>
      <c r="C27" t="s">
        <v>11</v>
      </c>
      <c r="D27" t="s">
        <v>8</v>
      </c>
      <c r="E27">
        <v>174</v>
      </c>
      <c r="F27">
        <v>198</v>
      </c>
      <c r="G27">
        <f>E27+F27</f>
        <v>372</v>
      </c>
      <c r="H27">
        <f>(E27/(E27+F27))*100</f>
        <v>46.774193548387096</v>
      </c>
    </row>
    <row r="28" spans="1:9" x14ac:dyDescent="0.2">
      <c r="A28">
        <v>299</v>
      </c>
      <c r="B28">
        <v>12</v>
      </c>
      <c r="C28" t="s">
        <v>11</v>
      </c>
      <c r="D28" t="s">
        <v>8</v>
      </c>
      <c r="E28">
        <v>212</v>
      </c>
      <c r="F28">
        <v>231</v>
      </c>
      <c r="G28">
        <f>E28+F28</f>
        <v>443</v>
      </c>
      <c r="H28">
        <f>(E28/(E28+F28))*100</f>
        <v>47.855530474040634</v>
      </c>
    </row>
    <row r="29" spans="1:9" x14ac:dyDescent="0.2">
      <c r="A29">
        <v>299</v>
      </c>
      <c r="B29">
        <v>14</v>
      </c>
      <c r="C29" t="s">
        <v>11</v>
      </c>
      <c r="D29" t="s">
        <v>8</v>
      </c>
      <c r="E29">
        <v>185</v>
      </c>
      <c r="F29">
        <v>211</v>
      </c>
      <c r="G29">
        <f>E29+F29</f>
        <v>396</v>
      </c>
      <c r="H29">
        <f>(E29/(E29+F29))*100</f>
        <v>46.717171717171716</v>
      </c>
    </row>
    <row r="30" spans="1:9" x14ac:dyDescent="0.2">
      <c r="A30">
        <v>299</v>
      </c>
      <c r="B30">
        <v>17</v>
      </c>
      <c r="C30" t="s">
        <v>11</v>
      </c>
      <c r="D30" t="s">
        <v>8</v>
      </c>
      <c r="E30">
        <v>124</v>
      </c>
      <c r="F30">
        <v>130</v>
      </c>
      <c r="G30">
        <f>E30+F30</f>
        <v>254</v>
      </c>
      <c r="H30">
        <f>(E30/(E30+F30))*100</f>
        <v>48.818897637795274</v>
      </c>
    </row>
    <row r="31" spans="1:9" x14ac:dyDescent="0.2">
      <c r="A31">
        <v>301</v>
      </c>
      <c r="B31">
        <v>2</v>
      </c>
      <c r="C31" t="s">
        <v>10</v>
      </c>
      <c r="D31" t="s">
        <v>8</v>
      </c>
      <c r="E31">
        <v>238</v>
      </c>
      <c r="F31">
        <v>105</v>
      </c>
      <c r="G31">
        <f>E31+F31</f>
        <v>343</v>
      </c>
      <c r="H31">
        <f>(E31/(E31+F31))*100</f>
        <v>69.387755102040813</v>
      </c>
    </row>
    <row r="32" spans="1:9" x14ac:dyDescent="0.2">
      <c r="A32">
        <v>301</v>
      </c>
      <c r="B32">
        <v>4</v>
      </c>
      <c r="C32" t="s">
        <v>10</v>
      </c>
      <c r="D32" t="s">
        <v>8</v>
      </c>
      <c r="E32">
        <v>332</v>
      </c>
      <c r="F32">
        <v>132</v>
      </c>
      <c r="G32">
        <f>E32+F32</f>
        <v>464</v>
      </c>
      <c r="H32">
        <f>(E32/(E32+F32))*100</f>
        <v>71.551724137931032</v>
      </c>
    </row>
    <row r="33" spans="1:8" x14ac:dyDescent="0.2">
      <c r="A33">
        <v>301</v>
      </c>
      <c r="B33">
        <v>5</v>
      </c>
      <c r="C33" t="s">
        <v>10</v>
      </c>
      <c r="D33" t="s">
        <v>8</v>
      </c>
      <c r="E33">
        <v>3</v>
      </c>
      <c r="F33">
        <v>1</v>
      </c>
      <c r="G33">
        <f>E33+F33</f>
        <v>4</v>
      </c>
      <c r="H33">
        <f>(E33/(E33+F33))*100</f>
        <v>75</v>
      </c>
    </row>
    <row r="34" spans="1:8" x14ac:dyDescent="0.2">
      <c r="A34">
        <v>301</v>
      </c>
      <c r="B34">
        <v>7</v>
      </c>
      <c r="C34" t="s">
        <v>10</v>
      </c>
      <c r="D34" t="s">
        <v>8</v>
      </c>
      <c r="E34">
        <v>115</v>
      </c>
      <c r="F34">
        <v>31</v>
      </c>
      <c r="G34">
        <f>E34+F34</f>
        <v>146</v>
      </c>
      <c r="H34">
        <f>(E34/(E34+F34))*100</f>
        <v>78.767123287671239</v>
      </c>
    </row>
    <row r="35" spans="1:8" x14ac:dyDescent="0.2">
      <c r="A35">
        <v>301</v>
      </c>
      <c r="B35">
        <v>9</v>
      </c>
      <c r="C35" t="s">
        <v>10</v>
      </c>
      <c r="D35" t="s">
        <v>8</v>
      </c>
      <c r="E35">
        <v>115</v>
      </c>
      <c r="F35">
        <v>38</v>
      </c>
      <c r="G35">
        <f>E35+F35</f>
        <v>153</v>
      </c>
      <c r="H35">
        <f>(E35/(E35+F35))*100</f>
        <v>75.16339869281046</v>
      </c>
    </row>
    <row r="36" spans="1:8" x14ac:dyDescent="0.2">
      <c r="A36">
        <v>301</v>
      </c>
      <c r="B36">
        <v>10</v>
      </c>
      <c r="C36" t="s">
        <v>10</v>
      </c>
      <c r="D36" t="s">
        <v>8</v>
      </c>
      <c r="E36">
        <v>145</v>
      </c>
      <c r="F36">
        <v>56</v>
      </c>
      <c r="G36">
        <f>E36+F36</f>
        <v>201</v>
      </c>
      <c r="H36">
        <f>(E36/(E36+F36))*100</f>
        <v>72.139303482587067</v>
      </c>
    </row>
    <row r="37" spans="1:8" x14ac:dyDescent="0.2">
      <c r="A37">
        <v>301</v>
      </c>
      <c r="B37">
        <v>11</v>
      </c>
      <c r="C37" t="s">
        <v>10</v>
      </c>
      <c r="D37" t="s">
        <v>8</v>
      </c>
      <c r="E37">
        <v>5</v>
      </c>
      <c r="F37">
        <v>1</v>
      </c>
      <c r="G37">
        <f>E37+F37</f>
        <v>6</v>
      </c>
      <c r="H37">
        <f>(E37/(E37+F37))*100</f>
        <v>83.333333333333343</v>
      </c>
    </row>
    <row r="38" spans="1:8" x14ac:dyDescent="0.2">
      <c r="A38">
        <v>301</v>
      </c>
      <c r="B38">
        <v>12</v>
      </c>
      <c r="C38" t="s">
        <v>10</v>
      </c>
      <c r="D38" t="s">
        <v>8</v>
      </c>
      <c r="E38">
        <v>15</v>
      </c>
      <c r="F38">
        <v>8</v>
      </c>
      <c r="G38">
        <f>E38+F38</f>
        <v>23</v>
      </c>
      <c r="H38">
        <f>(E38/(E38+F38))*100</f>
        <v>65.217391304347828</v>
      </c>
    </row>
    <row r="39" spans="1:8" x14ac:dyDescent="0.2">
      <c r="A39">
        <v>302</v>
      </c>
      <c r="B39">
        <v>1</v>
      </c>
      <c r="C39" t="s">
        <v>12</v>
      </c>
      <c r="D39" t="s">
        <v>8</v>
      </c>
      <c r="E39">
        <v>137</v>
      </c>
      <c r="F39">
        <v>49</v>
      </c>
      <c r="G39">
        <f>E39+F39</f>
        <v>186</v>
      </c>
      <c r="H39">
        <f>(E39/(E39+F39))*100</f>
        <v>73.655913978494624</v>
      </c>
    </row>
    <row r="40" spans="1:8" x14ac:dyDescent="0.2">
      <c r="A40">
        <v>302</v>
      </c>
      <c r="B40">
        <v>2</v>
      </c>
      <c r="C40" t="s">
        <v>12</v>
      </c>
      <c r="D40" t="s">
        <v>8</v>
      </c>
      <c r="E40">
        <v>238</v>
      </c>
      <c r="F40">
        <v>70</v>
      </c>
      <c r="G40">
        <f>E40+F40</f>
        <v>308</v>
      </c>
      <c r="H40">
        <f>(E40/(E40+F40))*100</f>
        <v>77.272727272727266</v>
      </c>
    </row>
    <row r="41" spans="1:8" x14ac:dyDescent="0.2">
      <c r="A41">
        <v>302</v>
      </c>
      <c r="B41">
        <v>4</v>
      </c>
      <c r="C41" t="s">
        <v>12</v>
      </c>
      <c r="D41" t="s">
        <v>8</v>
      </c>
      <c r="E41">
        <v>230</v>
      </c>
      <c r="F41">
        <v>80</v>
      </c>
      <c r="G41">
        <f>E41+F41</f>
        <v>310</v>
      </c>
      <c r="H41">
        <f>(E41/(E41+F41))*100</f>
        <v>74.193548387096769</v>
      </c>
    </row>
    <row r="42" spans="1:8" x14ac:dyDescent="0.2">
      <c r="A42">
        <v>302</v>
      </c>
      <c r="B42">
        <v>7</v>
      </c>
      <c r="C42" t="s">
        <v>12</v>
      </c>
      <c r="D42" t="s">
        <v>8</v>
      </c>
      <c r="E42">
        <v>216</v>
      </c>
      <c r="F42">
        <v>95</v>
      </c>
      <c r="G42">
        <f>E42+F42</f>
        <v>311</v>
      </c>
      <c r="H42">
        <f>(E42/(E42+F42))*100</f>
        <v>69.453376205787791</v>
      </c>
    </row>
    <row r="43" spans="1:8" x14ac:dyDescent="0.2">
      <c r="A43">
        <v>302</v>
      </c>
      <c r="B43">
        <v>10</v>
      </c>
      <c r="C43" t="s">
        <v>12</v>
      </c>
      <c r="D43" t="s">
        <v>8</v>
      </c>
      <c r="E43">
        <v>92</v>
      </c>
      <c r="F43">
        <v>47</v>
      </c>
      <c r="G43">
        <f>E43+F43</f>
        <v>139</v>
      </c>
      <c r="H43">
        <f>(E43/(E43+F43))*100</f>
        <v>66.187050359712231</v>
      </c>
    </row>
    <row r="44" spans="1:8" x14ac:dyDescent="0.2">
      <c r="A44">
        <v>301</v>
      </c>
      <c r="B44">
        <v>3</v>
      </c>
      <c r="C44" t="s">
        <v>10</v>
      </c>
      <c r="D44" t="s">
        <v>8</v>
      </c>
      <c r="E44">
        <v>284</v>
      </c>
      <c r="F44">
        <v>121</v>
      </c>
      <c r="G44">
        <f>SUM(E44:F44)</f>
        <v>405</v>
      </c>
      <c r="H44">
        <f>(E44/G44)*100</f>
        <v>70.123456790123456</v>
      </c>
    </row>
    <row r="45" spans="1:8" x14ac:dyDescent="0.2">
      <c r="A45">
        <v>302</v>
      </c>
      <c r="B45">
        <v>3</v>
      </c>
      <c r="C45" t="s">
        <v>12</v>
      </c>
      <c r="D45" t="s">
        <v>8</v>
      </c>
      <c r="E45">
        <v>156</v>
      </c>
      <c r="F45">
        <v>39</v>
      </c>
      <c r="G45">
        <f t="shared" ref="G45:G47" si="0">SUM(E45:F45)</f>
        <v>195</v>
      </c>
      <c r="H45">
        <f t="shared" ref="H45:H47" si="1">(E45/G45)*100</f>
        <v>80</v>
      </c>
    </row>
    <row r="46" spans="1:8" x14ac:dyDescent="0.2">
      <c r="A46">
        <v>296</v>
      </c>
      <c r="B46">
        <v>14</v>
      </c>
      <c r="C46" t="s">
        <v>9</v>
      </c>
      <c r="D46" t="s">
        <v>8</v>
      </c>
      <c r="E46">
        <v>127</v>
      </c>
      <c r="F46">
        <v>112</v>
      </c>
      <c r="G46">
        <f t="shared" si="0"/>
        <v>239</v>
      </c>
      <c r="H46">
        <f t="shared" si="1"/>
        <v>53.138075313807533</v>
      </c>
    </row>
    <row r="47" spans="1:8" x14ac:dyDescent="0.2">
      <c r="A47">
        <v>298</v>
      </c>
      <c r="B47">
        <v>18</v>
      </c>
      <c r="C47" t="s">
        <v>6</v>
      </c>
      <c r="D47" t="s">
        <v>8</v>
      </c>
      <c r="E47">
        <v>171</v>
      </c>
      <c r="F47">
        <v>213</v>
      </c>
      <c r="G47">
        <f t="shared" si="0"/>
        <v>384</v>
      </c>
      <c r="H47">
        <f t="shared" si="1"/>
        <v>44.53125</v>
      </c>
    </row>
  </sheetData>
  <sortState xmlns:xlrd2="http://schemas.microsoft.com/office/spreadsheetml/2017/richdata2" ref="A2:I43">
    <sortCondition ref="A2:A43"/>
    <sortCondition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Joanne Brady</dc:creator>
  <cp:lastModifiedBy>Meghan Joanne Brady</cp:lastModifiedBy>
  <dcterms:created xsi:type="dcterms:W3CDTF">2023-12-16T01:31:20Z</dcterms:created>
  <dcterms:modified xsi:type="dcterms:W3CDTF">2024-01-26T17:13:14Z</dcterms:modified>
</cp:coreProperties>
</file>