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Zadanie_PC" sheetId="1" state="visible" r:id="rId2"/>
    <sheet name="Zadanie_PI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<sst xmlns="http://schemas.openxmlformats.org/spreadsheetml/2006/main" count="54" uniqueCount="53">
  <si>
    <r>
      <rPr>
        <sz val="10"/>
        <rFont val="Arial"/>
        <family val="2"/>
        <charset val="1"/>
      </rPr>
      <t xml:space="preserve">Analityk kosztów usług szpitalnych chce oszacować liniowy związek między liczbą godzin hospitalizacji pacjenta (jakiej będzie on wymagał w ocenie lekarza przyjmującego) i całkowitym kosztem pobytu pacjenta w szpitalu. Wyniki badania mają być wykorzystane do prognozowania kosztów pobytu pacjenta w szpitalu na podstawie wstępnej oceny długości jego pobytu.
</t>
    </r>
    <r>
      <rPr>
        <b val="true"/>
        <sz val="10"/>
        <rFont val="Arial"/>
        <family val="2"/>
        <charset val="238"/>
      </rPr>
      <t xml:space="preserve">Hints:
</t>
    </r>
    <r>
      <rPr>
        <sz val="10"/>
        <rFont val="Arial"/>
        <family val="2"/>
        <charset val="1"/>
      </rPr>
      <t xml:space="preserve">- danych jest 11 obserwacji (</t>
    </r>
    <r>
      <rPr>
        <i val="true"/>
        <sz val="10"/>
        <rFont val="Arial"/>
        <family val="2"/>
        <charset val="238"/>
      </rPr>
      <t xml:space="preserve">xi</t>
    </r>
    <r>
      <rPr>
        <sz val="10"/>
        <rFont val="Arial"/>
        <family val="2"/>
        <charset val="1"/>
      </rPr>
      <t xml:space="preserve">, </t>
    </r>
    <r>
      <rPr>
        <i val="true"/>
        <sz val="10"/>
        <rFont val="Arial"/>
        <family val="2"/>
        <charset val="238"/>
      </rPr>
      <t xml:space="preserve">yi</t>
    </r>
    <r>
      <rPr>
        <sz val="10"/>
        <rFont val="Arial"/>
        <family val="2"/>
        <charset val="1"/>
      </rPr>
      <t xml:space="preserve">)
- analityk zauważył liniowy związek między przewidywaną liczbą godzin hospitalizacji, a całkowitym kosztem pobytu w szpitalu:
</t>
    </r>
    <r>
      <rPr>
        <i val="true"/>
        <sz val="10"/>
        <rFont val="Arial"/>
        <family val="2"/>
        <charset val="238"/>
      </rPr>
      <t xml:space="preserve">y </t>
    </r>
    <r>
      <rPr>
        <sz val="10"/>
        <rFont val="Arial"/>
        <family val="2"/>
        <charset val="238"/>
      </rPr>
      <t xml:space="preserve">= a </t>
    </r>
    <r>
      <rPr>
        <i val="true"/>
        <sz val="10"/>
        <rFont val="Arial"/>
        <family val="2"/>
        <charset val="238"/>
      </rPr>
      <t xml:space="preserve">x</t>
    </r>
    <r>
      <rPr>
        <sz val="10"/>
        <rFont val="Arial"/>
        <family val="2"/>
        <charset val="238"/>
      </rPr>
      <t xml:space="preserve"> + b
- zamiast regresji liniowej analityk chce wykorzystać PC, by wyznaczyć współczynniki a, b prostej, wzdłuż której leżą obserwacje
</t>
    </r>
  </si>
  <si>
    <t xml:space="preserve">Wstępna ocena długości pobytu (godziny)</t>
  </si>
  <si>
    <t xml:space="preserve">Całkowity koszt pobytu (Euro)</t>
  </si>
  <si>
    <t xml:space="preserve">y1+z1+y2+z2+...+y11+z11</t>
  </si>
  <si>
    <t xml:space="preserve">min |120a + b – 2845| + |144a + b – 3030| + … + |216a + b – 3520|</t>
  </si>
  <si>
    <t xml:space="preserve">a</t>
  </si>
  <si>
    <t xml:space="preserve">b</t>
  </si>
  <si>
    <t xml:space="preserve">y1</t>
  </si>
  <si>
    <t xml:space="preserve">z1</t>
  </si>
  <si>
    <t xml:space="preserve">y2</t>
  </si>
  <si>
    <t xml:space="preserve">z2</t>
  </si>
  <si>
    <t xml:space="preserve">y3</t>
  </si>
  <si>
    <t xml:space="preserve">z3</t>
  </si>
  <si>
    <t xml:space="preserve">y4</t>
  </si>
  <si>
    <t xml:space="preserve">z4</t>
  </si>
  <si>
    <t xml:space="preserve">y5</t>
  </si>
  <si>
    <t xml:space="preserve">z5</t>
  </si>
  <si>
    <t xml:space="preserve">y6</t>
  </si>
  <si>
    <t xml:space="preserve">z6</t>
  </si>
  <si>
    <t xml:space="preserve">y7</t>
  </si>
  <si>
    <t xml:space="preserve">z7</t>
  </si>
  <si>
    <t xml:space="preserve">y8</t>
  </si>
  <si>
    <t xml:space="preserve">z8</t>
  </si>
  <si>
    <t xml:space="preserve">y9</t>
  </si>
  <si>
    <t xml:space="preserve">z9</t>
  </si>
  <si>
    <t xml:space="preserve">y10</t>
  </si>
  <si>
    <t xml:space="preserve">z10</t>
  </si>
  <si>
    <t xml:space="preserve">y11</t>
  </si>
  <si>
    <t xml:space="preserve">z11</t>
  </si>
  <si>
    <t xml:space="preserve">zmienne decyzyjne</t>
  </si>
  <si>
    <t xml:space="preserve">max</t>
  </si>
  <si>
    <t xml:space="preserve">20 000g + 15 000a/(5000g + 4000a)</t>
  </si>
  <si>
    <t xml:space="preserve">20 000Ug+15 000Ua</t>
  </si>
  <si>
    <t xml:space="preserve">g &gt;= 50</t>
  </si>
  <si>
    <t xml:space="preserve">a &gt;= 50</t>
  </si>
  <si>
    <t xml:space="preserve">5000Ug + 4000Ua = 1</t>
  </si>
  <si>
    <t xml:space="preserve">400g+400a&lt;=100 000</t>
  </si>
  <si>
    <t xml:space="preserve">Ug &gt;= 50 U0</t>
  </si>
  <si>
    <t xml:space="preserve">40g + 20a &lt;= 8000</t>
  </si>
  <si>
    <t xml:space="preserve">Ua &gt;= 50 U0</t>
  </si>
  <si>
    <t xml:space="preserve">10g + 30a &lt;= 5000</t>
  </si>
  <si>
    <t xml:space="preserve">'=&gt;</t>
  </si>
  <si>
    <t xml:space="preserve">400Ug + 400Ua &lt;= 100 000U0</t>
  </si>
  <si>
    <t xml:space="preserve">g,a &gt;= 0</t>
  </si>
  <si>
    <t xml:space="preserve">40Ug + 20Ua &lt;= 8000U0</t>
  </si>
  <si>
    <t xml:space="preserve">10Ug + 30Ua &lt;= 5000U0</t>
  </si>
  <si>
    <t xml:space="preserve">Ug = g / (5000g+4000a)</t>
  </si>
  <si>
    <t xml:space="preserve">Ua = a / (5000g+4000a)</t>
  </si>
  <si>
    <t xml:space="preserve">Ug, Ua, U0 &gt;=0</t>
  </si>
  <si>
    <t xml:space="preserve">U0 = 1 / (5000g+4000a)</t>
  </si>
  <si>
    <t xml:space="preserve">U0 != 0</t>
  </si>
  <si>
    <t xml:space="preserve">g=</t>
  </si>
  <si>
    <t xml:space="preserve">a=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</si>
</sst>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238"/>
    </font>
    <font>
      <i val="true"/>
      <sz val="10"/>
      <name val="Arial"/>
      <family val="2"/>
      <charset val="238"/>
    </font>
    <font>
      <sz val="10"/>
      <name val="Arial"/>
      <family val="2"/>
      <charset val="238"/>
    </font>
    <font>
      <sz val="10"/>
      <color rgb="FFFFFFFF"/>
      <name val="Arial"/>
      <family val="2"/>
      <charset val="238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ECB3"/>
      </patternFill>
    </fill>
    <fill>
      <patternFill patternType="solid">
        <fgColor rgb="FF808080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ECB3"/>
        <bgColor rgb="FFFFFF99"/>
      </patternFill>
    </fill>
    <fill>
      <patternFill patternType="solid">
        <fgColor rgb="FFFFE082"/>
        <bgColor rgb="FFFFECB3"/>
      </patternFill>
    </fill>
    <fill>
      <patternFill patternType="solid">
        <fgColor rgb="FFF57C00"/>
        <bgColor rgb="FFFF9900"/>
      </patternFill>
    </fill>
    <fill>
      <patternFill patternType="solid">
        <fgColor rgb="FF00B0FF"/>
        <bgColor rgb="FF33CCCC"/>
      </patternFill>
    </fill>
    <fill>
      <patternFill patternType="solid">
        <fgColor rgb="FF92D050"/>
        <bgColor rgb="FFB3B3B3"/>
      </patternFill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EC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F"/>
      <rgbColor rgb="FFCCFFFF"/>
      <rgbColor rgb="FFCCFFCC"/>
      <rgbColor rgb="FFFFFF99"/>
      <rgbColor rgb="FF99CCFF"/>
      <rgbColor rgb="FFFF99CC"/>
      <rgbColor rgb="FFCC99FF"/>
      <rgbColor rgb="FFFFE082"/>
      <rgbColor rgb="FF3366FF"/>
      <rgbColor rgb="FF33CCCC"/>
      <rgbColor rgb="FF92D050"/>
      <rgbColor rgb="FFFFCC00"/>
      <rgbColor rgb="FFFF9900"/>
      <rgbColor rgb="FFF57C00"/>
      <rgbColor rgb="FF666699"/>
      <rgbColor rgb="FF969696"/>
      <rgbColor rgb="FF00458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Zadanie_PC!$D$15</c:f>
              <c:strCache>
                <c:ptCount val="1"/>
                <c:pt idx="0">
                  <c:v>Całkowity koszt pobytu (Euro)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Zadanie_PC!$C$16:$C$27</c:f>
              <c:numCache>
                <c:formatCode>General</c:formatCode>
                <c:ptCount val="12"/>
                <c:pt idx="1">
                  <c:v>120</c:v>
                </c:pt>
                <c:pt idx="2">
                  <c:v>144</c:v>
                </c:pt>
                <c:pt idx="3">
                  <c:v>48</c:v>
                </c:pt>
                <c:pt idx="4">
                  <c:v>168</c:v>
                </c:pt>
                <c:pt idx="5">
                  <c:v>24</c:v>
                </c:pt>
                <c:pt idx="6">
                  <c:v>96</c:v>
                </c:pt>
                <c:pt idx="7">
                  <c:v>192</c:v>
                </c:pt>
                <c:pt idx="8">
                  <c:v>72</c:v>
                </c:pt>
                <c:pt idx="9">
                  <c:v>48</c:v>
                </c:pt>
                <c:pt idx="10">
                  <c:v>120</c:v>
                </c:pt>
                <c:pt idx="11">
                  <c:v>216</c:v>
                </c:pt>
              </c:numCache>
            </c:numRef>
          </c:xVal>
          <c:yVal>
            <c:numRef>
              <c:f>Zadanie_PC!$D$16:$D$27</c:f>
              <c:numCache>
                <c:formatCode>General</c:formatCode>
                <c:ptCount val="12"/>
                <c:pt idx="1">
                  <c:v>2845</c:v>
                </c:pt>
                <c:pt idx="2">
                  <c:v>3030</c:v>
                </c:pt>
                <c:pt idx="3">
                  <c:v>2568</c:v>
                </c:pt>
                <c:pt idx="4">
                  <c:v>3288</c:v>
                </c:pt>
                <c:pt idx="5">
                  <c:v>2327</c:v>
                </c:pt>
                <c:pt idx="6">
                  <c:v>2966</c:v>
                </c:pt>
                <c:pt idx="7">
                  <c:v>3760</c:v>
                </c:pt>
                <c:pt idx="8">
                  <c:v>2580</c:v>
                </c:pt>
                <c:pt idx="9">
                  <c:v>2772</c:v>
                </c:pt>
                <c:pt idx="10">
                  <c:v>3199</c:v>
                </c:pt>
                <c:pt idx="11">
                  <c:v>3520</c:v>
                </c:pt>
              </c:numCache>
            </c:numRef>
          </c:yVal>
          <c:smooth val="0"/>
        </c:ser>
        <c:axId val="92775995"/>
        <c:axId val="87270224"/>
      </c:scatterChart>
      <c:valAx>
        <c:axId val="927759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270224"/>
        <c:crosses val="autoZero"/>
        <c:crossBetween val="midCat"/>
      </c:valAx>
      <c:valAx>
        <c:axId val="872702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77599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135360</xdr:colOff>
      <xdr:row>13</xdr:row>
      <xdr:rowOff>31320</xdr:rowOff>
    </xdr:from>
    <xdr:to>
      <xdr:col>29</xdr:col>
      <xdr:colOff>221760</xdr:colOff>
      <xdr:row>41</xdr:row>
      <xdr:rowOff>66240</xdr:rowOff>
    </xdr:to>
    <xdr:graphicFrame>
      <xdr:nvGraphicFramePr>
        <xdr:cNvPr id="0" name=""/>
        <xdr:cNvGraphicFramePr/>
      </xdr:nvGraphicFramePr>
      <xdr:xfrm>
        <a:off x="5510520" y="2206800"/>
        <a:ext cx="9032040" cy="471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E9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H43" activeCellId="0" sqref="AH43"/>
    </sheetView>
  </sheetViews>
  <sheetFormatPr defaultColWidth="8.70703125" defaultRowHeight="13.2" zeroHeight="false" outlineLevelRow="0" outlineLevelCol="0"/>
  <cols>
    <col collapsed="false" customWidth="true" hidden="false" outlineLevel="0" max="1" min="1" style="0" width="10.22"/>
    <col collapsed="false" customWidth="true" hidden="false" outlineLevel="0" max="2" min="2" style="0" width="11.11"/>
    <col collapsed="false" customWidth="true" hidden="false" outlineLevel="0" max="3" min="3" style="0" width="22.66"/>
    <col collapsed="false" customWidth="true" hidden="false" outlineLevel="0" max="4" min="4" style="0" width="18.56"/>
    <col collapsed="false" customWidth="true" hidden="false" outlineLevel="0" max="5" min="5" style="0" width="13.63"/>
    <col collapsed="false" customWidth="true" hidden="false" outlineLevel="0" max="29" min="6" style="0" width="5.28"/>
  </cols>
  <sheetData>
    <row r="2" customFormat="false" ht="12.9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</row>
    <row r="3" customFormat="false" ht="13.2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</row>
    <row r="4" customFormat="false" ht="13.2" hidden="false" customHeight="false" outlineLevel="0" collapsed="false">
      <c r="B4" s="1"/>
      <c r="C4" s="1"/>
      <c r="D4" s="1"/>
      <c r="E4" s="1"/>
      <c r="F4" s="1"/>
      <c r="G4" s="1"/>
      <c r="H4" s="1"/>
      <c r="I4" s="1"/>
      <c r="J4" s="1"/>
    </row>
    <row r="5" customFormat="false" ht="13.2" hidden="false" customHeight="false" outlineLevel="0" collapsed="false">
      <c r="B5" s="1"/>
      <c r="C5" s="1"/>
      <c r="D5" s="1"/>
      <c r="E5" s="1"/>
      <c r="F5" s="1"/>
      <c r="G5" s="1"/>
      <c r="H5" s="1"/>
      <c r="I5" s="1"/>
      <c r="J5" s="1"/>
    </row>
    <row r="6" customFormat="false" ht="13.2" hidden="false" customHeight="false" outlineLevel="0" collapsed="false">
      <c r="B6" s="1"/>
      <c r="C6" s="1"/>
      <c r="D6" s="1"/>
      <c r="E6" s="1"/>
      <c r="F6" s="1"/>
      <c r="G6" s="1"/>
      <c r="H6" s="1"/>
      <c r="I6" s="1"/>
      <c r="J6" s="1"/>
    </row>
    <row r="7" customFormat="false" ht="13.2" hidden="false" customHeight="false" outlineLevel="0" collapsed="false">
      <c r="B7" s="1"/>
      <c r="C7" s="1"/>
      <c r="D7" s="1"/>
      <c r="E7" s="1"/>
      <c r="F7" s="1"/>
      <c r="G7" s="1"/>
      <c r="H7" s="1"/>
      <c r="I7" s="1"/>
      <c r="J7" s="1"/>
    </row>
    <row r="8" customFormat="false" ht="13.2" hidden="false" customHeight="false" outlineLevel="0" collapsed="false">
      <c r="B8" s="1"/>
      <c r="C8" s="1"/>
      <c r="D8" s="1"/>
      <c r="E8" s="1"/>
      <c r="F8" s="1"/>
      <c r="G8" s="1"/>
      <c r="H8" s="1"/>
      <c r="I8" s="1"/>
      <c r="J8" s="1"/>
    </row>
    <row r="9" customFormat="false" ht="13.2" hidden="false" customHeight="false" outlineLevel="0" collapsed="false">
      <c r="B9" s="1"/>
      <c r="C9" s="1"/>
      <c r="D9" s="1"/>
      <c r="E9" s="1"/>
      <c r="F9" s="1"/>
      <c r="G9" s="1"/>
      <c r="H9" s="1"/>
      <c r="I9" s="1"/>
      <c r="J9" s="1"/>
    </row>
    <row r="10" customFormat="false" ht="13.2" hidden="false" customHeight="false" outlineLevel="0" collapsed="false">
      <c r="B10" s="1"/>
      <c r="C10" s="1"/>
      <c r="D10" s="1"/>
      <c r="E10" s="1"/>
      <c r="F10" s="1"/>
      <c r="G10" s="1"/>
      <c r="H10" s="1"/>
      <c r="I10" s="1"/>
      <c r="J10" s="1"/>
    </row>
    <row r="11" customFormat="false" ht="13.2" hidden="false" customHeight="false" outlineLevel="0" collapsed="false">
      <c r="B11" s="1"/>
      <c r="C11" s="1"/>
      <c r="D11" s="1"/>
      <c r="E11" s="1"/>
      <c r="F11" s="1"/>
      <c r="G11" s="1"/>
      <c r="H11" s="1"/>
      <c r="I11" s="1"/>
      <c r="J11" s="1"/>
    </row>
    <row r="12" customFormat="false" ht="13.2" hidden="false" customHeight="false" outlineLevel="0" collapsed="false">
      <c r="B12" s="1"/>
      <c r="C12" s="1"/>
      <c r="D12" s="1"/>
      <c r="E12" s="1"/>
      <c r="F12" s="1"/>
      <c r="G12" s="1"/>
      <c r="H12" s="1"/>
      <c r="I12" s="1"/>
      <c r="J12" s="1"/>
    </row>
    <row r="13" customFormat="false" ht="13.2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1"/>
    </row>
    <row r="15" customFormat="false" ht="13.2" hidden="false" customHeight="true" outlineLevel="0" collapsed="false">
      <c r="C15" s="2" t="s">
        <v>1</v>
      </c>
      <c r="D15" s="2" t="s">
        <v>2</v>
      </c>
    </row>
    <row r="16" customFormat="false" ht="13.2" hidden="false" customHeight="false" outlineLevel="0" collapsed="false">
      <c r="C16" s="2"/>
      <c r="D16" s="2"/>
    </row>
    <row r="17" customFormat="false" ht="13.2" hidden="false" customHeight="false" outlineLevel="0" collapsed="false">
      <c r="C17" s="3" t="n">
        <f aca="false">5*24</f>
        <v>120</v>
      </c>
      <c r="D17" s="4" t="n">
        <v>2845</v>
      </c>
    </row>
    <row r="18" customFormat="false" ht="13.2" hidden="false" customHeight="false" outlineLevel="0" collapsed="false">
      <c r="C18" s="3" t="n">
        <f aca="false">6*24</f>
        <v>144</v>
      </c>
      <c r="D18" s="4" t="n">
        <v>3030</v>
      </c>
    </row>
    <row r="19" customFormat="false" ht="13.2" hidden="false" customHeight="false" outlineLevel="0" collapsed="false">
      <c r="C19" s="4" t="n">
        <v>48</v>
      </c>
      <c r="D19" s="4" t="n">
        <v>2568</v>
      </c>
    </row>
    <row r="20" customFormat="false" ht="13.2" hidden="false" customHeight="false" outlineLevel="0" collapsed="false">
      <c r="C20" s="3" t="n">
        <f aca="false">7*24</f>
        <v>168</v>
      </c>
      <c r="D20" s="4" t="n">
        <v>3288</v>
      </c>
    </row>
    <row r="21" customFormat="false" ht="13.2" hidden="false" customHeight="false" outlineLevel="0" collapsed="false">
      <c r="C21" s="4" t="n">
        <v>24</v>
      </c>
      <c r="D21" s="4" t="n">
        <v>2327</v>
      </c>
    </row>
    <row r="22" customFormat="false" ht="13.2" hidden="false" customHeight="false" outlineLevel="0" collapsed="false">
      <c r="C22" s="3" t="n">
        <f aca="false">4*24</f>
        <v>96</v>
      </c>
      <c r="D22" s="4" t="n">
        <v>2966</v>
      </c>
    </row>
    <row r="23" customFormat="false" ht="13.2" hidden="false" customHeight="false" outlineLevel="0" collapsed="false">
      <c r="C23" s="3" t="n">
        <f aca="false">8*24</f>
        <v>192</v>
      </c>
      <c r="D23" s="4" t="n">
        <v>3760</v>
      </c>
    </row>
    <row r="24" customFormat="false" ht="13.2" hidden="false" customHeight="false" outlineLevel="0" collapsed="false">
      <c r="C24" s="3" t="n">
        <f aca="false">3*24</f>
        <v>72</v>
      </c>
      <c r="D24" s="4" t="n">
        <v>2580</v>
      </c>
    </row>
    <row r="25" customFormat="false" ht="13.2" hidden="false" customHeight="false" outlineLevel="0" collapsed="false">
      <c r="C25" s="4" t="n">
        <v>48</v>
      </c>
      <c r="D25" s="4" t="n">
        <v>2772</v>
      </c>
    </row>
    <row r="26" customFormat="false" ht="13.2" hidden="false" customHeight="false" outlineLevel="0" collapsed="false">
      <c r="C26" s="3" t="n">
        <f aca="false">5*24</f>
        <v>120</v>
      </c>
      <c r="D26" s="4" t="n">
        <v>3199</v>
      </c>
    </row>
    <row r="27" customFormat="false" ht="13.2" hidden="false" customHeight="false" outlineLevel="0" collapsed="false">
      <c r="C27" s="3" t="n">
        <f aca="false">9*24</f>
        <v>216</v>
      </c>
      <c r="D27" s="4" t="n">
        <v>3520</v>
      </c>
    </row>
    <row r="32" customFormat="false" ht="13.2" hidden="false" customHeight="false" outlineLevel="0" collapsed="false">
      <c r="A32" s="0" t="s">
        <v>3</v>
      </c>
    </row>
    <row r="34" customFormat="false" ht="13.2" hidden="false" customHeight="false" outlineLevel="0" collapsed="false">
      <c r="A34" s="0" t="s">
        <v>4</v>
      </c>
    </row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>
      <c r="F44" s="0" t="s">
        <v>5</v>
      </c>
      <c r="G44" s="0" t="s">
        <v>6</v>
      </c>
      <c r="H44" s="0" t="s">
        <v>7</v>
      </c>
      <c r="I44" s="0" t="s">
        <v>8</v>
      </c>
      <c r="J44" s="0" t="s">
        <v>9</v>
      </c>
      <c r="K44" s="0" t="s">
        <v>10</v>
      </c>
      <c r="L44" s="0" t="s">
        <v>11</v>
      </c>
      <c r="M44" s="0" t="s">
        <v>12</v>
      </c>
      <c r="N44" s="0" t="s">
        <v>13</v>
      </c>
      <c r="O44" s="0" t="s">
        <v>14</v>
      </c>
      <c r="P44" s="0" t="s">
        <v>15</v>
      </c>
      <c r="Q44" s="0" t="s">
        <v>16</v>
      </c>
      <c r="R44" s="0" t="s">
        <v>17</v>
      </c>
      <c r="S44" s="0" t="s">
        <v>18</v>
      </c>
      <c r="T44" s="0" t="s">
        <v>19</v>
      </c>
      <c r="U44" s="0" t="s">
        <v>20</v>
      </c>
      <c r="V44" s="0" t="s">
        <v>21</v>
      </c>
      <c r="W44" s="0" t="s">
        <v>22</v>
      </c>
      <c r="X44" s="0" t="s">
        <v>23</v>
      </c>
      <c r="Y44" s="0" t="s">
        <v>24</v>
      </c>
      <c r="Z44" s="0" t="s">
        <v>25</v>
      </c>
      <c r="AA44" s="0" t="s">
        <v>26</v>
      </c>
      <c r="AB44" s="0" t="s">
        <v>27</v>
      </c>
      <c r="AC44" s="0" t="s">
        <v>28</v>
      </c>
    </row>
    <row r="45" customFormat="false" ht="12.8" hidden="false" customHeight="false" outlineLevel="0" collapsed="false">
      <c r="E45" s="0" t="s">
        <v>29</v>
      </c>
      <c r="F45" s="5" t="n">
        <v>6</v>
      </c>
      <c r="G45" s="5" t="n">
        <v>2280</v>
      </c>
      <c r="H45" s="5" t="n">
        <v>154.999999999999</v>
      </c>
      <c r="I45" s="5" t="n">
        <v>0</v>
      </c>
      <c r="J45" s="5" t="n">
        <v>114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96.9999999999997</v>
      </c>
      <c r="Q45" s="5" t="n">
        <v>0</v>
      </c>
      <c r="R45" s="5" t="n">
        <v>0</v>
      </c>
      <c r="S45" s="5" t="n">
        <v>110</v>
      </c>
      <c r="T45" s="5" t="n">
        <v>0</v>
      </c>
      <c r="U45" s="5" t="n">
        <v>328.000000000001</v>
      </c>
      <c r="V45" s="5" t="n">
        <v>132</v>
      </c>
      <c r="W45" s="5" t="n">
        <v>0</v>
      </c>
      <c r="X45" s="5" t="n">
        <v>0</v>
      </c>
      <c r="Y45" s="5" t="n">
        <v>204</v>
      </c>
      <c r="Z45" s="5" t="n">
        <v>0</v>
      </c>
      <c r="AA45" s="5" t="n">
        <v>199.000000000001</v>
      </c>
      <c r="AB45" s="5" t="n">
        <v>56</v>
      </c>
      <c r="AC45" s="5" t="n">
        <v>0</v>
      </c>
    </row>
    <row r="46" customFormat="false" ht="12.8" hidden="false" customHeight="false" outlineLevel="0" collapsed="false">
      <c r="F46" s="6" t="n">
        <v>0</v>
      </c>
      <c r="G46" s="6" t="n">
        <v>0</v>
      </c>
      <c r="H46" s="6" t="n">
        <v>1</v>
      </c>
      <c r="I46" s="6" t="n">
        <v>1</v>
      </c>
      <c r="J46" s="6" t="n">
        <v>1</v>
      </c>
      <c r="K46" s="6" t="n">
        <v>1</v>
      </c>
      <c r="L46" s="6" t="n">
        <v>1</v>
      </c>
      <c r="M46" s="6" t="n">
        <v>1</v>
      </c>
      <c r="N46" s="6" t="n">
        <v>1</v>
      </c>
      <c r="O46" s="6" t="n">
        <v>1</v>
      </c>
      <c r="P46" s="6" t="n">
        <v>1</v>
      </c>
      <c r="Q46" s="6" t="n">
        <v>1</v>
      </c>
      <c r="R46" s="6" t="n">
        <v>1</v>
      </c>
      <c r="S46" s="6" t="n">
        <v>1</v>
      </c>
      <c r="T46" s="6" t="n">
        <v>1</v>
      </c>
      <c r="U46" s="6" t="n">
        <v>1</v>
      </c>
      <c r="V46" s="6" t="n">
        <v>1</v>
      </c>
      <c r="W46" s="6" t="n">
        <v>1</v>
      </c>
      <c r="X46" s="6" t="n">
        <v>1</v>
      </c>
      <c r="Y46" s="6" t="n">
        <v>1</v>
      </c>
      <c r="Z46" s="6" t="n">
        <v>1</v>
      </c>
      <c r="AA46" s="6" t="n">
        <v>1</v>
      </c>
      <c r="AB46" s="6" t="n">
        <v>1</v>
      </c>
      <c r="AC46" s="6" t="n">
        <v>1</v>
      </c>
      <c r="AD46" s="7" t="n">
        <f aca="false">SUMPRODUCT($F$45:$AC$45,F46:AC46)</f>
        <v>1395</v>
      </c>
    </row>
    <row r="47" customFormat="false" ht="12.8" hidden="false" customHeight="false" outlineLevel="0" collapsed="false">
      <c r="F47" s="8" t="n">
        <v>120</v>
      </c>
      <c r="G47" s="8" t="n">
        <v>1</v>
      </c>
      <c r="H47" s="8" t="n">
        <v>-1</v>
      </c>
      <c r="I47" s="8" t="n">
        <v>1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</v>
      </c>
      <c r="S47" s="8" t="n">
        <v>0</v>
      </c>
      <c r="T47" s="8" t="n">
        <v>0</v>
      </c>
      <c r="U47" s="8" t="n">
        <v>0</v>
      </c>
      <c r="V47" s="8" t="n">
        <v>0</v>
      </c>
      <c r="W47" s="8" t="n">
        <v>0</v>
      </c>
      <c r="X47" s="8" t="n">
        <v>0</v>
      </c>
      <c r="Y47" s="8" t="n">
        <v>0</v>
      </c>
      <c r="Z47" s="8" t="n">
        <v>0</v>
      </c>
      <c r="AA47" s="8" t="n">
        <v>0</v>
      </c>
      <c r="AB47" s="8" t="n">
        <v>0</v>
      </c>
      <c r="AC47" s="8" t="n">
        <v>0</v>
      </c>
      <c r="AD47" s="9" t="n">
        <f aca="false">SUMPRODUCT($F$45:$AC$45,F47:AC47)</f>
        <v>2845</v>
      </c>
      <c r="AE47" s="10" t="n">
        <v>2845</v>
      </c>
    </row>
    <row r="48" customFormat="false" ht="12.8" hidden="false" customHeight="false" outlineLevel="0" collapsed="false">
      <c r="F48" s="8" t="n">
        <v>144</v>
      </c>
      <c r="G48" s="8" t="n">
        <v>1</v>
      </c>
      <c r="H48" s="8" t="n">
        <v>0</v>
      </c>
      <c r="I48" s="8" t="n">
        <v>0</v>
      </c>
      <c r="J48" s="8" t="n">
        <v>-1</v>
      </c>
      <c r="K48" s="8" t="n">
        <v>1</v>
      </c>
      <c r="L48" s="8" t="n">
        <v>0</v>
      </c>
      <c r="M48" s="8" t="n">
        <v>0</v>
      </c>
      <c r="N48" s="8" t="n">
        <v>0</v>
      </c>
      <c r="O48" s="8" t="n">
        <v>0</v>
      </c>
      <c r="P48" s="8" t="n">
        <v>0</v>
      </c>
      <c r="Q48" s="8" t="n">
        <v>0</v>
      </c>
      <c r="R48" s="8" t="n">
        <v>0</v>
      </c>
      <c r="S48" s="8" t="n">
        <v>0</v>
      </c>
      <c r="T48" s="8" t="n">
        <v>0</v>
      </c>
      <c r="U48" s="8" t="n">
        <v>0</v>
      </c>
      <c r="V48" s="8" t="n">
        <v>0</v>
      </c>
      <c r="W48" s="8" t="n">
        <v>0</v>
      </c>
      <c r="X48" s="8" t="n">
        <v>0</v>
      </c>
      <c r="Y48" s="8" t="n">
        <v>0</v>
      </c>
      <c r="Z48" s="8" t="n">
        <v>0</v>
      </c>
      <c r="AA48" s="8" t="n">
        <v>0</v>
      </c>
      <c r="AB48" s="8" t="n">
        <v>0</v>
      </c>
      <c r="AC48" s="8" t="n">
        <v>0</v>
      </c>
      <c r="AD48" s="9" t="n">
        <f aca="false">SUMPRODUCT($F$45:$AC$45,F48:AC48)</f>
        <v>3030</v>
      </c>
      <c r="AE48" s="10" t="n">
        <v>3030</v>
      </c>
    </row>
    <row r="49" customFormat="false" ht="12.8" hidden="false" customHeight="false" outlineLevel="0" collapsed="false">
      <c r="F49" s="8" t="n">
        <v>48</v>
      </c>
      <c r="G49" s="8" t="n">
        <v>1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-1</v>
      </c>
      <c r="M49" s="8" t="n">
        <v>1</v>
      </c>
      <c r="N49" s="8" t="n">
        <v>0</v>
      </c>
      <c r="O49" s="8" t="n">
        <v>0</v>
      </c>
      <c r="P49" s="8" t="n">
        <v>0</v>
      </c>
      <c r="Q49" s="8" t="n">
        <v>0</v>
      </c>
      <c r="R49" s="8" t="n">
        <v>0</v>
      </c>
      <c r="S49" s="8" t="n">
        <v>0</v>
      </c>
      <c r="T49" s="8" t="n">
        <v>0</v>
      </c>
      <c r="U49" s="8" t="n">
        <v>0</v>
      </c>
      <c r="V49" s="8" t="n">
        <v>0</v>
      </c>
      <c r="W49" s="8" t="n">
        <v>0</v>
      </c>
      <c r="X49" s="8" t="n">
        <v>0</v>
      </c>
      <c r="Y49" s="8" t="n">
        <v>0</v>
      </c>
      <c r="Z49" s="8" t="n">
        <v>0</v>
      </c>
      <c r="AA49" s="8" t="n">
        <v>0</v>
      </c>
      <c r="AB49" s="8" t="n">
        <v>0</v>
      </c>
      <c r="AC49" s="8" t="n">
        <v>0</v>
      </c>
      <c r="AD49" s="9" t="n">
        <f aca="false">SUMPRODUCT($F$45:$AC$45,F49:AC49)</f>
        <v>2568</v>
      </c>
      <c r="AE49" s="10" t="n">
        <v>2568</v>
      </c>
    </row>
    <row r="50" customFormat="false" ht="12.8" hidden="false" customHeight="false" outlineLevel="0" collapsed="false">
      <c r="F50" s="8" t="n">
        <v>168</v>
      </c>
      <c r="G50" s="8" t="n">
        <v>1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-1</v>
      </c>
      <c r="O50" s="8" t="n">
        <v>1</v>
      </c>
      <c r="P50" s="8" t="n">
        <v>0</v>
      </c>
      <c r="Q50" s="8" t="n">
        <v>0</v>
      </c>
      <c r="R50" s="8" t="n">
        <v>0</v>
      </c>
      <c r="S50" s="8" t="n">
        <v>0</v>
      </c>
      <c r="T50" s="8" t="n">
        <v>0</v>
      </c>
      <c r="U50" s="8" t="n">
        <v>0</v>
      </c>
      <c r="V50" s="8" t="n">
        <v>0</v>
      </c>
      <c r="W50" s="8" t="n">
        <v>0</v>
      </c>
      <c r="X50" s="8" t="n">
        <v>0</v>
      </c>
      <c r="Y50" s="8" t="n">
        <v>0</v>
      </c>
      <c r="Z50" s="8" t="n">
        <v>0</v>
      </c>
      <c r="AA50" s="8" t="n">
        <v>0</v>
      </c>
      <c r="AB50" s="8" t="n">
        <v>0</v>
      </c>
      <c r="AC50" s="8" t="n">
        <v>0</v>
      </c>
      <c r="AD50" s="9" t="n">
        <f aca="false">SUMPRODUCT($F$45:$AC$45,F50:AC50)</f>
        <v>3288</v>
      </c>
      <c r="AE50" s="10" t="n">
        <v>3288</v>
      </c>
    </row>
    <row r="51" customFormat="false" ht="12.8" hidden="false" customHeight="false" outlineLevel="0" collapsed="false">
      <c r="F51" s="8" t="n">
        <v>24</v>
      </c>
      <c r="G51" s="8" t="n">
        <v>1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0</v>
      </c>
      <c r="P51" s="8" t="n">
        <v>-1</v>
      </c>
      <c r="Q51" s="8" t="n">
        <v>1</v>
      </c>
      <c r="R51" s="8" t="n">
        <v>0</v>
      </c>
      <c r="S51" s="8" t="n">
        <v>0</v>
      </c>
      <c r="T51" s="8" t="n">
        <v>0</v>
      </c>
      <c r="U51" s="8" t="n">
        <v>0</v>
      </c>
      <c r="V51" s="8" t="n">
        <v>0</v>
      </c>
      <c r="W51" s="8" t="n">
        <v>0</v>
      </c>
      <c r="X51" s="8" t="n">
        <v>0</v>
      </c>
      <c r="Y51" s="8" t="n">
        <v>0</v>
      </c>
      <c r="Z51" s="8" t="n">
        <v>0</v>
      </c>
      <c r="AA51" s="8" t="n">
        <v>0</v>
      </c>
      <c r="AB51" s="8" t="n">
        <v>0</v>
      </c>
      <c r="AC51" s="8" t="n">
        <v>0</v>
      </c>
      <c r="AD51" s="9" t="n">
        <f aca="false">SUMPRODUCT($F$45:$AC$45,F51:AC51)</f>
        <v>2327</v>
      </c>
      <c r="AE51" s="10" t="n">
        <v>2327</v>
      </c>
    </row>
    <row r="52" customFormat="false" ht="12.8" hidden="false" customHeight="false" outlineLevel="0" collapsed="false">
      <c r="F52" s="8" t="n">
        <v>96</v>
      </c>
      <c r="G52" s="8" t="n">
        <v>1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8" t="n">
        <v>0</v>
      </c>
      <c r="Q52" s="8" t="n">
        <v>0</v>
      </c>
      <c r="R52" s="8" t="n">
        <v>-1</v>
      </c>
      <c r="S52" s="8" t="n">
        <v>1</v>
      </c>
      <c r="T52" s="8" t="n">
        <v>0</v>
      </c>
      <c r="U52" s="8" t="n">
        <v>0</v>
      </c>
      <c r="V52" s="8" t="n">
        <v>0</v>
      </c>
      <c r="W52" s="8" t="n">
        <v>0</v>
      </c>
      <c r="X52" s="8" t="n">
        <v>0</v>
      </c>
      <c r="Y52" s="8" t="n">
        <v>0</v>
      </c>
      <c r="Z52" s="8" t="n">
        <v>0</v>
      </c>
      <c r="AA52" s="8" t="n">
        <v>0</v>
      </c>
      <c r="AB52" s="8" t="n">
        <v>0</v>
      </c>
      <c r="AC52" s="8" t="n">
        <v>0</v>
      </c>
      <c r="AD52" s="9" t="n">
        <f aca="false">SUMPRODUCT($F$45:$AC$45,F52:AC52)</f>
        <v>2966</v>
      </c>
      <c r="AE52" s="10" t="n">
        <v>2966</v>
      </c>
    </row>
    <row r="53" customFormat="false" ht="12.8" hidden="false" customHeight="false" outlineLevel="0" collapsed="false">
      <c r="F53" s="8" t="n">
        <v>192</v>
      </c>
      <c r="G53" s="8" t="n">
        <v>1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0</v>
      </c>
      <c r="P53" s="8" t="n">
        <v>0</v>
      </c>
      <c r="Q53" s="8" t="n">
        <v>0</v>
      </c>
      <c r="R53" s="8" t="n">
        <v>0</v>
      </c>
      <c r="S53" s="8" t="n">
        <v>0</v>
      </c>
      <c r="T53" s="8" t="n">
        <v>-1</v>
      </c>
      <c r="U53" s="8" t="n">
        <v>1</v>
      </c>
      <c r="V53" s="8" t="n">
        <v>0</v>
      </c>
      <c r="W53" s="8" t="n">
        <v>0</v>
      </c>
      <c r="X53" s="8" t="n">
        <v>0</v>
      </c>
      <c r="Y53" s="8" t="n">
        <v>0</v>
      </c>
      <c r="Z53" s="8" t="n">
        <v>0</v>
      </c>
      <c r="AA53" s="8" t="n">
        <v>0</v>
      </c>
      <c r="AB53" s="8" t="n">
        <v>0</v>
      </c>
      <c r="AC53" s="8" t="n">
        <v>0</v>
      </c>
      <c r="AD53" s="9" t="n">
        <f aca="false">SUMPRODUCT($F$45:$AC$45,F53:AC53)</f>
        <v>3760</v>
      </c>
      <c r="AE53" s="10" t="n">
        <v>3760</v>
      </c>
    </row>
    <row r="54" customFormat="false" ht="12.8" hidden="false" customHeight="false" outlineLevel="0" collapsed="false">
      <c r="F54" s="8" t="n">
        <v>72</v>
      </c>
      <c r="G54" s="8" t="n">
        <v>1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0</v>
      </c>
      <c r="Q54" s="8" t="n">
        <v>0</v>
      </c>
      <c r="R54" s="8" t="n">
        <v>0</v>
      </c>
      <c r="S54" s="8" t="n">
        <v>0</v>
      </c>
      <c r="T54" s="8" t="n">
        <v>0</v>
      </c>
      <c r="U54" s="8" t="n">
        <v>0</v>
      </c>
      <c r="V54" s="8" t="n">
        <v>-1</v>
      </c>
      <c r="W54" s="8" t="n">
        <v>1</v>
      </c>
      <c r="X54" s="8" t="n">
        <v>0</v>
      </c>
      <c r="Y54" s="8" t="n">
        <v>0</v>
      </c>
      <c r="Z54" s="8" t="n">
        <v>0</v>
      </c>
      <c r="AA54" s="8" t="n">
        <v>0</v>
      </c>
      <c r="AB54" s="8" t="n">
        <v>0</v>
      </c>
      <c r="AC54" s="8" t="n">
        <v>0</v>
      </c>
      <c r="AD54" s="9" t="n">
        <f aca="false">SUMPRODUCT($F$45:$AC$45,F54:AC54)</f>
        <v>2580</v>
      </c>
      <c r="AE54" s="10" t="n">
        <v>2580</v>
      </c>
    </row>
    <row r="55" customFormat="false" ht="12.8" hidden="false" customHeight="false" outlineLevel="0" collapsed="false">
      <c r="F55" s="8" t="n">
        <v>48</v>
      </c>
      <c r="G55" s="8" t="n">
        <v>1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0</v>
      </c>
      <c r="R55" s="8" t="n">
        <v>0</v>
      </c>
      <c r="S55" s="8" t="n">
        <v>0</v>
      </c>
      <c r="T55" s="8" t="n">
        <v>0</v>
      </c>
      <c r="U55" s="8" t="n">
        <v>0</v>
      </c>
      <c r="V55" s="8" t="n">
        <v>0</v>
      </c>
      <c r="W55" s="8" t="n">
        <v>0</v>
      </c>
      <c r="X55" s="8" t="n">
        <v>-1</v>
      </c>
      <c r="Y55" s="8" t="n">
        <v>1</v>
      </c>
      <c r="Z55" s="8" t="n">
        <v>0</v>
      </c>
      <c r="AA55" s="8" t="n">
        <v>0</v>
      </c>
      <c r="AB55" s="8" t="n">
        <v>0</v>
      </c>
      <c r="AC55" s="8" t="n">
        <v>0</v>
      </c>
      <c r="AD55" s="9" t="n">
        <f aca="false">SUMPRODUCT($F$45:$AC$45,F55:AC55)</f>
        <v>2772</v>
      </c>
      <c r="AE55" s="10" t="n">
        <v>2772</v>
      </c>
    </row>
    <row r="56" customFormat="false" ht="12.8" hidden="false" customHeight="false" outlineLevel="0" collapsed="false">
      <c r="F56" s="8" t="n">
        <v>120</v>
      </c>
      <c r="G56" s="8" t="n">
        <v>1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0</v>
      </c>
      <c r="O56" s="8" t="n">
        <v>0</v>
      </c>
      <c r="P56" s="8" t="n">
        <v>0</v>
      </c>
      <c r="Q56" s="8" t="n">
        <v>0</v>
      </c>
      <c r="R56" s="8" t="n">
        <v>0</v>
      </c>
      <c r="S56" s="8" t="n">
        <v>0</v>
      </c>
      <c r="T56" s="8" t="n">
        <v>0</v>
      </c>
      <c r="U56" s="8" t="n">
        <v>0</v>
      </c>
      <c r="V56" s="8" t="n">
        <v>0</v>
      </c>
      <c r="W56" s="8" t="n">
        <v>0</v>
      </c>
      <c r="X56" s="8" t="n">
        <v>0</v>
      </c>
      <c r="Y56" s="8" t="n">
        <v>0</v>
      </c>
      <c r="Z56" s="8" t="n">
        <v>-1</v>
      </c>
      <c r="AA56" s="8" t="n">
        <v>1</v>
      </c>
      <c r="AB56" s="8" t="n">
        <v>0</v>
      </c>
      <c r="AC56" s="8" t="n">
        <v>0</v>
      </c>
      <c r="AD56" s="9" t="n">
        <f aca="false">SUMPRODUCT($F$45:$AC$45,F56:AC56)</f>
        <v>3199</v>
      </c>
      <c r="AE56" s="10" t="n">
        <v>3199</v>
      </c>
    </row>
    <row r="57" customFormat="false" ht="12.8" hidden="false" customHeight="false" outlineLevel="0" collapsed="false">
      <c r="F57" s="8" t="n">
        <v>216</v>
      </c>
      <c r="G57" s="8" t="n">
        <v>1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0</v>
      </c>
      <c r="R57" s="8" t="n">
        <v>0</v>
      </c>
      <c r="S57" s="8" t="n">
        <v>0</v>
      </c>
      <c r="T57" s="8" t="n">
        <v>0</v>
      </c>
      <c r="U57" s="8" t="n">
        <v>0</v>
      </c>
      <c r="V57" s="8" t="n">
        <v>0</v>
      </c>
      <c r="W57" s="8" t="n">
        <v>0</v>
      </c>
      <c r="X57" s="8" t="n">
        <v>0</v>
      </c>
      <c r="Y57" s="8" t="n">
        <v>0</v>
      </c>
      <c r="Z57" s="8" t="n">
        <v>0</v>
      </c>
      <c r="AA57" s="8" t="n">
        <v>0</v>
      </c>
      <c r="AB57" s="8" t="n">
        <v>-1</v>
      </c>
      <c r="AC57" s="8" t="n">
        <v>1</v>
      </c>
      <c r="AD57" s="9" t="n">
        <f aca="false">SUMPRODUCT($F$45:$AC$45,F57:AC57)</f>
        <v>3520</v>
      </c>
      <c r="AE57" s="10" t="n">
        <v>3520</v>
      </c>
    </row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</sheetData>
  <mergeCells count="3">
    <mergeCell ref="B2:J13"/>
    <mergeCell ref="C15:C16"/>
    <mergeCell ref="D15:D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ColWidth="8.70703125" defaultRowHeight="13.2" zeroHeight="false" outlineLevelRow="0" outlineLevelCol="0"/>
  <sheetData>
    <row r="1" customFormat="false" ht="12.8" hidden="false" customHeight="false" outlineLevel="0" collapsed="false"/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>
      <c r="A4" s="0" t="s">
        <v>30</v>
      </c>
      <c r="B4" s="0" t="s">
        <v>31</v>
      </c>
      <c r="F4" s="0" t="s">
        <v>30</v>
      </c>
      <c r="G4" s="0" t="s">
        <v>32</v>
      </c>
    </row>
    <row r="5" customFormat="false" ht="12.8" hidden="false" customHeight="false" outlineLevel="0" collapsed="false">
      <c r="B5" s="0" t="s">
        <v>33</v>
      </c>
    </row>
    <row r="6" customFormat="false" ht="12.8" hidden="false" customHeight="false" outlineLevel="0" collapsed="false">
      <c r="B6" s="0" t="s">
        <v>34</v>
      </c>
      <c r="G6" s="0" t="s">
        <v>35</v>
      </c>
    </row>
    <row r="7" customFormat="false" ht="12.8" hidden="false" customHeight="false" outlineLevel="0" collapsed="false">
      <c r="B7" s="0" t="s">
        <v>36</v>
      </c>
      <c r="G7" s="0" t="s">
        <v>37</v>
      </c>
    </row>
    <row r="8" customFormat="false" ht="12.8" hidden="false" customHeight="false" outlineLevel="0" collapsed="false">
      <c r="B8" s="0" t="s">
        <v>38</v>
      </c>
      <c r="G8" s="0" t="s">
        <v>39</v>
      </c>
    </row>
    <row r="9" customFormat="false" ht="12.8" hidden="false" customHeight="false" outlineLevel="0" collapsed="false">
      <c r="B9" s="0" t="s">
        <v>40</v>
      </c>
      <c r="E9" s="0" t="s">
        <v>41</v>
      </c>
    </row>
    <row r="10" customFormat="false" ht="12.8" hidden="false" customHeight="false" outlineLevel="0" collapsed="false">
      <c r="G10" s="0" t="s">
        <v>42</v>
      </c>
    </row>
    <row r="11" customFormat="false" ht="12.8" hidden="false" customHeight="false" outlineLevel="0" collapsed="false">
      <c r="B11" s="0" t="s">
        <v>43</v>
      </c>
      <c r="G11" s="0" t="s">
        <v>44</v>
      </c>
    </row>
    <row r="12" customFormat="false" ht="12.8" hidden="false" customHeight="false" outlineLevel="0" collapsed="false">
      <c r="G12" s="0" t="s">
        <v>45</v>
      </c>
    </row>
    <row r="13" customFormat="false" ht="12.8" hidden="false" customHeight="false" outlineLevel="0" collapsed="false">
      <c r="B13" s="0" t="s">
        <v>46</v>
      </c>
    </row>
    <row r="14" customFormat="false" ht="12.8" hidden="false" customHeight="false" outlineLevel="0" collapsed="false">
      <c r="B14" s="0" t="s">
        <v>47</v>
      </c>
      <c r="G14" s="0" t="s">
        <v>48</v>
      </c>
    </row>
    <row r="15" customFormat="false" ht="12.8" hidden="false" customHeight="false" outlineLevel="0" collapsed="false">
      <c r="B15" s="0" t="s">
        <v>49</v>
      </c>
      <c r="G15" s="0" t="s">
        <v>50</v>
      </c>
    </row>
    <row r="22" customFormat="false" ht="12.8" hidden="false" customHeight="false" outlineLevel="0" collapsed="false">
      <c r="D22" s="0" t="n">
        <v>0.000162790697674419</v>
      </c>
      <c r="E22" s="0" t="n">
        <v>4.65116279069767E-005</v>
      </c>
      <c r="F22" s="0" t="n">
        <v>9.30232558139535E-007</v>
      </c>
      <c r="K22" s="0" t="s">
        <v>51</v>
      </c>
      <c r="L22" s="0" t="n">
        <f aca="false">D22/F22</f>
        <v>175</v>
      </c>
    </row>
    <row r="23" customFormat="false" ht="12.8" hidden="false" customHeight="false" outlineLevel="0" collapsed="false">
      <c r="D23" s="0" t="n">
        <v>20000</v>
      </c>
      <c r="E23" s="0" t="n">
        <v>15000</v>
      </c>
      <c r="F23" s="0" t="n">
        <v>0</v>
      </c>
      <c r="G23" s="0" t="n">
        <f aca="false">SUMPRODUCT($D$22:$F$22,D23:F23)</f>
        <v>3.95348837209302</v>
      </c>
      <c r="K23" s="0" t="s">
        <v>52</v>
      </c>
      <c r="L23" s="0" t="n">
        <f aca="false">E22/F22</f>
        <v>50</v>
      </c>
    </row>
    <row r="24" customFormat="false" ht="12.8" hidden="false" customHeight="false" outlineLevel="0" collapsed="false">
      <c r="D24" s="0" t="n">
        <v>5000</v>
      </c>
      <c r="E24" s="0" t="n">
        <v>4000</v>
      </c>
      <c r="F24" s="0" t="n">
        <v>0</v>
      </c>
      <c r="G24" s="0" t="n">
        <f aca="false">SUMPRODUCT($D$22:$F$22,D24:F24)</f>
        <v>1</v>
      </c>
      <c r="H24" s="0" t="n">
        <v>1</v>
      </c>
    </row>
    <row r="25" customFormat="false" ht="12.8" hidden="false" customHeight="false" outlineLevel="0" collapsed="false">
      <c r="D25" s="0" t="n">
        <v>1</v>
      </c>
      <c r="E25" s="0" t="n">
        <v>0</v>
      </c>
      <c r="F25" s="0" t="n">
        <v>-50</v>
      </c>
      <c r="G25" s="0" t="n">
        <f aca="false">SUMPRODUCT($D$22:$F$22,D25:F25)</f>
        <v>0.000116279069767442</v>
      </c>
      <c r="H25" s="0" t="n">
        <v>0</v>
      </c>
    </row>
    <row r="26" customFormat="false" ht="12.8" hidden="false" customHeight="false" outlineLevel="0" collapsed="false">
      <c r="D26" s="0" t="n">
        <v>0</v>
      </c>
      <c r="E26" s="0" t="n">
        <v>1</v>
      </c>
      <c r="F26" s="0" t="n">
        <v>-50</v>
      </c>
      <c r="G26" s="0" t="n">
        <f aca="false">SUMPRODUCT($D$22:$F$22,D26:F26)</f>
        <v>-1.35525271560688E-020</v>
      </c>
      <c r="H26" s="0" t="n">
        <v>0</v>
      </c>
    </row>
    <row r="27" customFormat="false" ht="12.8" hidden="false" customHeight="false" outlineLevel="0" collapsed="false">
      <c r="D27" s="0" t="n">
        <v>400</v>
      </c>
      <c r="E27" s="0" t="n">
        <v>400</v>
      </c>
      <c r="F27" s="0" t="n">
        <v>-100000</v>
      </c>
      <c r="G27" s="0" t="n">
        <f aca="false">SUMPRODUCT($D$22:$F$22,D27:F27)</f>
        <v>-0.00930232558139535</v>
      </c>
      <c r="H27" s="0" t="n">
        <v>0</v>
      </c>
    </row>
    <row r="28" customFormat="false" ht="12.8" hidden="false" customHeight="false" outlineLevel="0" collapsed="false">
      <c r="D28" s="0" t="n">
        <v>40</v>
      </c>
      <c r="E28" s="0" t="n">
        <v>20</v>
      </c>
      <c r="F28" s="0" t="n">
        <v>-8000</v>
      </c>
      <c r="G28" s="0" t="n">
        <f aca="false">SUMPRODUCT($D$22:$F$22,D28:F28)</f>
        <v>0</v>
      </c>
      <c r="H28" s="0" t="n">
        <v>0</v>
      </c>
    </row>
    <row r="29" customFormat="false" ht="12.8" hidden="false" customHeight="false" outlineLevel="0" collapsed="false">
      <c r="D29" s="0" t="n">
        <v>10</v>
      </c>
      <c r="E29" s="0" t="n">
        <v>30</v>
      </c>
      <c r="F29" s="0" t="n">
        <v>-5000</v>
      </c>
      <c r="G29" s="0" t="n">
        <f aca="false">SUMPRODUCT($D$22:$F$22,D29:F29)</f>
        <v>-0.00162790697674419</v>
      </c>
      <c r="H29" s="0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3.2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2005-10-10T19:06:54Z</dcterms:created>
  <dc:creator>jurek</dc:creator>
  <dc:description/>
  <dc:language>pl-PL</dc:language>
  <cp:lastModifiedBy/>
  <cp:lastPrinted>2005-10-11T13:10:57Z</cp:lastPrinted>
  <dcterms:modified xsi:type="dcterms:W3CDTF">2021-10-30T18:45:38Z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