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35" windowWidth="20730" windowHeight="11760"/>
  </bookViews>
  <sheets>
    <sheet name="Arkusz1" sheetId="1" r:id="rId1"/>
    <sheet name="Arkusz2" sheetId="2" r:id="rId2"/>
    <sheet name="Arkusz3" sheetId="3" r:id="rId3"/>
  </sheets>
  <calcPr calcId="125725"/>
</workbook>
</file>

<file path=xl/calcChain.xml><?xml version="1.0" encoding="utf-8"?>
<calcChain xmlns="http://schemas.openxmlformats.org/spreadsheetml/2006/main">
  <c r="R48" i="1"/>
  <c r="D11"/>
  <c r="R59" s="1"/>
  <c r="D10"/>
  <c r="R37" s="1"/>
  <c r="B11"/>
  <c r="R57" s="1"/>
  <c r="B10"/>
  <c r="R36" s="1"/>
  <c r="O61"/>
  <c r="Q61"/>
  <c r="P61"/>
  <c r="N61"/>
  <c r="Q60"/>
  <c r="O60"/>
  <c r="P60"/>
  <c r="N60"/>
  <c r="Q59"/>
  <c r="O59"/>
  <c r="P59"/>
  <c r="N59"/>
  <c r="Q58"/>
  <c r="O58"/>
  <c r="P58"/>
  <c r="N58"/>
  <c r="O57"/>
  <c r="Q57"/>
  <c r="P57"/>
  <c r="N57"/>
  <c r="Q56"/>
  <c r="P56"/>
  <c r="N56"/>
  <c r="O56"/>
  <c r="O52"/>
  <c r="Q52"/>
  <c r="P52"/>
  <c r="N52"/>
  <c r="Q51"/>
  <c r="O51"/>
  <c r="P51"/>
  <c r="N51"/>
  <c r="Q50"/>
  <c r="O50"/>
  <c r="P50"/>
  <c r="N50"/>
  <c r="Q49"/>
  <c r="O49"/>
  <c r="P49"/>
  <c r="N49"/>
  <c r="Q48"/>
  <c r="P48"/>
  <c r="O48"/>
  <c r="N48"/>
  <c r="Q42"/>
  <c r="P42"/>
  <c r="O42"/>
  <c r="N42"/>
  <c r="Q41"/>
  <c r="P41"/>
  <c r="N41"/>
  <c r="O41"/>
  <c r="Q37"/>
  <c r="P37"/>
  <c r="O37"/>
  <c r="N37"/>
  <c r="P36"/>
  <c r="N36"/>
  <c r="Q36"/>
  <c r="O36"/>
  <c r="R42" l="1"/>
  <c r="R60"/>
  <c r="R61"/>
  <c r="R52"/>
  <c r="R51"/>
  <c r="R58"/>
  <c r="R41"/>
  <c r="R56"/>
  <c r="R50"/>
  <c r="R49"/>
</calcChain>
</file>

<file path=xl/sharedStrings.xml><?xml version="1.0" encoding="utf-8"?>
<sst xmlns="http://schemas.openxmlformats.org/spreadsheetml/2006/main" count="142" uniqueCount="46">
  <si>
    <t>Raport z przebiegu laboratorium: ASSESS</t>
  </si>
  <si>
    <t>Data:</t>
  </si>
  <si>
    <t>Imię i nazwisko:</t>
  </si>
  <si>
    <t>Dzień i godzina zajęć:</t>
  </si>
  <si>
    <t>Grupa:</t>
  </si>
  <si>
    <t>L(</t>
  </si>
  <si>
    <t>,</t>
  </si>
  <si>
    <t>)</t>
  </si>
  <si>
    <t>p</t>
  </si>
  <si>
    <t>relacja</t>
  </si>
  <si>
    <t>wartość pewna</t>
  </si>
  <si>
    <t>wygrana</t>
  </si>
  <si>
    <t>przegrana</t>
  </si>
  <si>
    <t>iteracja 1 - pytanie 1</t>
  </si>
  <si>
    <t>iteracja 1 - pytanie 2</t>
  </si>
  <si>
    <t>iteracja 1 - pytanie 3</t>
  </si>
  <si>
    <t>iteracja 2 - pytanie 1</t>
  </si>
  <si>
    <t>iteracja 2 - pytanie 2</t>
  </si>
  <si>
    <t>iteracja 2 - pytanie 3</t>
  </si>
  <si>
    <r>
      <t>5. Jak musiałaby przebiegać procedura wyznaczania funkcji użyteczności</t>
    </r>
    <r>
      <rPr>
        <sz val="12"/>
        <color rgb="FFFF0000"/>
        <rFont val="Calibri"/>
        <family val="2"/>
        <charset val="238"/>
        <scheme val="minor"/>
      </rPr>
      <t xml:space="preserve"> metodą ‘porównywania prawdopodobieństw’</t>
    </r>
    <r>
      <rPr>
        <sz val="12"/>
        <color theme="1"/>
        <rFont val="Calibri"/>
        <family val="2"/>
        <charset val="238"/>
        <scheme val="minor"/>
      </rPr>
      <t xml:space="preserve"> aby otrzymać punkty charakterystyczne o współrzędnych:</t>
    </r>
  </si>
  <si>
    <r>
      <t xml:space="preserve">4. Jak musiałaby przebiegać procedura wyznaczania funkcji użyteczności </t>
    </r>
    <r>
      <rPr>
        <sz val="12"/>
        <color rgb="FFFF0000"/>
        <rFont val="Calibri"/>
        <family val="2"/>
        <charset val="238"/>
        <scheme val="minor"/>
      </rPr>
      <t>metodą ‘równoważnika pewności ze stałym prawdopodobieństwem’</t>
    </r>
    <r>
      <rPr>
        <sz val="12"/>
        <color theme="1"/>
        <rFont val="Calibri"/>
        <family val="2"/>
        <charset val="238"/>
        <scheme val="minor"/>
      </rPr>
      <t xml:space="preserve"> (przyjmij p = 0.5) aby otrzymać punkty charakterystyczne o współrzędnych:</t>
    </r>
  </si>
  <si>
    <r>
      <t xml:space="preserve">2. Wyznacz funkcje użyteczności cząstkowej dla </t>
    </r>
    <r>
      <rPr>
        <i/>
        <sz val="12"/>
        <color theme="1"/>
        <rFont val="Calibri"/>
        <family val="2"/>
        <charset val="238"/>
        <scheme val="minor"/>
      </rPr>
      <t xml:space="preserve">c1 </t>
    </r>
    <r>
      <rPr>
        <sz val="12"/>
        <color theme="1"/>
        <rFont val="Calibri"/>
        <family val="2"/>
        <charset val="238"/>
        <scheme val="minor"/>
      </rPr>
      <t>i</t>
    </r>
    <r>
      <rPr>
        <i/>
        <sz val="12"/>
        <color theme="1"/>
        <rFont val="Calibri"/>
        <family val="2"/>
        <charset val="238"/>
        <scheme val="minor"/>
      </rPr>
      <t xml:space="preserve"> c2</t>
    </r>
    <r>
      <rPr>
        <sz val="12"/>
        <color theme="1"/>
        <rFont val="Calibri"/>
        <family val="2"/>
        <charset val="238"/>
        <scheme val="minor"/>
      </rPr>
      <t xml:space="preserve"> wykorzystując dowolnie wybrane spośród czterech dostępnych w programie metod. Naszkicuj przebiegi tych funkcji (u1 i u2) nanosząc współrzędne punktów charakterystycznych (lub przeklej wykresy z programu). Określ nastawienie decydenta (skłonność/neutralność/awersja do ryzyka) – dla każdej z funkcji osobno.</t>
    </r>
  </si>
  <si>
    <r>
      <t xml:space="preserve">3. Przeprowadź procedurę wyznaczania wag kryteriów </t>
    </r>
    <r>
      <rPr>
        <i/>
        <sz val="12"/>
        <color theme="1"/>
        <rFont val="Calibri"/>
        <family val="2"/>
        <charset val="238"/>
        <scheme val="minor"/>
      </rPr>
      <t>k1, k2</t>
    </r>
    <r>
      <rPr>
        <sz val="12"/>
        <color theme="1"/>
        <rFont val="Calibri"/>
        <family val="2"/>
        <charset val="238"/>
        <scheme val="minor"/>
      </rPr>
      <t xml:space="preserve"> i podaj postać ogólną otrzymanej funkcji użyteczności U:</t>
    </r>
  </si>
  <si>
    <t>&gt;, =, &lt; *</t>
  </si>
  <si>
    <r>
      <t>a)   &lt;</t>
    </r>
    <r>
      <rPr>
        <i/>
        <sz val="11"/>
        <color theme="1"/>
        <rFont val="Calibri"/>
        <family val="2"/>
        <charset val="238"/>
        <scheme val="minor"/>
      </rPr>
      <t>c</t>
    </r>
    <r>
      <rPr>
        <i/>
        <vertAlign val="subscript"/>
        <sz val="11"/>
        <color theme="1"/>
        <rFont val="Calibri"/>
        <family val="2"/>
        <charset val="238"/>
        <scheme val="minor"/>
      </rPr>
      <t>1</t>
    </r>
    <r>
      <rPr>
        <sz val="11"/>
        <color theme="1"/>
        <rFont val="Calibri"/>
        <family val="2"/>
        <charset val="238"/>
        <scheme val="minor"/>
      </rPr>
      <t>'; 0,625&gt;,  a następnie   &lt;</t>
    </r>
    <r>
      <rPr>
        <i/>
        <sz val="11"/>
        <color theme="1"/>
        <rFont val="Calibri"/>
        <family val="2"/>
        <charset val="238"/>
        <scheme val="minor"/>
      </rPr>
      <t>c</t>
    </r>
    <r>
      <rPr>
        <i/>
        <vertAlign val="subscript"/>
        <sz val="11"/>
        <color theme="1"/>
        <rFont val="Calibri"/>
        <family val="2"/>
        <charset val="238"/>
        <scheme val="minor"/>
      </rPr>
      <t>1</t>
    </r>
    <r>
      <rPr>
        <sz val="11"/>
        <color theme="1"/>
        <rFont val="Calibri"/>
        <family val="2"/>
        <charset val="238"/>
        <scheme val="minor"/>
      </rPr>
      <t>''; 0,469&gt; </t>
    </r>
  </si>
  <si>
    <r>
      <t>b)   &lt;</t>
    </r>
    <r>
      <rPr>
        <i/>
        <sz val="11"/>
        <color theme="1"/>
        <rFont val="Calibri"/>
        <family val="2"/>
        <charset val="238"/>
        <scheme val="minor"/>
      </rPr>
      <t>c</t>
    </r>
    <r>
      <rPr>
        <i/>
        <vertAlign val="subscript"/>
        <sz val="11"/>
        <color theme="1"/>
        <rFont val="Calibri"/>
        <family val="2"/>
        <charset val="238"/>
        <scheme val="minor"/>
      </rPr>
      <t>2</t>
    </r>
    <r>
      <rPr>
        <sz val="11"/>
        <color theme="1"/>
        <rFont val="Calibri"/>
        <family val="2"/>
        <charset val="238"/>
        <scheme val="minor"/>
      </rPr>
      <t>'; 0,125&gt;, a następnie   &lt;</t>
    </r>
    <r>
      <rPr>
        <i/>
        <sz val="11"/>
        <color theme="1"/>
        <rFont val="Calibri"/>
        <family val="2"/>
        <charset val="238"/>
        <scheme val="minor"/>
      </rPr>
      <t>c</t>
    </r>
    <r>
      <rPr>
        <i/>
        <vertAlign val="subscript"/>
        <sz val="11"/>
        <color theme="1"/>
        <rFont val="Calibri"/>
        <family val="2"/>
        <charset val="238"/>
        <scheme val="minor"/>
      </rPr>
      <t>2</t>
    </r>
    <r>
      <rPr>
        <sz val="11"/>
        <color theme="1"/>
        <rFont val="Calibri"/>
        <family val="2"/>
        <charset val="238"/>
        <scheme val="minor"/>
      </rPr>
      <t>''; 0,453&gt; </t>
    </r>
  </si>
  <si>
    <t>*) "&gt;", "&lt;" i "=" nie są prawidłowymi symbolami relacji preferencji, przeciwnej preferencji i równoważności, ale w arkuszu posłużmy się nimi dla wygody zapisu</t>
  </si>
  <si>
    <r>
      <t>a)   &lt;</t>
    </r>
    <r>
      <rPr>
        <i/>
        <sz val="11"/>
        <color theme="1"/>
        <rFont val="Calibri"/>
        <family val="2"/>
        <charset val="238"/>
        <scheme val="minor"/>
      </rPr>
      <t>c</t>
    </r>
    <r>
      <rPr>
        <i/>
        <vertAlign val="subscript"/>
        <sz val="11"/>
        <color theme="1"/>
        <rFont val="Calibri"/>
        <family val="2"/>
        <charset val="238"/>
        <scheme val="minor"/>
      </rPr>
      <t>1</t>
    </r>
    <r>
      <rPr>
        <sz val="11"/>
        <color theme="1"/>
        <rFont val="Calibri"/>
        <family val="2"/>
        <charset val="238"/>
        <scheme val="minor"/>
      </rPr>
      <t>''; 0,5&gt;  </t>
    </r>
  </si>
  <si>
    <r>
      <t>b)   &lt;</t>
    </r>
    <r>
      <rPr>
        <i/>
        <sz val="11"/>
        <color theme="1"/>
        <rFont val="Calibri"/>
        <family val="2"/>
        <charset val="238"/>
        <scheme val="minor"/>
      </rPr>
      <t>c</t>
    </r>
    <r>
      <rPr>
        <i/>
        <vertAlign val="subscript"/>
        <sz val="11"/>
        <color theme="1"/>
        <rFont val="Calibri"/>
        <family val="2"/>
        <charset val="238"/>
        <scheme val="minor"/>
      </rPr>
      <t>2</t>
    </r>
    <r>
      <rPr>
        <sz val="11"/>
        <color theme="1"/>
        <rFont val="Calibri"/>
        <family val="2"/>
        <charset val="238"/>
        <scheme val="minor"/>
      </rPr>
      <t>''; 0,5&gt; </t>
    </r>
  </si>
  <si>
    <r>
      <t>c</t>
    </r>
    <r>
      <rPr>
        <i/>
        <vertAlign val="subscript"/>
        <sz val="10"/>
        <color theme="1"/>
        <rFont val="Calibri"/>
        <family val="2"/>
        <charset val="238"/>
        <scheme val="minor"/>
      </rPr>
      <t>1 max</t>
    </r>
    <r>
      <rPr>
        <sz val="10"/>
        <color theme="1"/>
        <rFont val="Calibri"/>
        <family val="2"/>
        <charset val="238"/>
        <scheme val="minor"/>
      </rPr>
      <t xml:space="preserve"> = </t>
    </r>
  </si>
  <si>
    <r>
      <t>c</t>
    </r>
    <r>
      <rPr>
        <i/>
        <vertAlign val="subscript"/>
        <sz val="10"/>
        <color theme="1"/>
        <rFont val="Calibri"/>
        <family val="2"/>
        <charset val="238"/>
        <scheme val="minor"/>
      </rPr>
      <t>2 max</t>
    </r>
    <r>
      <rPr>
        <sz val="10"/>
        <color theme="1"/>
        <rFont val="Calibri"/>
        <family val="2"/>
        <charset val="238"/>
        <scheme val="minor"/>
      </rPr>
      <t xml:space="preserve"> = </t>
    </r>
  </si>
  <si>
    <r>
      <t>c</t>
    </r>
    <r>
      <rPr>
        <i/>
        <vertAlign val="subscript"/>
        <sz val="10"/>
        <color theme="1"/>
        <rFont val="Calibri"/>
        <family val="2"/>
        <charset val="238"/>
        <scheme val="minor"/>
      </rPr>
      <t>1</t>
    </r>
    <r>
      <rPr>
        <sz val="10"/>
        <color theme="1"/>
        <rFont val="Calibri"/>
        <family val="2"/>
        <charset val="238"/>
        <scheme val="minor"/>
      </rPr>
      <t xml:space="preserve">' = </t>
    </r>
    <r>
      <rPr>
        <i/>
        <sz val="10"/>
        <color theme="1"/>
        <rFont val="Calibri"/>
        <family val="2"/>
        <charset val="238"/>
        <scheme val="minor"/>
      </rPr>
      <t>c</t>
    </r>
    <r>
      <rPr>
        <i/>
        <vertAlign val="subscript"/>
        <sz val="10"/>
        <color theme="1"/>
        <rFont val="Calibri"/>
        <family val="2"/>
        <charset val="238"/>
        <scheme val="minor"/>
      </rPr>
      <t>1 min</t>
    </r>
    <r>
      <rPr>
        <sz val="10"/>
        <color theme="1"/>
        <rFont val="Calibri"/>
        <family val="2"/>
        <charset val="238"/>
        <scheme val="minor"/>
      </rPr>
      <t xml:space="preserve"> + (</t>
    </r>
    <r>
      <rPr>
        <i/>
        <sz val="10"/>
        <color theme="1"/>
        <rFont val="Calibri"/>
        <family val="2"/>
        <charset val="238"/>
        <scheme val="minor"/>
      </rPr>
      <t>c</t>
    </r>
    <r>
      <rPr>
        <i/>
        <vertAlign val="subscript"/>
        <sz val="10"/>
        <color theme="1"/>
        <rFont val="Calibri"/>
        <family val="2"/>
        <charset val="238"/>
        <scheme val="minor"/>
      </rPr>
      <t>1 max</t>
    </r>
    <r>
      <rPr>
        <sz val="10"/>
        <color theme="1"/>
        <rFont val="Calibri"/>
        <family val="2"/>
        <charset val="238"/>
        <scheme val="minor"/>
      </rPr>
      <t>-</t>
    </r>
    <r>
      <rPr>
        <i/>
        <sz val="10"/>
        <color theme="1"/>
        <rFont val="Calibri"/>
        <family val="2"/>
        <charset val="238"/>
        <scheme val="minor"/>
      </rPr>
      <t>c</t>
    </r>
    <r>
      <rPr>
        <i/>
        <vertAlign val="subscript"/>
        <sz val="10"/>
        <color theme="1"/>
        <rFont val="Calibri"/>
        <family val="2"/>
        <charset val="238"/>
        <scheme val="minor"/>
      </rPr>
      <t>1 min</t>
    </r>
    <r>
      <rPr>
        <sz val="10"/>
        <color theme="1"/>
        <rFont val="Calibri"/>
        <family val="2"/>
        <charset val="238"/>
        <scheme val="minor"/>
      </rPr>
      <t xml:space="preserve">)/2 = </t>
    </r>
  </si>
  <si>
    <r>
      <t>c</t>
    </r>
    <r>
      <rPr>
        <i/>
        <vertAlign val="subscript"/>
        <sz val="10"/>
        <color theme="1"/>
        <rFont val="Calibri"/>
        <family val="2"/>
        <charset val="238"/>
        <scheme val="minor"/>
      </rPr>
      <t>2</t>
    </r>
    <r>
      <rPr>
        <sz val="10"/>
        <color theme="1"/>
        <rFont val="Calibri"/>
        <family val="2"/>
        <charset val="238"/>
        <scheme val="minor"/>
      </rPr>
      <t xml:space="preserve">' = </t>
    </r>
    <r>
      <rPr>
        <i/>
        <sz val="10"/>
        <color theme="1"/>
        <rFont val="Calibri"/>
        <family val="2"/>
        <charset val="238"/>
        <scheme val="minor"/>
      </rPr>
      <t>c</t>
    </r>
    <r>
      <rPr>
        <i/>
        <vertAlign val="subscript"/>
        <sz val="10"/>
        <color theme="1"/>
        <rFont val="Calibri"/>
        <family val="2"/>
        <charset val="238"/>
        <scheme val="minor"/>
      </rPr>
      <t>2 min</t>
    </r>
    <r>
      <rPr>
        <sz val="10"/>
        <color theme="1"/>
        <rFont val="Calibri"/>
        <family val="2"/>
        <charset val="238"/>
        <scheme val="minor"/>
      </rPr>
      <t xml:space="preserve"> + (</t>
    </r>
    <r>
      <rPr>
        <i/>
        <sz val="10"/>
        <color theme="1"/>
        <rFont val="Calibri"/>
        <family val="2"/>
        <charset val="238"/>
        <scheme val="minor"/>
      </rPr>
      <t>c</t>
    </r>
    <r>
      <rPr>
        <i/>
        <vertAlign val="subscript"/>
        <sz val="10"/>
        <color theme="1"/>
        <rFont val="Calibri"/>
        <family val="2"/>
        <charset val="238"/>
        <scheme val="minor"/>
      </rPr>
      <t>2 max</t>
    </r>
    <r>
      <rPr>
        <sz val="10"/>
        <color theme="1"/>
        <rFont val="Calibri"/>
        <family val="2"/>
        <charset val="238"/>
        <scheme val="minor"/>
      </rPr>
      <t>-</t>
    </r>
    <r>
      <rPr>
        <i/>
        <sz val="10"/>
        <color theme="1"/>
        <rFont val="Calibri"/>
        <family val="2"/>
        <charset val="238"/>
        <scheme val="minor"/>
      </rPr>
      <t>c</t>
    </r>
    <r>
      <rPr>
        <i/>
        <vertAlign val="subscript"/>
        <sz val="10"/>
        <color theme="1"/>
        <rFont val="Calibri"/>
        <family val="2"/>
        <charset val="238"/>
        <scheme val="minor"/>
      </rPr>
      <t>2 min</t>
    </r>
    <r>
      <rPr>
        <sz val="10"/>
        <color theme="1"/>
        <rFont val="Calibri"/>
        <family val="2"/>
        <charset val="238"/>
        <scheme val="minor"/>
      </rPr>
      <t xml:space="preserve">)/2 = </t>
    </r>
  </si>
  <si>
    <r>
      <t>c</t>
    </r>
    <r>
      <rPr>
        <i/>
        <vertAlign val="subscript"/>
        <sz val="10"/>
        <color theme="1"/>
        <rFont val="Calibri"/>
        <family val="2"/>
        <charset val="238"/>
        <scheme val="minor"/>
      </rPr>
      <t>1 min</t>
    </r>
    <r>
      <rPr>
        <sz val="10"/>
        <color theme="1"/>
        <rFont val="Calibri"/>
        <family val="2"/>
        <charset val="238"/>
        <scheme val="minor"/>
      </rPr>
      <t xml:space="preserve">= </t>
    </r>
  </si>
  <si>
    <r>
      <t>c</t>
    </r>
    <r>
      <rPr>
        <i/>
        <vertAlign val="subscript"/>
        <sz val="10"/>
        <color theme="1"/>
        <rFont val="Calibri"/>
        <family val="2"/>
        <charset val="238"/>
        <scheme val="minor"/>
      </rPr>
      <t>2 min</t>
    </r>
    <r>
      <rPr>
        <sz val="10"/>
        <color theme="1"/>
        <rFont val="Calibri"/>
        <family val="2"/>
        <charset val="238"/>
        <scheme val="minor"/>
      </rPr>
      <t xml:space="preserve">= </t>
    </r>
  </si>
  <si>
    <r>
      <t>c</t>
    </r>
    <r>
      <rPr>
        <i/>
        <vertAlign val="subscript"/>
        <sz val="10"/>
        <color theme="1"/>
        <rFont val="Calibri"/>
        <family val="2"/>
        <charset val="238"/>
        <scheme val="minor"/>
      </rPr>
      <t>1</t>
    </r>
    <r>
      <rPr>
        <sz val="10"/>
        <color theme="1"/>
        <rFont val="Calibri"/>
        <family val="2"/>
        <charset val="238"/>
        <scheme val="minor"/>
      </rPr>
      <t xml:space="preserve">'' = </t>
    </r>
    <r>
      <rPr>
        <i/>
        <sz val="10"/>
        <color theme="1"/>
        <rFont val="Calibri"/>
        <family val="2"/>
        <charset val="238"/>
        <scheme val="minor"/>
      </rPr>
      <t>c</t>
    </r>
    <r>
      <rPr>
        <i/>
        <vertAlign val="subscript"/>
        <sz val="10"/>
        <color theme="1"/>
        <rFont val="Calibri"/>
        <family val="2"/>
        <charset val="238"/>
        <scheme val="minor"/>
      </rPr>
      <t>1 min</t>
    </r>
    <r>
      <rPr>
        <sz val="10"/>
        <color theme="1"/>
        <rFont val="Calibri"/>
        <family val="2"/>
        <charset val="238"/>
        <scheme val="minor"/>
      </rPr>
      <t xml:space="preserve"> + (</t>
    </r>
    <r>
      <rPr>
        <i/>
        <sz val="10"/>
        <color theme="1"/>
        <rFont val="Calibri"/>
        <family val="2"/>
        <charset val="238"/>
        <scheme val="minor"/>
      </rPr>
      <t>c</t>
    </r>
    <r>
      <rPr>
        <i/>
        <vertAlign val="subscript"/>
        <sz val="10"/>
        <color theme="1"/>
        <rFont val="Calibri"/>
        <family val="2"/>
        <charset val="238"/>
        <scheme val="minor"/>
      </rPr>
      <t>1 max</t>
    </r>
    <r>
      <rPr>
        <sz val="10"/>
        <color theme="1"/>
        <rFont val="Calibri"/>
        <family val="2"/>
        <charset val="238"/>
        <scheme val="minor"/>
      </rPr>
      <t>-</t>
    </r>
    <r>
      <rPr>
        <i/>
        <sz val="10"/>
        <color theme="1"/>
        <rFont val="Calibri"/>
        <family val="2"/>
        <charset val="238"/>
        <scheme val="minor"/>
      </rPr>
      <t>c</t>
    </r>
    <r>
      <rPr>
        <i/>
        <vertAlign val="subscript"/>
        <sz val="10"/>
        <color theme="1"/>
        <rFont val="Calibri"/>
        <family val="2"/>
        <charset val="238"/>
        <scheme val="minor"/>
      </rPr>
      <t>1 min</t>
    </r>
    <r>
      <rPr>
        <sz val="10"/>
        <color theme="1"/>
        <rFont val="Calibri"/>
        <family val="2"/>
        <charset val="238"/>
        <scheme val="minor"/>
      </rPr>
      <t>)/4 =</t>
    </r>
  </si>
  <si>
    <r>
      <t>c</t>
    </r>
    <r>
      <rPr>
        <i/>
        <vertAlign val="subscript"/>
        <sz val="10"/>
        <color theme="1"/>
        <rFont val="Calibri"/>
        <family val="2"/>
        <charset val="238"/>
        <scheme val="minor"/>
      </rPr>
      <t>2</t>
    </r>
    <r>
      <rPr>
        <vertAlign val="subscript"/>
        <sz val="10"/>
        <color theme="1"/>
        <rFont val="Calibri"/>
        <family val="2"/>
        <charset val="238"/>
        <scheme val="minor"/>
      </rPr>
      <t xml:space="preserve"> </t>
    </r>
    <r>
      <rPr>
        <sz val="10"/>
        <color theme="1"/>
        <rFont val="Calibri"/>
        <family val="2"/>
        <charset val="238"/>
        <scheme val="minor"/>
      </rPr>
      <t xml:space="preserve">'' = </t>
    </r>
    <r>
      <rPr>
        <i/>
        <sz val="10"/>
        <color theme="1"/>
        <rFont val="Calibri"/>
        <family val="2"/>
        <charset val="238"/>
        <scheme val="minor"/>
      </rPr>
      <t>c</t>
    </r>
    <r>
      <rPr>
        <i/>
        <vertAlign val="subscript"/>
        <sz val="10"/>
        <color theme="1"/>
        <rFont val="Calibri"/>
        <family val="2"/>
        <charset val="238"/>
        <scheme val="minor"/>
      </rPr>
      <t>2 min</t>
    </r>
    <r>
      <rPr>
        <sz val="10"/>
        <color theme="1"/>
        <rFont val="Calibri"/>
        <family val="2"/>
        <charset val="238"/>
        <scheme val="minor"/>
      </rPr>
      <t xml:space="preserve"> + (</t>
    </r>
    <r>
      <rPr>
        <i/>
        <sz val="10"/>
        <color theme="1"/>
        <rFont val="Calibri"/>
        <family val="2"/>
        <charset val="238"/>
        <scheme val="minor"/>
      </rPr>
      <t>c</t>
    </r>
    <r>
      <rPr>
        <i/>
        <vertAlign val="subscript"/>
        <sz val="10"/>
        <color theme="1"/>
        <rFont val="Calibri"/>
        <family val="2"/>
        <charset val="238"/>
        <scheme val="minor"/>
      </rPr>
      <t>2 max</t>
    </r>
    <r>
      <rPr>
        <sz val="10"/>
        <color theme="1"/>
        <rFont val="Calibri"/>
        <family val="2"/>
        <charset val="238"/>
        <scheme val="minor"/>
      </rPr>
      <t>-</t>
    </r>
    <r>
      <rPr>
        <i/>
        <sz val="10"/>
        <color theme="1"/>
        <rFont val="Calibri"/>
        <family val="2"/>
        <charset val="238"/>
        <scheme val="minor"/>
      </rPr>
      <t>c</t>
    </r>
    <r>
      <rPr>
        <i/>
        <vertAlign val="subscript"/>
        <sz val="10"/>
        <color theme="1"/>
        <rFont val="Calibri"/>
        <family val="2"/>
        <charset val="238"/>
        <scheme val="minor"/>
      </rPr>
      <t>2 min</t>
    </r>
    <r>
      <rPr>
        <sz val="10"/>
        <color theme="1"/>
        <rFont val="Calibri"/>
        <family val="2"/>
        <charset val="238"/>
        <scheme val="minor"/>
      </rPr>
      <t>)/4 =</t>
    </r>
  </si>
  <si>
    <r>
      <t xml:space="preserve">1. Spośród rozpatrywanych kryteriów </t>
    </r>
    <r>
      <rPr>
        <i/>
        <sz val="12"/>
        <color theme="1"/>
        <rFont val="Calibri"/>
        <family val="2"/>
        <charset val="238"/>
        <scheme val="minor"/>
      </rPr>
      <t>ci</t>
    </r>
    <r>
      <rPr>
        <sz val="12"/>
        <color theme="1"/>
        <rFont val="Calibri"/>
        <family val="2"/>
        <charset val="238"/>
        <scheme val="minor"/>
      </rPr>
      <t xml:space="preserve"> wybierz dwa o dziedzinie ciągłej – </t>
    </r>
    <r>
      <rPr>
        <sz val="12"/>
        <color rgb="FFFF0000"/>
        <rFont val="Calibri"/>
        <family val="2"/>
        <charset val="238"/>
        <scheme val="minor"/>
      </rPr>
      <t>pierwsze typu ‘zysk’, a drugie typu ‘koszt’</t>
    </r>
    <r>
      <rPr>
        <sz val="12"/>
        <color theme="1"/>
        <rFont val="Calibri"/>
        <family val="2"/>
        <charset val="238"/>
        <scheme val="minor"/>
      </rPr>
      <t xml:space="preserve"> (UWAGA: </t>
    </r>
    <r>
      <rPr>
        <i/>
        <sz val="12"/>
        <color theme="1"/>
        <rFont val="Calibri"/>
        <family val="2"/>
        <charset val="238"/>
        <scheme val="minor"/>
      </rPr>
      <t>c</t>
    </r>
    <r>
      <rPr>
        <sz val="12"/>
        <color theme="1"/>
        <rFont val="Calibri"/>
        <family val="2"/>
        <charset val="238"/>
        <scheme val="minor"/>
      </rPr>
      <t xml:space="preserve">1 - ‘zysk’, </t>
    </r>
    <r>
      <rPr>
        <i/>
        <sz val="12"/>
        <color theme="1"/>
        <rFont val="Calibri"/>
        <family val="2"/>
        <charset val="238"/>
        <scheme val="minor"/>
      </rPr>
      <t>c</t>
    </r>
    <r>
      <rPr>
        <sz val="12"/>
        <color theme="1"/>
        <rFont val="Calibri"/>
        <family val="2"/>
        <charset val="238"/>
        <scheme val="minor"/>
      </rPr>
      <t>2 - ‘koszt’). Podaj/Oblicz dla nich następujące wartości:</t>
    </r>
  </si>
  <si>
    <t>Dawid Królak</t>
  </si>
  <si>
    <t>Środa, 9.45</t>
  </si>
  <si>
    <t>i2.2</t>
  </si>
  <si>
    <t>W przypadku kryterium "konstrukcja" decydenta cechuje awersja do ryzyka, w przypadku ceny - skłonność</t>
  </si>
  <si>
    <t>=</t>
  </si>
  <si>
    <t>&lt;</t>
  </si>
  <si>
    <t>&gt;</t>
  </si>
  <si>
    <t>92,44*U(g) + 1  = ( 0,09375 * u1( g1(a) ) + 1 ) * (0,09375 * g2(a) ) + 1 )</t>
  </si>
</sst>
</file>

<file path=xl/styles.xml><?xml version="1.0" encoding="utf-8"?>
<styleSheet xmlns="http://schemas.openxmlformats.org/spreadsheetml/2006/main">
  <numFmts count="1">
    <numFmt numFmtId="164" formatCode="0.0000"/>
  </numFmts>
  <fonts count="17">
    <font>
      <sz val="11"/>
      <color theme="1"/>
      <name val="Czcionka tekstu podstawowego"/>
      <family val="2"/>
      <charset val="238"/>
    </font>
    <font>
      <sz val="10"/>
      <color theme="1"/>
      <name val="Times New Roman"/>
      <family val="1"/>
      <charset val="238"/>
    </font>
    <font>
      <sz val="12"/>
      <color theme="1"/>
      <name val="Times New Roman"/>
      <family val="1"/>
      <charset val="238"/>
    </font>
    <font>
      <sz val="12"/>
      <color theme="1"/>
      <name val="Czcionka tekstu podstawowego"/>
      <family val="2"/>
      <charset val="238"/>
    </font>
    <font>
      <sz val="8"/>
      <color theme="1"/>
      <name val="Times New Roman"/>
      <family val="1"/>
      <charset val="238"/>
    </font>
    <font>
      <sz val="12"/>
      <color theme="1"/>
      <name val="Calibri"/>
      <family val="2"/>
      <charset val="238"/>
      <scheme val="minor"/>
    </font>
    <font>
      <sz val="12"/>
      <color rgb="FFFF0000"/>
      <name val="Calibri"/>
      <family val="2"/>
      <charset val="238"/>
      <scheme val="minor"/>
    </font>
    <font>
      <i/>
      <sz val="12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0"/>
      <color theme="1"/>
      <name val="Calibri"/>
      <family val="2"/>
      <charset val="238"/>
      <scheme val="minor"/>
    </font>
    <font>
      <i/>
      <sz val="10"/>
      <color theme="1"/>
      <name val="Calibri"/>
      <family val="2"/>
      <charset val="238"/>
      <scheme val="minor"/>
    </font>
    <font>
      <i/>
      <vertAlign val="subscript"/>
      <sz val="10"/>
      <color theme="1"/>
      <name val="Calibri"/>
      <family val="2"/>
      <charset val="238"/>
      <scheme val="minor"/>
    </font>
    <font>
      <sz val="8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i/>
      <vertAlign val="subscript"/>
      <sz val="11"/>
      <color theme="1"/>
      <name val="Calibri"/>
      <family val="2"/>
      <charset val="238"/>
      <scheme val="minor"/>
    </font>
    <font>
      <vertAlign val="subscript"/>
      <sz val="10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3" fillId="0" borderId="0" xfId="0" applyFont="1"/>
    <xf numFmtId="0" fontId="3" fillId="2" borderId="0" xfId="0" applyFont="1" applyFill="1"/>
    <xf numFmtId="0" fontId="3" fillId="0" borderId="0" xfId="0" applyFont="1" applyAlignment="1">
      <alignment horizontal="center"/>
    </xf>
    <xf numFmtId="0" fontId="0" fillId="2" borderId="0" xfId="0" applyFill="1"/>
    <xf numFmtId="0" fontId="4" fillId="0" borderId="0" xfId="0" applyFont="1"/>
    <xf numFmtId="0" fontId="3" fillId="0" borderId="0" xfId="0" applyFont="1" applyAlignment="1">
      <alignment horizontal="right"/>
    </xf>
    <xf numFmtId="0" fontId="0" fillId="0" borderId="0" xfId="0" applyFill="1"/>
    <xf numFmtId="0" fontId="2" fillId="0" borderId="0" xfId="0" applyFont="1" applyAlignment="1">
      <alignment horizontal="left" wrapText="1"/>
    </xf>
    <xf numFmtId="0" fontId="2" fillId="2" borderId="0" xfId="0" applyFont="1" applyFill="1" applyAlignment="1">
      <alignment horizontal="right" wrapText="1"/>
    </xf>
    <xf numFmtId="0" fontId="0" fillId="3" borderId="0" xfId="0" applyFill="1"/>
    <xf numFmtId="0" fontId="3" fillId="3" borderId="0" xfId="0" applyFont="1" applyFill="1"/>
    <xf numFmtId="0" fontId="8" fillId="0" borderId="0" xfId="0" applyFont="1"/>
    <xf numFmtId="0" fontId="5" fillId="0" borderId="0" xfId="0" applyFont="1"/>
    <xf numFmtId="0" fontId="5" fillId="2" borderId="0" xfId="0" applyFont="1" applyFill="1"/>
    <xf numFmtId="0" fontId="13" fillId="0" borderId="0" xfId="0" applyFont="1"/>
    <xf numFmtId="0" fontId="6" fillId="0" borderId="0" xfId="0" applyFont="1"/>
    <xf numFmtId="0" fontId="12" fillId="0" borderId="0" xfId="0" applyFont="1"/>
    <xf numFmtId="0" fontId="10" fillId="0" borderId="0" xfId="0" applyFont="1" applyAlignment="1">
      <alignment horizontal="right"/>
    </xf>
    <xf numFmtId="14" fontId="0" fillId="2" borderId="0" xfId="0" applyNumberFormat="1" applyFill="1"/>
    <xf numFmtId="164" fontId="0" fillId="2" borderId="0" xfId="0" applyNumberFormat="1" applyFill="1"/>
    <xf numFmtId="0" fontId="5" fillId="0" borderId="0" xfId="0" applyFont="1" applyAlignment="1">
      <alignment horizontal="left" wrapText="1"/>
    </xf>
  </cellXfs>
  <cellStyles count="1">
    <cellStyle name="Normalny" xfId="0" builtinId="0"/>
  </cellStyles>
  <dxfs count="1">
    <dxf>
      <fill>
        <patternFill>
          <bgColor rgb="FF92D05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14</xdr:row>
      <xdr:rowOff>24849</xdr:rowOff>
    </xdr:from>
    <xdr:to>
      <xdr:col>2</xdr:col>
      <xdr:colOff>1288026</xdr:colOff>
      <xdr:row>24</xdr:row>
      <xdr:rowOff>91109</xdr:rowOff>
    </xdr:to>
    <xdr:pic>
      <xdr:nvPicPr>
        <xdr:cNvPr id="4" name="Obraz 3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3859697"/>
          <a:ext cx="3772809" cy="1971260"/>
        </a:xfrm>
        <a:prstGeom prst="rect">
          <a:avLst/>
        </a:prstGeom>
      </xdr:spPr>
    </xdr:pic>
    <xdr:clientData/>
  </xdr:twoCellAnchor>
  <xdr:twoCellAnchor editAs="oneCell">
    <xdr:from>
      <xdr:col>2</xdr:col>
      <xdr:colOff>1532282</xdr:colOff>
      <xdr:row>14</xdr:row>
      <xdr:rowOff>49695</xdr:rowOff>
    </xdr:from>
    <xdr:to>
      <xdr:col>10</xdr:col>
      <xdr:colOff>276222</xdr:colOff>
      <xdr:row>24</xdr:row>
      <xdr:rowOff>109024</xdr:rowOff>
    </xdr:to>
    <xdr:pic>
      <xdr:nvPicPr>
        <xdr:cNvPr id="5" name="Obraz 4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4017065" y="3884543"/>
          <a:ext cx="3779766" cy="19643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100"/>
  <sheetViews>
    <sheetView tabSelected="1" topLeftCell="A10" zoomScale="115" zoomScaleNormal="115" workbookViewId="0">
      <selection activeCell="A30" sqref="A30"/>
    </sheetView>
  </sheetViews>
  <sheetFormatPr defaultRowHeight="14.25"/>
  <cols>
    <col min="1" max="1" width="23.625" customWidth="1"/>
    <col min="3" max="3" width="24.125" customWidth="1"/>
    <col min="6" max="6" width="1.625" customWidth="1"/>
    <col min="8" max="8" width="1.75" customWidth="1"/>
    <col min="9" max="9" width="9.875" bestFit="1" customWidth="1"/>
    <col min="10" max="10" width="1.625" customWidth="1"/>
    <col min="11" max="11" width="6.875" customWidth="1"/>
    <col min="12" max="12" width="0.875" style="8" customWidth="1"/>
    <col min="13" max="13" width="13.375" bestFit="1" customWidth="1"/>
  </cols>
  <sheetData>
    <row r="1" spans="1:9" ht="15.75">
      <c r="A1" s="13" t="s">
        <v>0</v>
      </c>
      <c r="B1" s="14"/>
      <c r="C1" s="14"/>
      <c r="D1" s="14"/>
      <c r="E1" s="14"/>
      <c r="F1" s="14"/>
      <c r="G1" s="14" t="s">
        <v>1</v>
      </c>
      <c r="H1" s="5"/>
      <c r="I1" s="20">
        <v>44536</v>
      </c>
    </row>
    <row r="2" spans="1:9" ht="15.75">
      <c r="A2" s="14" t="s">
        <v>2</v>
      </c>
      <c r="B2" s="15" t="s">
        <v>38</v>
      </c>
      <c r="C2" s="14"/>
      <c r="D2" s="14"/>
      <c r="E2" s="14"/>
      <c r="F2" s="14"/>
      <c r="G2" s="14"/>
      <c r="H2" s="2"/>
    </row>
    <row r="3" spans="1:9" ht="15.75">
      <c r="A3" s="14"/>
      <c r="B3" s="14"/>
      <c r="C3" s="14"/>
      <c r="D3" s="14"/>
      <c r="E3" s="14"/>
      <c r="F3" s="14"/>
      <c r="G3" s="14"/>
      <c r="H3" s="2"/>
    </row>
    <row r="4" spans="1:9" ht="15.75">
      <c r="A4" s="14" t="s">
        <v>3</v>
      </c>
      <c r="B4" s="15" t="s">
        <v>39</v>
      </c>
      <c r="C4" s="14"/>
      <c r="D4" s="14"/>
      <c r="E4" s="14"/>
      <c r="F4" s="14"/>
      <c r="G4" s="14" t="s">
        <v>4</v>
      </c>
      <c r="H4" s="5"/>
      <c r="I4" s="5" t="s">
        <v>40</v>
      </c>
    </row>
    <row r="5" spans="1:9" ht="15.75">
      <c r="A5" s="14"/>
      <c r="B5" s="14"/>
      <c r="C5" s="14"/>
      <c r="D5" s="14"/>
      <c r="E5" s="14"/>
      <c r="F5" s="14"/>
      <c r="G5" s="14"/>
      <c r="H5" s="2"/>
    </row>
    <row r="6" spans="1:9" ht="33.75" customHeight="1">
      <c r="A6" s="22" t="s">
        <v>37</v>
      </c>
      <c r="B6" s="22"/>
      <c r="C6" s="22"/>
      <c r="D6" s="22"/>
      <c r="E6" s="22"/>
      <c r="F6" s="22"/>
      <c r="G6" s="22"/>
      <c r="H6" s="2"/>
    </row>
    <row r="7" spans="1:9" ht="15.75" customHeight="1">
      <c r="A7" s="9"/>
      <c r="B7" s="9"/>
      <c r="C7" s="9"/>
      <c r="D7" s="9"/>
      <c r="E7" s="9"/>
      <c r="F7" s="9"/>
      <c r="G7" s="9"/>
      <c r="H7" s="2"/>
    </row>
    <row r="8" spans="1:9" ht="14.25" customHeight="1">
      <c r="A8" s="19" t="s">
        <v>29</v>
      </c>
      <c r="B8" s="10">
        <v>5</v>
      </c>
      <c r="C8" s="19" t="s">
        <v>33</v>
      </c>
      <c r="D8" s="10">
        <v>0</v>
      </c>
      <c r="E8" s="9"/>
      <c r="F8" s="9"/>
      <c r="G8" s="9"/>
      <c r="H8" s="2"/>
    </row>
    <row r="9" spans="1:9" ht="15.75">
      <c r="A9" s="19" t="s">
        <v>30</v>
      </c>
      <c r="B9" s="10">
        <v>506</v>
      </c>
      <c r="C9" s="19" t="s">
        <v>34</v>
      </c>
      <c r="D9" s="10">
        <v>13.99</v>
      </c>
      <c r="E9" s="2"/>
      <c r="F9" s="2"/>
      <c r="G9" s="2"/>
      <c r="H9" s="2"/>
    </row>
    <row r="10" spans="1:9" ht="15.75">
      <c r="A10" s="19" t="s">
        <v>31</v>
      </c>
      <c r="B10" s="3">
        <f>D8+(B8-D8)/2</f>
        <v>2.5</v>
      </c>
      <c r="C10" s="19" t="s">
        <v>35</v>
      </c>
      <c r="D10" s="3">
        <f>D8+(B8-D8)/4</f>
        <v>1.25</v>
      </c>
      <c r="E10" s="2"/>
      <c r="F10" s="2"/>
      <c r="G10" s="2"/>
      <c r="H10" s="2"/>
    </row>
    <row r="11" spans="1:9" ht="15.75">
      <c r="A11" s="19" t="s">
        <v>32</v>
      </c>
      <c r="B11" s="3">
        <f>D9+(B9-D9)/2</f>
        <v>259.995</v>
      </c>
      <c r="C11" s="19" t="s">
        <v>36</v>
      </c>
      <c r="D11" s="3">
        <f>D9+(B9-D9)/4</f>
        <v>136.99250000000001</v>
      </c>
      <c r="E11" s="2"/>
      <c r="F11" s="2"/>
      <c r="G11" s="2"/>
      <c r="H11" s="2"/>
    </row>
    <row r="12" spans="1:9" ht="15">
      <c r="A12" s="2"/>
      <c r="B12" s="2"/>
      <c r="C12" s="2"/>
      <c r="D12" s="2"/>
      <c r="E12" s="2"/>
      <c r="F12" s="2"/>
      <c r="G12" s="2"/>
      <c r="H12" s="2"/>
    </row>
    <row r="13" spans="1:9" ht="82.5" customHeight="1">
      <c r="A13" s="22" t="s">
        <v>21</v>
      </c>
      <c r="B13" s="22"/>
      <c r="C13" s="22"/>
      <c r="D13" s="22"/>
      <c r="E13" s="22"/>
      <c r="F13" s="22"/>
      <c r="G13" s="22"/>
      <c r="H13" s="2"/>
    </row>
    <row r="14" spans="1:9" ht="15">
      <c r="A14" s="11" t="s">
        <v>41</v>
      </c>
      <c r="B14" s="12"/>
      <c r="C14" s="12"/>
      <c r="D14" s="12"/>
      <c r="E14" s="12"/>
      <c r="F14" s="12"/>
      <c r="G14" s="12"/>
      <c r="H14" s="2"/>
    </row>
    <row r="15" spans="1:9" ht="15">
      <c r="A15" s="11"/>
      <c r="B15" s="11"/>
      <c r="C15" s="11"/>
      <c r="D15" s="11"/>
      <c r="E15" s="12"/>
      <c r="F15" s="11"/>
      <c r="G15" s="11"/>
      <c r="H15" s="2"/>
    </row>
    <row r="16" spans="1:9" ht="15">
      <c r="A16" s="12"/>
      <c r="B16" s="12"/>
      <c r="C16" s="12"/>
      <c r="D16" s="12"/>
      <c r="E16" s="12"/>
      <c r="F16" s="12"/>
      <c r="G16" s="12"/>
      <c r="H16" s="2"/>
    </row>
    <row r="17" spans="1:8" ht="15">
      <c r="A17" s="12"/>
      <c r="B17" s="12"/>
      <c r="C17" s="12"/>
      <c r="D17" s="12"/>
      <c r="E17" s="12"/>
      <c r="F17" s="12"/>
      <c r="G17" s="12"/>
      <c r="H17" s="2"/>
    </row>
    <row r="18" spans="1:8" ht="15">
      <c r="A18" s="12"/>
      <c r="B18" s="12"/>
      <c r="C18" s="12"/>
      <c r="D18" s="12"/>
      <c r="E18" s="12"/>
      <c r="F18" s="12"/>
      <c r="G18" s="12"/>
      <c r="H18" s="2"/>
    </row>
    <row r="19" spans="1:8" ht="15">
      <c r="A19" s="12"/>
      <c r="B19" s="12"/>
      <c r="C19" s="12"/>
      <c r="D19" s="12"/>
      <c r="E19" s="12"/>
      <c r="F19" s="12"/>
      <c r="G19" s="12"/>
      <c r="H19" s="2"/>
    </row>
    <row r="20" spans="1:8" ht="15">
      <c r="A20" s="12"/>
      <c r="B20" s="12"/>
      <c r="C20" s="12"/>
      <c r="D20" s="12"/>
      <c r="E20" s="12"/>
      <c r="F20" s="12"/>
      <c r="G20" s="12"/>
      <c r="H20" s="2"/>
    </row>
    <row r="21" spans="1:8" ht="15">
      <c r="A21" s="12"/>
      <c r="B21" s="12"/>
      <c r="C21" s="12"/>
      <c r="D21" s="12"/>
      <c r="E21" s="12"/>
      <c r="F21" s="12"/>
      <c r="G21" s="12"/>
      <c r="H21" s="2"/>
    </row>
    <row r="22" spans="1:8" ht="15">
      <c r="A22" s="12"/>
      <c r="B22" s="12"/>
      <c r="C22" s="12"/>
      <c r="D22" s="12"/>
      <c r="E22" s="12"/>
      <c r="F22" s="12"/>
      <c r="G22" s="12"/>
      <c r="H22" s="2"/>
    </row>
    <row r="23" spans="1:8" ht="15">
      <c r="A23" s="12"/>
      <c r="B23" s="12"/>
      <c r="C23" s="12"/>
      <c r="D23" s="12"/>
      <c r="E23" s="12"/>
      <c r="F23" s="12"/>
      <c r="G23" s="12"/>
      <c r="H23" s="2"/>
    </row>
    <row r="24" spans="1:8" ht="15">
      <c r="A24" s="12"/>
      <c r="B24" s="12"/>
      <c r="C24" s="12"/>
      <c r="D24" s="12"/>
      <c r="E24" s="12"/>
      <c r="F24" s="12"/>
      <c r="G24" s="12"/>
      <c r="H24" s="2"/>
    </row>
    <row r="25" spans="1:8" ht="15">
      <c r="A25" s="12"/>
      <c r="B25" s="12"/>
      <c r="C25" s="12"/>
      <c r="D25" s="12"/>
      <c r="E25" s="12"/>
      <c r="F25" s="12"/>
      <c r="G25" s="12"/>
      <c r="H25" s="2"/>
    </row>
    <row r="26" spans="1:8" ht="15">
      <c r="A26" s="12"/>
      <c r="B26" s="12"/>
      <c r="C26" s="12"/>
      <c r="D26" s="12"/>
      <c r="E26" s="12"/>
      <c r="F26" s="12"/>
      <c r="G26" s="12"/>
      <c r="H26" s="2"/>
    </row>
    <row r="27" spans="1:8" ht="15">
      <c r="A27" s="12"/>
      <c r="B27" s="12"/>
      <c r="C27" s="12"/>
      <c r="D27" s="12"/>
      <c r="E27" s="12"/>
      <c r="F27" s="12"/>
      <c r="G27" s="12"/>
      <c r="H27" s="2"/>
    </row>
    <row r="28" spans="1:8" ht="46.5" customHeight="1">
      <c r="A28" s="22" t="s">
        <v>22</v>
      </c>
      <c r="B28" s="22"/>
      <c r="C28" s="22"/>
      <c r="D28" s="22"/>
      <c r="E28" s="22"/>
      <c r="F28" s="22"/>
      <c r="G28" s="22"/>
      <c r="H28" s="2"/>
    </row>
    <row r="29" spans="1:8" ht="15">
      <c r="A29" s="12" t="s">
        <v>45</v>
      </c>
      <c r="B29" s="12"/>
      <c r="C29" s="12"/>
      <c r="D29" s="12"/>
      <c r="E29" s="12"/>
      <c r="F29" s="12"/>
      <c r="G29" s="12"/>
      <c r="H29" s="2"/>
    </row>
    <row r="30" spans="1:8" ht="15">
      <c r="A30" s="12"/>
      <c r="B30" s="12"/>
      <c r="C30" s="12"/>
      <c r="D30" s="12"/>
      <c r="E30" s="12"/>
      <c r="F30" s="12"/>
      <c r="G30" s="12"/>
      <c r="H30" s="2"/>
    </row>
    <row r="31" spans="1:8" ht="15">
      <c r="A31" s="12"/>
      <c r="B31" s="12"/>
      <c r="C31" s="12"/>
      <c r="D31" s="12"/>
      <c r="E31" s="12"/>
      <c r="F31" s="12"/>
      <c r="G31" s="12"/>
      <c r="H31" s="2"/>
    </row>
    <row r="32" spans="1:8" ht="15">
      <c r="A32" s="12"/>
      <c r="B32" s="12"/>
      <c r="C32" s="12"/>
      <c r="D32" s="12"/>
      <c r="E32" s="12"/>
      <c r="F32" s="12"/>
      <c r="G32" s="12"/>
      <c r="H32" s="2"/>
    </row>
    <row r="33" spans="1:18" ht="15">
      <c r="A33" s="12"/>
      <c r="B33" s="12"/>
      <c r="C33" s="12"/>
      <c r="D33" s="12"/>
      <c r="E33" s="12"/>
      <c r="F33" s="12"/>
      <c r="G33" s="12"/>
      <c r="H33" s="2"/>
    </row>
    <row r="34" spans="1:18" ht="67.5" customHeight="1">
      <c r="A34" s="22" t="s">
        <v>20</v>
      </c>
      <c r="B34" s="22"/>
      <c r="C34" s="22"/>
      <c r="D34" s="22"/>
      <c r="E34" s="22"/>
      <c r="F34" s="22"/>
      <c r="G34" s="22"/>
      <c r="H34" s="2"/>
      <c r="K34" t="s">
        <v>23</v>
      </c>
    </row>
    <row r="35" spans="1:18" ht="15">
      <c r="A35" s="2"/>
      <c r="B35" s="2"/>
      <c r="C35" s="2"/>
      <c r="D35" s="2"/>
      <c r="E35" s="2" t="s">
        <v>11</v>
      </c>
      <c r="F35" s="2"/>
      <c r="G35" s="4" t="s">
        <v>8</v>
      </c>
      <c r="H35" s="2"/>
      <c r="I35" t="s">
        <v>12</v>
      </c>
      <c r="K35" t="s">
        <v>9</v>
      </c>
      <c r="M35" t="s">
        <v>10</v>
      </c>
    </row>
    <row r="36" spans="1:18" ht="18">
      <c r="A36" s="16" t="s">
        <v>27</v>
      </c>
      <c r="C36" s="2" t="s">
        <v>13</v>
      </c>
      <c r="D36" s="7" t="s">
        <v>5</v>
      </c>
      <c r="E36" s="3">
        <v>5</v>
      </c>
      <c r="F36" s="2" t="s">
        <v>6</v>
      </c>
      <c r="G36" s="3">
        <v>0.5</v>
      </c>
      <c r="H36" s="2" t="s">
        <v>6</v>
      </c>
      <c r="I36" s="5">
        <v>0</v>
      </c>
      <c r="J36" t="s">
        <v>7</v>
      </c>
      <c r="K36" s="5" t="s">
        <v>43</v>
      </c>
      <c r="M36" s="5">
        <v>2.5</v>
      </c>
      <c r="N36" s="11" t="str">
        <f>IF(E36=$B$8,"OK.","-")</f>
        <v>OK.</v>
      </c>
      <c r="O36" s="11" t="str">
        <f>IF(G36=0.5,"OK.","-")</f>
        <v>OK.</v>
      </c>
      <c r="P36" s="11" t="str">
        <f>IF(I36=$D$8,"OK.","-")</f>
        <v>OK.</v>
      </c>
      <c r="Q36" s="11" t="str">
        <f>IF(K36="&lt;","OK.","-")</f>
        <v>OK.</v>
      </c>
      <c r="R36" s="11" t="str">
        <f>IF(M36=$B$10,"OK.","-")</f>
        <v>OK.</v>
      </c>
    </row>
    <row r="37" spans="1:18" ht="15">
      <c r="A37" s="18"/>
      <c r="B37" s="2"/>
      <c r="C37" s="2" t="s">
        <v>14</v>
      </c>
      <c r="D37" s="7" t="s">
        <v>5</v>
      </c>
      <c r="E37" s="3">
        <v>5</v>
      </c>
      <c r="F37" s="2" t="s">
        <v>6</v>
      </c>
      <c r="G37" s="3">
        <v>0.5</v>
      </c>
      <c r="H37" s="2" t="s">
        <v>6</v>
      </c>
      <c r="I37" s="5">
        <v>0</v>
      </c>
      <c r="J37" t="s">
        <v>7</v>
      </c>
      <c r="K37" s="5" t="s">
        <v>42</v>
      </c>
      <c r="M37" s="5">
        <v>1.25</v>
      </c>
      <c r="N37" s="11" t="str">
        <f>IF(E37=$B$8,"OK.","-")</f>
        <v>OK.</v>
      </c>
      <c r="O37" s="11" t="str">
        <f>IF(G37=0.5,"OK.","-")</f>
        <v>OK.</v>
      </c>
      <c r="P37" s="11" t="str">
        <f>IF(I37=$D$8,"OK.","-")</f>
        <v>OK.</v>
      </c>
      <c r="Q37" s="11" t="str">
        <f>IF(K37="=","OK.","-")</f>
        <v>OK.</v>
      </c>
      <c r="R37" s="11" t="str">
        <f>IF(M37=$D$10,"OK.","-")</f>
        <v>OK.</v>
      </c>
    </row>
    <row r="38" spans="1:18" ht="15.75">
      <c r="A38" s="14"/>
      <c r="B38" s="2"/>
      <c r="C38" s="2"/>
      <c r="D38" s="2"/>
      <c r="E38" s="2"/>
      <c r="F38" s="2"/>
      <c r="G38" s="2"/>
      <c r="H38" s="2"/>
    </row>
    <row r="39" spans="1:18" ht="18">
      <c r="A39" s="16" t="s">
        <v>28</v>
      </c>
      <c r="B39" s="2"/>
      <c r="C39" s="2"/>
      <c r="D39" s="2"/>
      <c r="E39" s="2"/>
      <c r="F39" s="2"/>
      <c r="G39" s="2"/>
      <c r="H39" s="2"/>
      <c r="K39" t="s">
        <v>23</v>
      </c>
    </row>
    <row r="40" spans="1:18" ht="15">
      <c r="A40" s="6"/>
      <c r="B40" s="2"/>
      <c r="C40" s="2"/>
      <c r="D40" s="2"/>
      <c r="E40" s="2" t="s">
        <v>11</v>
      </c>
      <c r="F40" s="2"/>
      <c r="G40" s="4" t="s">
        <v>8</v>
      </c>
      <c r="H40" s="2"/>
      <c r="I40" t="s">
        <v>12</v>
      </c>
      <c r="K40" t="s">
        <v>9</v>
      </c>
      <c r="M40" t="s">
        <v>10</v>
      </c>
    </row>
    <row r="41" spans="1:18" ht="15">
      <c r="A41" s="1"/>
      <c r="B41" s="2"/>
      <c r="C41" s="2" t="s">
        <v>13</v>
      </c>
      <c r="D41" s="7" t="s">
        <v>5</v>
      </c>
      <c r="E41" s="3">
        <v>13.99</v>
      </c>
      <c r="F41" s="2" t="s">
        <v>6</v>
      </c>
      <c r="G41" s="3">
        <v>0.5</v>
      </c>
      <c r="H41" s="2" t="s">
        <v>6</v>
      </c>
      <c r="I41" s="5">
        <v>506</v>
      </c>
      <c r="J41" t="s">
        <v>7</v>
      </c>
      <c r="K41" s="5" t="s">
        <v>44</v>
      </c>
      <c r="M41" s="5">
        <v>259.995</v>
      </c>
      <c r="N41" s="11" t="str">
        <f>IF(E41=$D$9,"OK.","-")</f>
        <v>OK.</v>
      </c>
      <c r="O41" s="11" t="str">
        <f>IF(G41=0.5,"OK.","-")</f>
        <v>OK.</v>
      </c>
      <c r="P41" s="11" t="str">
        <f>IF(I41=$B$9,"OK.","-")</f>
        <v>OK.</v>
      </c>
      <c r="Q41" s="11" t="str">
        <f>IF(K41="&gt;","OK.","-")</f>
        <v>OK.</v>
      </c>
      <c r="R41" s="11" t="str">
        <f>IF(M41=$B$11,"OK.","-")</f>
        <v>OK.</v>
      </c>
    </row>
    <row r="42" spans="1:18" ht="15">
      <c r="A42" s="1"/>
      <c r="B42" s="2"/>
      <c r="C42" s="2" t="s">
        <v>14</v>
      </c>
      <c r="D42" s="7" t="s">
        <v>5</v>
      </c>
      <c r="E42" s="3">
        <v>13.99</v>
      </c>
      <c r="F42" s="2" t="s">
        <v>6</v>
      </c>
      <c r="G42" s="3">
        <v>0.5</v>
      </c>
      <c r="H42" s="2" t="s">
        <v>6</v>
      </c>
      <c r="I42" s="5">
        <v>506</v>
      </c>
      <c r="J42" t="s">
        <v>7</v>
      </c>
      <c r="K42" s="5" t="s">
        <v>42</v>
      </c>
      <c r="M42" s="21">
        <v>136.99250000000001</v>
      </c>
      <c r="N42" s="11" t="str">
        <f>IF(E42=$D$9,"OK.","-")</f>
        <v>OK.</v>
      </c>
      <c r="O42" s="11" t="str">
        <f>IF(G42=0.5,"OK.","-")</f>
        <v>OK.</v>
      </c>
      <c r="P42" s="11" t="str">
        <f>IF(I42=$B$9,"OK.","-")</f>
        <v>OK.</v>
      </c>
      <c r="Q42" s="11" t="str">
        <f>IF(K42="=","OK.","-")</f>
        <v>OK.</v>
      </c>
      <c r="R42" s="11" t="str">
        <f>IF(M42=$D$11,"OK.","-")</f>
        <v>OK.</v>
      </c>
    </row>
    <row r="43" spans="1:18" ht="15">
      <c r="A43" s="2"/>
      <c r="B43" s="2"/>
      <c r="C43" s="2"/>
      <c r="D43" s="2"/>
      <c r="E43" s="2"/>
      <c r="F43" s="2"/>
      <c r="G43" s="2"/>
      <c r="H43" s="2"/>
    </row>
    <row r="44" spans="1:18" ht="62.25" customHeight="1">
      <c r="A44" s="22" t="s">
        <v>19</v>
      </c>
      <c r="B44" s="22"/>
      <c r="C44" s="22"/>
      <c r="D44" s="22"/>
      <c r="E44" s="22"/>
      <c r="F44" s="22"/>
      <c r="G44" s="22"/>
      <c r="H44" s="2"/>
    </row>
    <row r="45" spans="1:18" ht="15">
      <c r="A45" s="2"/>
      <c r="B45" s="2"/>
      <c r="C45" s="2"/>
      <c r="D45" s="2"/>
      <c r="E45" s="2"/>
      <c r="F45" s="2"/>
      <c r="G45" s="2"/>
      <c r="H45" s="2"/>
    </row>
    <row r="46" spans="1:18" ht="18">
      <c r="A46" s="16" t="s">
        <v>24</v>
      </c>
      <c r="B46" s="2"/>
      <c r="C46" s="2"/>
      <c r="D46" s="2"/>
      <c r="E46" s="2"/>
      <c r="F46" s="2"/>
      <c r="G46" s="2"/>
      <c r="H46" s="2"/>
      <c r="K46" t="s">
        <v>23</v>
      </c>
    </row>
    <row r="47" spans="1:18" ht="15">
      <c r="A47" s="6"/>
      <c r="B47" s="2"/>
      <c r="C47" s="2"/>
      <c r="D47" s="2"/>
      <c r="E47" s="2" t="s">
        <v>11</v>
      </c>
      <c r="F47" s="2"/>
      <c r="G47" s="4" t="s">
        <v>8</v>
      </c>
      <c r="H47" s="2"/>
      <c r="I47" t="s">
        <v>12</v>
      </c>
      <c r="K47" t="s">
        <v>9</v>
      </c>
      <c r="M47" t="s">
        <v>10</v>
      </c>
    </row>
    <row r="48" spans="1:18" ht="15">
      <c r="A48" s="1"/>
      <c r="B48" s="2"/>
      <c r="C48" s="2" t="s">
        <v>13</v>
      </c>
      <c r="D48" s="7" t="s">
        <v>5</v>
      </c>
      <c r="E48" s="3">
        <v>5</v>
      </c>
      <c r="F48" s="2" t="s">
        <v>6</v>
      </c>
      <c r="G48" s="3">
        <v>0.5</v>
      </c>
      <c r="H48" s="2" t="s">
        <v>6</v>
      </c>
      <c r="I48" s="5">
        <v>0</v>
      </c>
      <c r="J48" t="s">
        <v>7</v>
      </c>
      <c r="K48" s="5" t="s">
        <v>43</v>
      </c>
      <c r="M48" s="5">
        <v>2.5</v>
      </c>
      <c r="N48" s="11" t="str">
        <f>IF(E48=$B$8,"OK.","-")</f>
        <v>OK.</v>
      </c>
      <c r="O48" s="11" t="str">
        <f>IF(G48=0.5,"OK.","-")</f>
        <v>OK.</v>
      </c>
      <c r="P48" s="11" t="str">
        <f>IF(I48=$D$8,"OK.","-")</f>
        <v>OK.</v>
      </c>
      <c r="Q48" s="11" t="str">
        <f>IF(K48="&lt;","OK.","-")</f>
        <v>OK.</v>
      </c>
      <c r="R48" s="11" t="str">
        <f>IF(M48=$B$10,"OK.","-")</f>
        <v>OK.</v>
      </c>
    </row>
    <row r="49" spans="1:18" ht="15">
      <c r="A49" s="1"/>
      <c r="B49" s="2"/>
      <c r="C49" s="2" t="s">
        <v>14</v>
      </c>
      <c r="D49" s="7" t="s">
        <v>5</v>
      </c>
      <c r="E49" s="3">
        <v>5</v>
      </c>
      <c r="F49" s="2" t="s">
        <v>6</v>
      </c>
      <c r="G49" s="3">
        <v>0.75</v>
      </c>
      <c r="H49" s="2" t="s">
        <v>6</v>
      </c>
      <c r="I49" s="5">
        <v>0</v>
      </c>
      <c r="J49" t="s">
        <v>7</v>
      </c>
      <c r="K49" s="5" t="s">
        <v>44</v>
      </c>
      <c r="M49" s="5">
        <v>2.5</v>
      </c>
      <c r="N49" s="11" t="str">
        <f>IF(E49=$B$8,"OK.","-")</f>
        <v>OK.</v>
      </c>
      <c r="O49" s="11" t="str">
        <f>IF(G49=0.75,"OK.","-")</f>
        <v>OK.</v>
      </c>
      <c r="P49" s="11" t="str">
        <f>IF(I49=$D$8,"OK.","-")</f>
        <v>OK.</v>
      </c>
      <c r="Q49" s="11" t="str">
        <f>IF(K49="&gt;","OK.","-")</f>
        <v>OK.</v>
      </c>
      <c r="R49" s="11" t="str">
        <f>IF(M49=$B$10,"OK.","-")</f>
        <v>OK.</v>
      </c>
    </row>
    <row r="50" spans="1:18" ht="15">
      <c r="A50" s="1"/>
      <c r="B50" s="2"/>
      <c r="C50" s="2" t="s">
        <v>15</v>
      </c>
      <c r="D50" s="7" t="s">
        <v>5</v>
      </c>
      <c r="E50" s="3">
        <v>5</v>
      </c>
      <c r="F50" s="2" t="s">
        <v>6</v>
      </c>
      <c r="G50" s="3">
        <v>0.625</v>
      </c>
      <c r="H50" s="2" t="s">
        <v>6</v>
      </c>
      <c r="I50" s="5">
        <v>0</v>
      </c>
      <c r="J50" t="s">
        <v>7</v>
      </c>
      <c r="K50" s="5" t="s">
        <v>42</v>
      </c>
      <c r="M50" s="5">
        <v>2.5</v>
      </c>
      <c r="N50" s="11" t="str">
        <f>IF(E50=$B$8,"OK.","-")</f>
        <v>OK.</v>
      </c>
      <c r="O50" s="11" t="str">
        <f>IF(G50=0.625,"OK.","-")</f>
        <v>OK.</v>
      </c>
      <c r="P50" s="11" t="str">
        <f>IF(I50=$D$8,"OK.","-")</f>
        <v>OK.</v>
      </c>
      <c r="Q50" s="11" t="str">
        <f>IF(K50="=","OK.","-")</f>
        <v>OK.</v>
      </c>
      <c r="R50" s="11" t="str">
        <f>IF(M50=$B$10,"OK.","-")</f>
        <v>OK.</v>
      </c>
    </row>
    <row r="51" spans="1:18" ht="15">
      <c r="A51" s="1"/>
      <c r="B51" s="2"/>
      <c r="C51" s="2" t="s">
        <v>16</v>
      </c>
      <c r="D51" s="7" t="s">
        <v>5</v>
      </c>
      <c r="E51" s="3">
        <v>5</v>
      </c>
      <c r="F51" s="2" t="s">
        <v>6</v>
      </c>
      <c r="G51" s="3">
        <v>0.3125</v>
      </c>
      <c r="H51" s="2" t="s">
        <v>6</v>
      </c>
      <c r="I51" s="5">
        <v>0</v>
      </c>
      <c r="J51" t="s">
        <v>7</v>
      </c>
      <c r="K51" s="5" t="s">
        <v>43</v>
      </c>
      <c r="M51" s="5">
        <v>1.25</v>
      </c>
      <c r="N51" s="11" t="str">
        <f>IF(E51=$B$8,"OK.","-")</f>
        <v>OK.</v>
      </c>
      <c r="O51" s="11" t="str">
        <f>IF(G51=0.625/2,"OK.","-")</f>
        <v>OK.</v>
      </c>
      <c r="P51" s="11" t="str">
        <f>IF(I51=$D$8,"OK.","-")</f>
        <v>OK.</v>
      </c>
      <c r="Q51" s="11" t="str">
        <f>IF(K51="&lt;","OK.","-")</f>
        <v>OK.</v>
      </c>
      <c r="R51" s="11" t="str">
        <f>IF(M51=$D$10,"OK.","-")</f>
        <v>OK.</v>
      </c>
    </row>
    <row r="52" spans="1:18" ht="15">
      <c r="A52" s="1"/>
      <c r="B52" s="2"/>
      <c r="C52" s="2" t="s">
        <v>17</v>
      </c>
      <c r="D52" s="7" t="s">
        <v>5</v>
      </c>
      <c r="E52" s="3">
        <v>5</v>
      </c>
      <c r="F52" s="2" t="s">
        <v>6</v>
      </c>
      <c r="G52" s="3">
        <v>0.46875</v>
      </c>
      <c r="H52" s="2" t="s">
        <v>6</v>
      </c>
      <c r="I52" s="5">
        <v>0</v>
      </c>
      <c r="J52" t="s">
        <v>7</v>
      </c>
      <c r="K52" s="5" t="s">
        <v>42</v>
      </c>
      <c r="M52" s="5">
        <v>1.25</v>
      </c>
      <c r="N52" s="11" t="str">
        <f>IF(E52=$B$8,"OK.","-")</f>
        <v>OK.</v>
      </c>
      <c r="O52" s="11" t="str">
        <f>IF(G52=(0.625+0.625/2)/2,"OK.","-")</f>
        <v>OK.</v>
      </c>
      <c r="P52" s="11" t="str">
        <f>IF(I52=$D$8,"OK.","-")</f>
        <v>OK.</v>
      </c>
      <c r="Q52" s="11" t="str">
        <f>IF(K52="=","OK.","-")</f>
        <v>OK.</v>
      </c>
      <c r="R52" s="11" t="str">
        <f>IF(M52=$D$10,"OK.","-")</f>
        <v>OK.</v>
      </c>
    </row>
    <row r="53" spans="1:18" ht="15">
      <c r="A53" s="1"/>
      <c r="B53" s="2"/>
      <c r="C53" s="2"/>
      <c r="D53" s="2"/>
      <c r="E53" s="2"/>
      <c r="F53" s="2"/>
      <c r="G53" s="2"/>
      <c r="H53" s="2"/>
    </row>
    <row r="54" spans="1:18" ht="18">
      <c r="A54" s="16" t="s">
        <v>25</v>
      </c>
      <c r="B54" s="2"/>
      <c r="C54" s="2"/>
      <c r="D54" s="2"/>
      <c r="E54" s="2"/>
      <c r="F54" s="2"/>
      <c r="G54" s="2"/>
      <c r="H54" s="2"/>
      <c r="K54" t="s">
        <v>23</v>
      </c>
    </row>
    <row r="55" spans="1:18" ht="15">
      <c r="A55" s="6"/>
      <c r="B55" s="2"/>
      <c r="C55" s="2"/>
      <c r="D55" s="2"/>
      <c r="E55" s="2" t="s">
        <v>11</v>
      </c>
      <c r="F55" s="2"/>
      <c r="G55" s="4" t="s">
        <v>8</v>
      </c>
      <c r="H55" s="2"/>
      <c r="I55" t="s">
        <v>12</v>
      </c>
      <c r="K55" t="s">
        <v>9</v>
      </c>
      <c r="M55" t="s">
        <v>10</v>
      </c>
    </row>
    <row r="56" spans="1:18" ht="15">
      <c r="A56" s="1"/>
      <c r="B56" s="2"/>
      <c r="C56" s="2" t="s">
        <v>13</v>
      </c>
      <c r="D56" s="7" t="s">
        <v>5</v>
      </c>
      <c r="E56" s="3">
        <v>13.99</v>
      </c>
      <c r="F56" s="2" t="s">
        <v>6</v>
      </c>
      <c r="G56" s="3">
        <v>0.5</v>
      </c>
      <c r="H56" s="2" t="s">
        <v>6</v>
      </c>
      <c r="I56" s="3">
        <v>506</v>
      </c>
      <c r="J56" t="s">
        <v>7</v>
      </c>
      <c r="K56" s="3" t="s">
        <v>44</v>
      </c>
      <c r="M56" s="3">
        <v>259.995</v>
      </c>
      <c r="N56" s="11" t="str">
        <f t="shared" ref="N56:N61" si="0">IF(E56=$D$9,"OK.","-")</f>
        <v>OK.</v>
      </c>
      <c r="O56" s="11" t="str">
        <f>IF(G56=0.5,"OK.","-")</f>
        <v>OK.</v>
      </c>
      <c r="P56" s="11" t="str">
        <f t="shared" ref="P56:P61" si="1">IF(I56=$B$9,"OK.","-")</f>
        <v>OK.</v>
      </c>
      <c r="Q56" s="11" t="str">
        <f>IF(K56="&gt;","OK.","-")</f>
        <v>OK.</v>
      </c>
      <c r="R56" s="11" t="str">
        <f>IF(M56=B11,"OK.","-")</f>
        <v>OK.</v>
      </c>
    </row>
    <row r="57" spans="1:18" ht="15">
      <c r="A57" s="1"/>
      <c r="B57" s="2"/>
      <c r="C57" s="2" t="s">
        <v>14</v>
      </c>
      <c r="D57" s="7" t="s">
        <v>5</v>
      </c>
      <c r="E57" s="3">
        <v>13.99</v>
      </c>
      <c r="F57" s="2" t="s">
        <v>6</v>
      </c>
      <c r="G57" s="3">
        <v>0.25</v>
      </c>
      <c r="H57" s="2" t="s">
        <v>6</v>
      </c>
      <c r="I57" s="3">
        <v>506</v>
      </c>
      <c r="J57" t="s">
        <v>7</v>
      </c>
      <c r="K57" s="3" t="s">
        <v>44</v>
      </c>
      <c r="M57" s="3">
        <v>259.995</v>
      </c>
      <c r="N57" s="11" t="str">
        <f t="shared" si="0"/>
        <v>OK.</v>
      </c>
      <c r="O57" s="11" t="str">
        <f>IF(G57=0.25,"OK.","-")</f>
        <v>OK.</v>
      </c>
      <c r="P57" s="11" t="str">
        <f t="shared" si="1"/>
        <v>OK.</v>
      </c>
      <c r="Q57" s="11" t="str">
        <f>IF(K57="&gt;","OK.","-")</f>
        <v>OK.</v>
      </c>
      <c r="R57" s="11" t="str">
        <f>IF(M57=B11,"OK.","-")</f>
        <v>OK.</v>
      </c>
    </row>
    <row r="58" spans="1:18" ht="15">
      <c r="A58" s="1"/>
      <c r="B58" s="2"/>
      <c r="C58" s="2" t="s">
        <v>15</v>
      </c>
      <c r="D58" s="7" t="s">
        <v>5</v>
      </c>
      <c r="E58" s="3">
        <v>13.99</v>
      </c>
      <c r="F58" s="2" t="s">
        <v>6</v>
      </c>
      <c r="G58" s="3">
        <v>0.125</v>
      </c>
      <c r="H58" s="2" t="s">
        <v>6</v>
      </c>
      <c r="I58" s="3">
        <v>506</v>
      </c>
      <c r="J58" t="s">
        <v>7</v>
      </c>
      <c r="K58" s="3" t="s">
        <v>42</v>
      </c>
      <c r="M58" s="3">
        <v>259.995</v>
      </c>
      <c r="N58" s="11" t="str">
        <f t="shared" si="0"/>
        <v>OK.</v>
      </c>
      <c r="O58" s="11" t="str">
        <f>IF(G58=0.125,"OK.","-")</f>
        <v>OK.</v>
      </c>
      <c r="P58" s="11" t="str">
        <f t="shared" si="1"/>
        <v>OK.</v>
      </c>
      <c r="Q58" s="11" t="str">
        <f>IF(K58="=","OK.","-")</f>
        <v>OK.</v>
      </c>
      <c r="R58" s="11" t="str">
        <f>IF(M58=B11,"OK.","-")</f>
        <v>OK.</v>
      </c>
    </row>
    <row r="59" spans="1:18" ht="15">
      <c r="A59" s="1"/>
      <c r="B59" s="2"/>
      <c r="C59" s="2" t="s">
        <v>16</v>
      </c>
      <c r="D59" s="7" t="s">
        <v>5</v>
      </c>
      <c r="E59" s="3">
        <v>13.99</v>
      </c>
      <c r="F59" s="2" t="s">
        <v>6</v>
      </c>
      <c r="G59" s="3">
        <v>0.5625</v>
      </c>
      <c r="H59" s="2" t="s">
        <v>6</v>
      </c>
      <c r="I59" s="3">
        <v>506</v>
      </c>
      <c r="J59" t="s">
        <v>7</v>
      </c>
      <c r="K59" s="3" t="s">
        <v>44</v>
      </c>
      <c r="M59" s="3">
        <v>136.99250000000001</v>
      </c>
      <c r="N59" s="11" t="str">
        <f t="shared" si="0"/>
        <v>OK.</v>
      </c>
      <c r="O59" s="11" t="str">
        <f>IF(G59=0.5625,"OK.","-")</f>
        <v>OK.</v>
      </c>
      <c r="P59" s="11" t="str">
        <f t="shared" si="1"/>
        <v>OK.</v>
      </c>
      <c r="Q59" s="11" t="str">
        <f>IF(K59="&gt;","OK.","-")</f>
        <v>OK.</v>
      </c>
      <c r="R59" s="11" t="str">
        <f>IF(M59=D11,"OK.","-")</f>
        <v>OK.</v>
      </c>
    </row>
    <row r="60" spans="1:18" ht="15">
      <c r="A60" s="1"/>
      <c r="B60" s="2"/>
      <c r="C60" s="2" t="s">
        <v>17</v>
      </c>
      <c r="D60" s="7" t="s">
        <v>5</v>
      </c>
      <c r="E60" s="3">
        <v>13.99</v>
      </c>
      <c r="F60" s="2" t="s">
        <v>6</v>
      </c>
      <c r="G60" s="3">
        <v>0.34375</v>
      </c>
      <c r="H60" s="2" t="s">
        <v>6</v>
      </c>
      <c r="I60" s="3">
        <v>506</v>
      </c>
      <c r="J60" t="s">
        <v>7</v>
      </c>
      <c r="K60" s="3" t="s">
        <v>43</v>
      </c>
      <c r="M60" s="3">
        <v>136.99250000000001</v>
      </c>
      <c r="N60" s="11" t="str">
        <f t="shared" si="0"/>
        <v>OK.</v>
      </c>
      <c r="O60" s="11" t="str">
        <f>IF(G60=0.34375,"OK.","-")</f>
        <v>OK.</v>
      </c>
      <c r="P60" s="11" t="str">
        <f t="shared" si="1"/>
        <v>OK.</v>
      </c>
      <c r="Q60" s="11" t="str">
        <f>IF(K60="&lt;","OK.","-")</f>
        <v>OK.</v>
      </c>
      <c r="R60" s="11" t="str">
        <f>IF(M60=D11,"OK.","-")</f>
        <v>OK.</v>
      </c>
    </row>
    <row r="61" spans="1:18" ht="15">
      <c r="A61" s="1"/>
      <c r="B61" s="2"/>
      <c r="C61" s="2" t="s">
        <v>18</v>
      </c>
      <c r="D61" s="7" t="s">
        <v>5</v>
      </c>
      <c r="E61" s="3">
        <v>13.99</v>
      </c>
      <c r="F61" s="2" t="s">
        <v>6</v>
      </c>
      <c r="G61" s="3">
        <v>0.453125</v>
      </c>
      <c r="H61" s="2" t="s">
        <v>6</v>
      </c>
      <c r="I61" s="3">
        <v>506</v>
      </c>
      <c r="J61" t="s">
        <v>7</v>
      </c>
      <c r="K61" s="3" t="s">
        <v>42</v>
      </c>
      <c r="M61" s="3">
        <v>136.99250000000001</v>
      </c>
      <c r="N61" s="11" t="str">
        <f t="shared" si="0"/>
        <v>OK.</v>
      </c>
      <c r="O61" s="11" t="str">
        <f>IF(G61=0.453125,"OK.","-")</f>
        <v>OK.</v>
      </c>
      <c r="P61" s="11" t="str">
        <f t="shared" si="1"/>
        <v>OK.</v>
      </c>
      <c r="Q61" s="11" t="str">
        <f>IF(K61="=","OK.","-")</f>
        <v>OK.</v>
      </c>
      <c r="R61" s="11" t="str">
        <f>IF(M61=D11,"OK.","-")</f>
        <v>OK.</v>
      </c>
    </row>
    <row r="62" spans="1:18" ht="15">
      <c r="A62" s="2"/>
      <c r="B62" s="2"/>
      <c r="C62" s="2"/>
      <c r="D62" s="2"/>
      <c r="E62" s="2"/>
      <c r="F62" s="2"/>
      <c r="G62" s="2"/>
      <c r="H62" s="2"/>
    </row>
    <row r="63" spans="1:18" ht="15.75">
      <c r="A63" s="17" t="s">
        <v>26</v>
      </c>
      <c r="B63" s="2"/>
      <c r="C63" s="2"/>
      <c r="D63" s="2"/>
      <c r="E63" s="2"/>
      <c r="F63" s="2"/>
      <c r="G63" s="2"/>
      <c r="H63" s="2"/>
    </row>
    <row r="64" spans="1:18" ht="15.75">
      <c r="A64" s="14"/>
      <c r="B64" s="2"/>
      <c r="C64" s="2"/>
      <c r="D64" s="2"/>
      <c r="E64" s="2"/>
      <c r="F64" s="2"/>
      <c r="G64" s="2"/>
      <c r="H64" s="2"/>
    </row>
    <row r="65" spans="1:8" ht="15">
      <c r="A65" s="2"/>
      <c r="B65" s="2"/>
      <c r="C65" s="2"/>
      <c r="D65" s="2"/>
      <c r="E65" s="2"/>
      <c r="F65" s="2"/>
      <c r="G65" s="2"/>
      <c r="H65" s="2"/>
    </row>
    <row r="66" spans="1:8" ht="15">
      <c r="A66" s="2"/>
      <c r="B66" s="2"/>
      <c r="C66" s="2"/>
      <c r="D66" s="2"/>
      <c r="E66" s="2"/>
      <c r="F66" s="2"/>
      <c r="G66" s="2"/>
      <c r="H66" s="2"/>
    </row>
    <row r="67" spans="1:8" ht="15">
      <c r="A67" s="2"/>
      <c r="B67" s="2"/>
      <c r="C67" s="2"/>
      <c r="D67" s="2"/>
      <c r="E67" s="2"/>
      <c r="F67" s="2"/>
      <c r="G67" s="2"/>
      <c r="H67" s="2"/>
    </row>
    <row r="68" spans="1:8" ht="15">
      <c r="A68" s="2"/>
      <c r="B68" s="2"/>
      <c r="C68" s="2"/>
      <c r="D68" s="2"/>
      <c r="E68" s="2"/>
      <c r="F68" s="2"/>
      <c r="G68" s="2"/>
      <c r="H68" s="2"/>
    </row>
    <row r="69" spans="1:8" ht="15">
      <c r="A69" s="2"/>
      <c r="B69" s="2"/>
      <c r="C69" s="2"/>
      <c r="D69" s="2"/>
      <c r="E69" s="2"/>
      <c r="F69" s="2"/>
      <c r="G69" s="2"/>
      <c r="H69" s="2"/>
    </row>
    <row r="70" spans="1:8" ht="15">
      <c r="A70" s="2"/>
      <c r="B70" s="2"/>
      <c r="C70" s="2"/>
      <c r="D70" s="2"/>
      <c r="E70" s="2"/>
      <c r="F70" s="2"/>
      <c r="G70" s="2"/>
      <c r="H70" s="2"/>
    </row>
    <row r="71" spans="1:8" ht="15">
      <c r="A71" s="2"/>
      <c r="B71" s="2"/>
      <c r="C71" s="2"/>
      <c r="D71" s="2"/>
      <c r="E71" s="2"/>
      <c r="F71" s="2"/>
      <c r="G71" s="2"/>
      <c r="H71" s="2"/>
    </row>
    <row r="72" spans="1:8" ht="15">
      <c r="A72" s="2"/>
      <c r="B72" s="2"/>
      <c r="C72" s="2"/>
      <c r="D72" s="2"/>
      <c r="E72" s="2"/>
      <c r="F72" s="2"/>
      <c r="G72" s="2"/>
      <c r="H72" s="2"/>
    </row>
    <row r="73" spans="1:8" ht="15">
      <c r="A73" s="2"/>
      <c r="B73" s="2"/>
      <c r="C73" s="2"/>
      <c r="D73" s="2"/>
      <c r="E73" s="2"/>
      <c r="F73" s="2"/>
      <c r="G73" s="2"/>
      <c r="H73" s="2"/>
    </row>
    <row r="74" spans="1:8" ht="15">
      <c r="A74" s="2"/>
      <c r="B74" s="2"/>
      <c r="C74" s="2"/>
      <c r="D74" s="2"/>
      <c r="E74" s="2"/>
      <c r="F74" s="2"/>
      <c r="G74" s="2"/>
      <c r="H74" s="2"/>
    </row>
    <row r="75" spans="1:8" ht="15">
      <c r="A75" s="2"/>
      <c r="B75" s="2"/>
      <c r="C75" s="2"/>
      <c r="D75" s="2"/>
      <c r="E75" s="2"/>
      <c r="F75" s="2"/>
      <c r="G75" s="2"/>
      <c r="H75" s="2"/>
    </row>
    <row r="76" spans="1:8" ht="15">
      <c r="A76" s="2"/>
      <c r="B76" s="2"/>
      <c r="C76" s="2"/>
      <c r="D76" s="2"/>
      <c r="E76" s="2"/>
      <c r="F76" s="2"/>
      <c r="G76" s="2"/>
      <c r="H76" s="2"/>
    </row>
    <row r="77" spans="1:8" ht="15">
      <c r="A77" s="2"/>
      <c r="B77" s="2"/>
      <c r="C77" s="2"/>
      <c r="D77" s="2"/>
      <c r="E77" s="2"/>
      <c r="F77" s="2"/>
      <c r="G77" s="2"/>
      <c r="H77" s="2"/>
    </row>
    <row r="78" spans="1:8" ht="15">
      <c r="A78" s="2"/>
      <c r="B78" s="2"/>
      <c r="C78" s="2"/>
      <c r="D78" s="2"/>
      <c r="E78" s="2"/>
      <c r="F78" s="2"/>
      <c r="G78" s="2"/>
      <c r="H78" s="2"/>
    </row>
    <row r="79" spans="1:8" ht="15">
      <c r="A79" s="2"/>
      <c r="B79" s="2"/>
      <c r="C79" s="2"/>
      <c r="D79" s="2"/>
      <c r="E79" s="2"/>
      <c r="F79" s="2"/>
      <c r="G79" s="2"/>
      <c r="H79" s="2"/>
    </row>
    <row r="80" spans="1:8" ht="15">
      <c r="A80" s="2"/>
      <c r="B80" s="2"/>
      <c r="C80" s="2"/>
      <c r="D80" s="2"/>
      <c r="E80" s="2"/>
      <c r="F80" s="2"/>
      <c r="G80" s="2"/>
      <c r="H80" s="2"/>
    </row>
    <row r="81" spans="1:8" ht="15">
      <c r="A81" s="2"/>
      <c r="B81" s="2"/>
      <c r="C81" s="2"/>
      <c r="D81" s="2"/>
      <c r="E81" s="2"/>
      <c r="F81" s="2"/>
      <c r="G81" s="2"/>
      <c r="H81" s="2"/>
    </row>
    <row r="82" spans="1:8" ht="15">
      <c r="A82" s="2"/>
      <c r="B82" s="2"/>
      <c r="C82" s="2"/>
      <c r="D82" s="2"/>
      <c r="E82" s="2"/>
      <c r="F82" s="2"/>
      <c r="G82" s="2"/>
      <c r="H82" s="2"/>
    </row>
    <row r="83" spans="1:8" ht="15">
      <c r="A83" s="2"/>
      <c r="B83" s="2"/>
      <c r="C83" s="2"/>
      <c r="D83" s="2"/>
      <c r="E83" s="2"/>
      <c r="F83" s="2"/>
      <c r="G83" s="2"/>
      <c r="H83" s="2"/>
    </row>
    <row r="84" spans="1:8" ht="15">
      <c r="A84" s="2"/>
      <c r="B84" s="2"/>
      <c r="C84" s="2"/>
      <c r="D84" s="2"/>
      <c r="E84" s="2"/>
      <c r="F84" s="2"/>
      <c r="G84" s="2"/>
      <c r="H84" s="2"/>
    </row>
    <row r="85" spans="1:8" ht="15">
      <c r="A85" s="2"/>
      <c r="B85" s="2"/>
      <c r="C85" s="2"/>
      <c r="D85" s="2"/>
      <c r="E85" s="2"/>
      <c r="F85" s="2"/>
      <c r="G85" s="2"/>
      <c r="H85" s="2"/>
    </row>
    <row r="86" spans="1:8" ht="15">
      <c r="A86" s="2"/>
      <c r="B86" s="2"/>
      <c r="C86" s="2"/>
      <c r="D86" s="2"/>
      <c r="E86" s="2"/>
      <c r="F86" s="2"/>
      <c r="G86" s="2"/>
      <c r="H86" s="2"/>
    </row>
    <row r="87" spans="1:8" ht="15">
      <c r="A87" s="2"/>
      <c r="B87" s="2"/>
      <c r="C87" s="2"/>
      <c r="D87" s="2"/>
      <c r="E87" s="2"/>
      <c r="F87" s="2"/>
      <c r="G87" s="2"/>
      <c r="H87" s="2"/>
    </row>
    <row r="88" spans="1:8" ht="15">
      <c r="A88" s="2"/>
      <c r="B88" s="2"/>
      <c r="C88" s="2"/>
      <c r="D88" s="2"/>
      <c r="E88" s="2"/>
      <c r="F88" s="2"/>
      <c r="G88" s="2"/>
      <c r="H88" s="2"/>
    </row>
    <row r="89" spans="1:8" ht="15">
      <c r="A89" s="2"/>
      <c r="B89" s="2"/>
      <c r="C89" s="2"/>
      <c r="D89" s="2"/>
      <c r="E89" s="2"/>
      <c r="F89" s="2"/>
      <c r="G89" s="2"/>
      <c r="H89" s="2"/>
    </row>
    <row r="90" spans="1:8" ht="15">
      <c r="A90" s="2"/>
      <c r="B90" s="2"/>
      <c r="C90" s="2"/>
      <c r="D90" s="2"/>
      <c r="E90" s="2"/>
      <c r="F90" s="2"/>
      <c r="G90" s="2"/>
      <c r="H90" s="2"/>
    </row>
    <row r="91" spans="1:8" ht="15">
      <c r="A91" s="2"/>
      <c r="B91" s="2"/>
      <c r="C91" s="2"/>
      <c r="D91" s="2"/>
      <c r="E91" s="2"/>
      <c r="F91" s="2"/>
      <c r="G91" s="2"/>
      <c r="H91" s="2"/>
    </row>
    <row r="92" spans="1:8" ht="15">
      <c r="A92" s="2"/>
      <c r="B92" s="2"/>
      <c r="C92" s="2"/>
      <c r="D92" s="2"/>
      <c r="E92" s="2"/>
      <c r="F92" s="2"/>
      <c r="G92" s="2"/>
      <c r="H92" s="2"/>
    </row>
    <row r="93" spans="1:8" ht="15">
      <c r="A93" s="2"/>
      <c r="B93" s="2"/>
      <c r="C93" s="2"/>
      <c r="D93" s="2"/>
      <c r="E93" s="2"/>
      <c r="F93" s="2"/>
      <c r="G93" s="2"/>
      <c r="H93" s="2"/>
    </row>
    <row r="94" spans="1:8" ht="15">
      <c r="A94" s="2"/>
      <c r="B94" s="2"/>
      <c r="C94" s="2"/>
      <c r="D94" s="2"/>
      <c r="E94" s="2"/>
      <c r="F94" s="2"/>
      <c r="G94" s="2"/>
      <c r="H94" s="2"/>
    </row>
    <row r="95" spans="1:8" ht="15">
      <c r="A95" s="2"/>
      <c r="B95" s="2"/>
      <c r="C95" s="2"/>
      <c r="D95" s="2"/>
      <c r="E95" s="2"/>
      <c r="F95" s="2"/>
      <c r="G95" s="2"/>
      <c r="H95" s="2"/>
    </row>
    <row r="96" spans="1:8" ht="15">
      <c r="A96" s="2"/>
      <c r="B96" s="2"/>
      <c r="C96" s="2"/>
      <c r="D96" s="2"/>
      <c r="E96" s="2"/>
      <c r="F96" s="2"/>
      <c r="G96" s="2"/>
      <c r="H96" s="2"/>
    </row>
    <row r="97" spans="1:8" ht="15">
      <c r="A97" s="2"/>
      <c r="B97" s="2"/>
      <c r="C97" s="2"/>
      <c r="D97" s="2"/>
      <c r="E97" s="2"/>
      <c r="F97" s="2"/>
      <c r="G97" s="2"/>
      <c r="H97" s="2"/>
    </row>
    <row r="98" spans="1:8" ht="15">
      <c r="A98" s="2"/>
      <c r="B98" s="2"/>
      <c r="C98" s="2"/>
      <c r="D98" s="2"/>
      <c r="E98" s="2"/>
      <c r="F98" s="2"/>
      <c r="G98" s="2"/>
      <c r="H98" s="2"/>
    </row>
    <row r="99" spans="1:8" ht="15">
      <c r="A99" s="2"/>
      <c r="B99" s="2"/>
      <c r="C99" s="2"/>
      <c r="D99" s="2"/>
      <c r="E99" s="2"/>
      <c r="F99" s="2"/>
      <c r="G99" s="2"/>
      <c r="H99" s="2"/>
    </row>
    <row r="100" spans="1:8" ht="15">
      <c r="A100" s="2"/>
      <c r="B100" s="2"/>
      <c r="C100" s="2"/>
      <c r="D100" s="2"/>
      <c r="E100" s="2"/>
      <c r="F100" s="2"/>
      <c r="G100" s="2"/>
      <c r="H100" s="2"/>
    </row>
  </sheetData>
  <mergeCells count="5">
    <mergeCell ref="A13:G13"/>
    <mergeCell ref="A6:G6"/>
    <mergeCell ref="A28:G28"/>
    <mergeCell ref="A34:G34"/>
    <mergeCell ref="A44:G44"/>
  </mergeCells>
  <conditionalFormatting sqref="E36">
    <cfRule type="cellIs" dxfId="0" priority="1" operator="equal">
      <formula>$B$8</formula>
    </cfRule>
  </conditionalFormatting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Company>Politechnika Poznańska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Zadanie Assess</dc:title>
  <dc:creator>Irmina Masłowska</dc:creator>
  <cp:lastModifiedBy>Dawid</cp:lastModifiedBy>
  <dcterms:created xsi:type="dcterms:W3CDTF">2013-12-09T08:16:55Z</dcterms:created>
  <dcterms:modified xsi:type="dcterms:W3CDTF">2021-12-06T17:20:06Z</dcterms:modified>
</cp:coreProperties>
</file>