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vidaxelrod/Documents/Binghamton/Spring 2017/Fin_320/"/>
    </mc:Choice>
  </mc:AlternateContent>
  <bookViews>
    <workbookView xWindow="19200" yWindow="460" windowWidth="19200" windowHeight="23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50" i="1"/>
  <c r="K48" i="1"/>
  <c r="K49" i="1"/>
  <c r="J52" i="1"/>
  <c r="P22" i="1"/>
  <c r="R21" i="1"/>
  <c r="P21" i="1"/>
  <c r="K18" i="1"/>
  <c r="L43" i="1"/>
  <c r="K43" i="1"/>
  <c r="K41" i="1"/>
  <c r="O40" i="1"/>
  <c r="M40" i="1"/>
  <c r="K40" i="1"/>
  <c r="M21" i="1"/>
  <c r="K19" i="1"/>
  <c r="M18" i="1"/>
</calcChain>
</file>

<file path=xl/sharedStrings.xml><?xml version="1.0" encoding="utf-8"?>
<sst xmlns="http://schemas.openxmlformats.org/spreadsheetml/2006/main" count="22" uniqueCount="20">
  <si>
    <t>Year</t>
  </si>
  <si>
    <t>Rate</t>
  </si>
  <si>
    <r>
      <t>a.</t>
    </r>
    <r>
      <rPr>
        <sz val="7"/>
        <color theme="1"/>
        <rFont val="Times New Roman"/>
      </rPr>
      <t xml:space="preserve">     </t>
    </r>
    <r>
      <rPr>
        <sz val="11"/>
        <color theme="1"/>
        <rFont val="Times New Roman"/>
      </rPr>
      <t>According to the expectations theory, what is the one-year rate one-year from now? (10 points)</t>
    </r>
  </si>
  <si>
    <t>Date</t>
  </si>
  <si>
    <t>1 Yr</t>
  </si>
  <si>
    <t>2 Yr</t>
  </si>
  <si>
    <t>3 Yr</t>
  </si>
  <si>
    <t>5 Yr</t>
  </si>
  <si>
    <t>7 Yr</t>
  </si>
  <si>
    <t>10 Yr</t>
  </si>
  <si>
    <t>20 Yr</t>
  </si>
  <si>
    <t>30 Yr</t>
  </si>
  <si>
    <t>=</t>
  </si>
  <si>
    <t>*1+x</t>
  </si>
  <si>
    <t xml:space="preserve">x = </t>
  </si>
  <si>
    <t>*</t>
  </si>
  <si>
    <t xml:space="preserve">premium on a 1-yr bond and 2-yr bond are 0% and 0.12%, respectively. According to the liquidity </t>
  </si>
  <si>
    <t>Current one year</t>
  </si>
  <si>
    <t>Current two year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</si>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</sst>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2A2A2A"/>
      <name val="Arial"/>
    </font>
    <font>
      <sz val="11"/>
      <color theme="1"/>
      <name val="Times New Roman"/>
    </font>
    <font>
      <sz val="7"/>
      <color theme="1"/>
      <name val="Times New Roman"/>
    </font>
    <font>
      <b/>
      <sz val="11"/>
      <color rgb="FF2A2A2A"/>
      <name val="Times New Roman"/>
    </font>
    <font>
      <sz val="11"/>
      <color rgb="FF2A2A2A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indent="6"/>
    </xf>
    <xf numFmtId="0" fontId="4" fillId="2" borderId="0" xfId="0" applyFont="1" applyFill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Sheet1!$J$6:$Q$6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</c:numCache>
            </c:numRef>
          </c:cat>
          <c:val>
            <c:numRef>
              <c:f>Sheet1!$J$5:$Q$5</c:f>
              <c:numCache>
                <c:formatCode>General</c:formatCode>
                <c:ptCount val="8"/>
                <c:pt idx="0">
                  <c:v>0.11</c:v>
                </c:pt>
                <c:pt idx="1">
                  <c:v>0.52</c:v>
                </c:pt>
                <c:pt idx="2">
                  <c:v>0.99</c:v>
                </c:pt>
                <c:pt idx="3">
                  <c:v>1.69</c:v>
                </c:pt>
                <c:pt idx="4">
                  <c:v>2.11</c:v>
                </c:pt>
                <c:pt idx="5">
                  <c:v>2.41</c:v>
                </c:pt>
                <c:pt idx="6">
                  <c:v>2.9</c:v>
                </c:pt>
                <c:pt idx="7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233648"/>
        <c:axId val="-2044651728"/>
      </c:lineChart>
      <c:catAx>
        <c:axId val="-20622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to Maturity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651728"/>
        <c:crosses val="autoZero"/>
        <c:auto val="1"/>
        <c:lblAlgn val="ctr"/>
        <c:lblOffset val="100"/>
        <c:noMultiLvlLbl val="0"/>
      </c:catAx>
      <c:valAx>
        <c:axId val="-2044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23</xdr:row>
      <xdr:rowOff>133350</xdr:rowOff>
    </xdr:from>
    <xdr:to>
      <xdr:col>15</xdr:col>
      <xdr:colOff>692150</xdr:colOff>
      <xdr:row>37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53</xdr:row>
      <xdr:rowOff>0</xdr:rowOff>
    </xdr:from>
    <xdr:to>
      <xdr:col>18</xdr:col>
      <xdr:colOff>596900</xdr:colOff>
      <xdr:row>56</xdr:row>
      <xdr:rowOff>177800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0" y="10769600"/>
          <a:ext cx="7200900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S52"/>
  <sheetViews>
    <sheetView tabSelected="1" topLeftCell="K9" workbookViewId="0">
      <selection activeCell="Q31" sqref="Q31"/>
    </sheetView>
  </sheetViews>
  <sheetFormatPr baseColWidth="10" defaultRowHeight="16" x14ac:dyDescent="0.2"/>
  <sheetData>
    <row r="5" spans="6:19" x14ac:dyDescent="0.2">
      <c r="F5" s="1" t="s">
        <v>1</v>
      </c>
      <c r="G5" s="2"/>
      <c r="H5" s="2"/>
      <c r="I5" s="2"/>
      <c r="J5" s="2">
        <v>0.11</v>
      </c>
      <c r="K5" s="2">
        <v>0.52</v>
      </c>
      <c r="L5" s="2">
        <v>0.99</v>
      </c>
      <c r="M5" s="2">
        <v>1.69</v>
      </c>
      <c r="N5" s="2">
        <v>2.11</v>
      </c>
      <c r="O5" s="2">
        <v>2.41</v>
      </c>
      <c r="P5" s="2">
        <v>2.9</v>
      </c>
      <c r="Q5" s="2">
        <v>3.15</v>
      </c>
    </row>
    <row r="6" spans="6:19" x14ac:dyDescent="0.2">
      <c r="F6" t="s">
        <v>0</v>
      </c>
      <c r="J6">
        <v>1</v>
      </c>
      <c r="K6">
        <v>2</v>
      </c>
      <c r="L6">
        <v>3</v>
      </c>
      <c r="M6">
        <v>5</v>
      </c>
      <c r="N6">
        <v>7</v>
      </c>
      <c r="O6">
        <v>10</v>
      </c>
      <c r="P6">
        <v>20</v>
      </c>
      <c r="Q6">
        <v>30</v>
      </c>
    </row>
    <row r="14" spans="6:19" x14ac:dyDescent="0.2">
      <c r="K14" s="5" t="s">
        <v>3</v>
      </c>
      <c r="L14" s="5" t="s">
        <v>4</v>
      </c>
      <c r="M14" s="5" t="s">
        <v>5</v>
      </c>
      <c r="N14" s="5" t="s">
        <v>6</v>
      </c>
      <c r="O14" s="5" t="s">
        <v>7</v>
      </c>
      <c r="P14" s="5" t="s">
        <v>8</v>
      </c>
      <c r="Q14" s="5" t="s">
        <v>9</v>
      </c>
      <c r="R14" s="5" t="s">
        <v>10</v>
      </c>
      <c r="S14" s="5" t="s">
        <v>11</v>
      </c>
    </row>
    <row r="15" spans="6:19" x14ac:dyDescent="0.2">
      <c r="K15" s="6">
        <v>40949</v>
      </c>
      <c r="L15" s="7">
        <v>0.15</v>
      </c>
      <c r="M15" s="7">
        <v>0.27</v>
      </c>
      <c r="N15" s="7">
        <v>0.36</v>
      </c>
      <c r="O15" s="7">
        <v>0.81</v>
      </c>
      <c r="P15" s="7">
        <v>1.36</v>
      </c>
      <c r="Q15" s="7">
        <v>1.96</v>
      </c>
      <c r="R15" s="7">
        <v>2.75</v>
      </c>
      <c r="S15" s="7">
        <v>3.11</v>
      </c>
    </row>
    <row r="17" spans="11:18" x14ac:dyDescent="0.2">
      <c r="K17" s="4" t="s">
        <v>2</v>
      </c>
    </row>
    <row r="18" spans="11:18" x14ac:dyDescent="0.2">
      <c r="K18">
        <f>1.0027*1.0027</f>
        <v>1.00540729</v>
      </c>
      <c r="L18" t="s">
        <v>12</v>
      </c>
      <c r="M18">
        <f>1.0015</f>
        <v>1.0015000000000001</v>
      </c>
      <c r="N18" t="s">
        <v>13</v>
      </c>
    </row>
    <row r="19" spans="11:18" x14ac:dyDescent="0.2">
      <c r="K19">
        <f>K18/M18</f>
        <v>1.0039014378432349</v>
      </c>
    </row>
    <row r="20" spans="11:18" x14ac:dyDescent="0.2">
      <c r="P20" s="3" t="s">
        <v>16</v>
      </c>
    </row>
    <row r="21" spans="11:18" x14ac:dyDescent="0.2">
      <c r="L21" t="s">
        <v>14</v>
      </c>
      <c r="M21">
        <f>K19</f>
        <v>1.0039014378432349</v>
      </c>
      <c r="P21">
        <f>(1.0027*1.0027)+ (2*0.12%)</f>
        <v>1.0078072899999999</v>
      </c>
      <c r="Q21" t="s">
        <v>12</v>
      </c>
      <c r="R21">
        <f>(1+0.0015)</f>
        <v>1.0015000000000001</v>
      </c>
    </row>
    <row r="22" spans="11:18" x14ac:dyDescent="0.2">
      <c r="P22">
        <f>P21-R21</f>
        <v>6.3072899999998544E-3</v>
      </c>
    </row>
    <row r="40" spans="10:15" x14ac:dyDescent="0.2">
      <c r="K40">
        <f>1.0136^7</f>
        <v>1.0991734081318683</v>
      </c>
      <c r="L40" t="s">
        <v>12</v>
      </c>
      <c r="M40">
        <f>1.0081^5</f>
        <v>1.0411614359682284</v>
      </c>
      <c r="N40" t="s">
        <v>15</v>
      </c>
      <c r="O40" t="e">
        <f>(1+x)^2</f>
        <v>#NAME?</v>
      </c>
    </row>
    <row r="41" spans="10:15" x14ac:dyDescent="0.2">
      <c r="K41">
        <f>K40/M40</f>
        <v>1.0557185179546067</v>
      </c>
    </row>
    <row r="43" spans="10:15" x14ac:dyDescent="0.2">
      <c r="K43">
        <f>SQRT(K41)</f>
        <v>1.0274816387432948</v>
      </c>
      <c r="L43">
        <f>K43-1</f>
        <v>2.748163874329479E-2</v>
      </c>
    </row>
    <row r="48" spans="10:15" x14ac:dyDescent="0.2">
      <c r="J48" t="s">
        <v>17</v>
      </c>
      <c r="K48">
        <f>L15/100</f>
        <v>1.5E-3</v>
      </c>
    </row>
    <row r="49" spans="10:11" x14ac:dyDescent="0.2">
      <c r="J49" t="s">
        <v>18</v>
      </c>
      <c r="K49">
        <f>M15/100</f>
        <v>2.7000000000000001E-3</v>
      </c>
    </row>
    <row r="50" spans="10:11" x14ac:dyDescent="0.2">
      <c r="J50" t="s">
        <v>19</v>
      </c>
      <c r="K50">
        <f>0.12%</f>
        <v>1.1999999999999999E-3</v>
      </c>
    </row>
    <row r="52" spans="10:11" x14ac:dyDescent="0.2">
      <c r="J52">
        <f>(1+(K49-K50))^2/(1+K48)</f>
        <v>1.0015000000000001</v>
      </c>
      <c r="K52">
        <f>J52-1</f>
        <v>1.5000000000000568E-3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2017-02-19T22:25:34Z</dcterms:created>
  <dcterms:modified xsi:type="dcterms:W3CDTF">2017-02-20T00:05:40Z</dcterms:modified>
</cp:coreProperties>
</file>