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8_{36CE3F9A-CAEC-4FEC-85D2-3489D98AE2F2}" xr6:coauthVersionLast="45" xr6:coauthVersionMax="45" xr10:uidLastSave="{00000000-0000-0000-0000-000000000000}"/>
  <bookViews>
    <workbookView xWindow="-20610" yWindow="888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B13" i="1"/>
  <c r="B20" i="1" s="1"/>
  <c r="C20" i="1"/>
  <c r="E24" i="1"/>
  <c r="E23" i="1"/>
  <c r="E22" i="1"/>
  <c r="E21" i="1"/>
  <c r="E20" i="1"/>
  <c r="D24" i="1"/>
  <c r="D23" i="1"/>
  <c r="D22" i="1"/>
  <c r="D21" i="1"/>
  <c r="D20" i="1"/>
  <c r="C24" i="1"/>
  <c r="C23" i="1"/>
  <c r="C22" i="1"/>
  <c r="C21" i="1"/>
  <c r="B24" i="1"/>
  <c r="B23" i="1"/>
  <c r="B22" i="1"/>
  <c r="B21" i="1"/>
  <c r="C13" i="1" l="1"/>
  <c r="D13" i="1"/>
  <c r="E13" i="1"/>
  <c r="E27" i="1" s="1"/>
  <c r="C14" i="1"/>
  <c r="D14" i="1"/>
  <c r="E14" i="1"/>
  <c r="C15" i="1"/>
  <c r="D15" i="1"/>
  <c r="E15" i="1"/>
  <c r="C16" i="1"/>
  <c r="D16" i="1"/>
  <c r="E16" i="1"/>
  <c r="C17" i="1"/>
  <c r="D17" i="1"/>
  <c r="E17" i="1"/>
  <c r="B17" i="1"/>
  <c r="B16" i="1"/>
  <c r="B15" i="1"/>
  <c r="B14" i="1"/>
  <c r="B27" i="1" l="1"/>
  <c r="B26" i="1"/>
  <c r="D27" i="1"/>
  <c r="D26" i="1"/>
  <c r="C27" i="1"/>
  <c r="C26" i="1"/>
  <c r="E26" i="1"/>
  <c r="F24" i="1" l="1"/>
  <c r="G22" i="1"/>
  <c r="G20" i="1"/>
  <c r="F23" i="1"/>
  <c r="F22" i="1"/>
  <c r="G23" i="1"/>
  <c r="F21" i="1"/>
  <c r="G24" i="1"/>
  <c r="G21" i="1"/>
  <c r="H20" i="1" l="1"/>
  <c r="H24" i="1"/>
  <c r="H21" i="1"/>
  <c r="H22" i="1"/>
  <c r="H23" i="1"/>
</calcChain>
</file>

<file path=xl/sharedStrings.xml><?xml version="1.0" encoding="utf-8"?>
<sst xmlns="http://schemas.openxmlformats.org/spreadsheetml/2006/main" count="47" uniqueCount="28">
  <si>
    <t>Mobile 1</t>
  </si>
  <si>
    <t>Mobile 2</t>
  </si>
  <si>
    <t>Mobile 3</t>
  </si>
  <si>
    <t>Mobile 4</t>
  </si>
  <si>
    <t>Mobile 5</t>
  </si>
  <si>
    <t>Price/cost</t>
  </si>
  <si>
    <t>Storage Space</t>
  </si>
  <si>
    <t xml:space="preserve">Camera </t>
  </si>
  <si>
    <t>Looks</t>
  </si>
  <si>
    <t>Step-1</t>
  </si>
  <si>
    <t>Calculate Normalised Matrix</t>
  </si>
  <si>
    <t>Step-2</t>
  </si>
  <si>
    <t>Calculate weighted Normalised Matrix</t>
  </si>
  <si>
    <t>Step-3</t>
  </si>
  <si>
    <t>Calculate the ideal best and ideal worst value</t>
  </si>
  <si>
    <t>Step-6</t>
  </si>
  <si>
    <t>Calculate Performance Score</t>
  </si>
  <si>
    <t>V+</t>
  </si>
  <si>
    <t>V-</t>
  </si>
  <si>
    <t>Si+</t>
  </si>
  <si>
    <t>Si-</t>
  </si>
  <si>
    <t>Pi</t>
  </si>
  <si>
    <t>Rank</t>
  </si>
  <si>
    <t>Step-4</t>
  </si>
  <si>
    <t xml:space="preserve">Calculate the Euclidean distance from the ideal best </t>
  </si>
  <si>
    <t>Calculate the Euclidean distance from the ideal worst</t>
  </si>
  <si>
    <t>TOPSIS  - Numerical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</si>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</sst>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8467</xdr:colOff>
          <xdr:row>2</xdr:row>
          <xdr:rowOff>8467</xdr:rowOff>
        </xdr:from>
        <xdr:to>
          <xdr:col>14</xdr:col>
          <xdr:colOff>0</xdr:colOff>
          <xdr:row>6</xdr:row>
          <xdr:rowOff>200025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12</xdr:col>
      <xdr:colOff>357111</xdr:colOff>
      <xdr:row>9</xdr:row>
      <xdr:rowOff>30540</xdr:rowOff>
    </xdr:from>
    <xdr:to>
      <xdr:col>16</xdr:col>
      <xdr:colOff>242812</xdr:colOff>
      <xdr:row>11</xdr:row>
      <xdr:rowOff>242207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2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9120111" y="2343754"/>
              <a:ext cx="2498272" cy="674310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60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IN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IN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IN" sz="20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acc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IN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IN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IN" sz="1600"/>
            </a:p>
            <a:p>
              <a:endParaRPr lang="en-IN" sz="1600"/>
            </a:p>
          </xdr:txBody>
        </xdr:sp>
      </mc:Choice>
      <mc:Fallback>
        <xdr:sp macro="" textlink="">
          <xdr:nvSpPr>
            <xdr:cNvPr id="5" name="TextBox 2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9120111" y="2343754"/>
              <a:ext cx="2498272" cy="674310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600" i="1">
                <a:latin typeface="Cambria Math" panose="02040503050406030204" pitchFamily="18" charset="0"/>
              </a:endParaRPr>
            </a:p>
            <a:p>
              <a:pPr/>
              <a:r>
                <a:rPr lang="en-IN" sz="2000" b="0" i="0">
                  <a:latin typeface="Cambria Math" panose="02040503050406030204" pitchFamily="18" charset="0"/>
                </a:rPr>
                <a:t>𝑉_𝑖𝑗=𝑋 ̅_𝑖𝑗</a:t>
              </a:r>
              <a:r>
                <a:rPr lang="en-IN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×𝑊_𝑗</a:t>
              </a:r>
              <a:endParaRPr lang="en-IN" sz="1600"/>
            </a:p>
            <a:p>
              <a:endParaRPr lang="en-IN" sz="1600"/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54428</xdr:colOff>
          <xdr:row>27</xdr:row>
          <xdr:rowOff>122464</xdr:rowOff>
        </xdr:from>
        <xdr:to>
          <xdr:col>16</xdr:col>
          <xdr:colOff>359228</xdr:colOff>
          <xdr:row>31</xdr:row>
          <xdr:rowOff>92225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17</xdr:col>
          <xdr:colOff>323850</xdr:colOff>
          <xdr:row>18</xdr:row>
          <xdr:rowOff>190500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17</xdr:col>
          <xdr:colOff>390525</xdr:colOff>
          <xdr:row>23</xdr:row>
          <xdr:rowOff>200025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tabSelected="1" zoomScale="70" zoomScaleNormal="70" workbookViewId="0">
      <selection activeCell="H18" sqref="H18"/>
    </sheetView>
  </sheetViews>
  <sheetFormatPr defaultColWidth="9.1171875" defaultRowHeight="18" x14ac:dyDescent="0.5"/>
  <cols>
    <col min="1" max="1" width="14" style="1" customWidth="1"/>
    <col min="2" max="2" width="13.41015625" style="1" customWidth="1"/>
    <col min="3" max="3" width="11.41015625" style="1" customWidth="1"/>
    <col min="4" max="4" width="10.29296875" style="1" customWidth="1"/>
    <col min="5" max="16384" width="9.1171875" style="1"/>
  </cols>
  <sheetData>
    <row r="1" spans="1:18" x14ac:dyDescent="0.5">
      <c r="A1" s="21" t="s">
        <v>26</v>
      </c>
      <c r="B1" s="21"/>
      <c r="C1" s="21"/>
      <c r="D1" s="21"/>
      <c r="E1" s="21"/>
      <c r="F1" s="21"/>
      <c r="G1" s="21"/>
      <c r="H1" s="21"/>
      <c r="I1" s="21"/>
      <c r="J1" s="10"/>
      <c r="K1" s="7"/>
    </row>
    <row r="2" spans="1:18" x14ac:dyDescent="0.5">
      <c r="K2" s="9" t="s">
        <v>9</v>
      </c>
      <c r="L2" s="19" t="s">
        <v>10</v>
      </c>
      <c r="M2" s="19"/>
      <c r="N2" s="19"/>
      <c r="O2" s="19"/>
    </row>
    <row r="4" spans="1:18" x14ac:dyDescent="0.5">
      <c r="A4" s="4" t="s">
        <v>27</v>
      </c>
      <c r="B4" s="1">
        <v>1</v>
      </c>
      <c r="C4" s="1">
        <v>0.5</v>
      </c>
      <c r="D4" s="1">
        <v>1</v>
      </c>
      <c r="E4" s="1">
        <v>0.75</v>
      </c>
    </row>
    <row r="5" spans="1:18" ht="36" x14ac:dyDescent="0.5">
      <c r="B5" s="2" t="s">
        <v>5</v>
      </c>
      <c r="C5" s="3" t="s">
        <v>6</v>
      </c>
      <c r="D5" s="2" t="s">
        <v>7</v>
      </c>
      <c r="E5" s="2" t="s">
        <v>8</v>
      </c>
    </row>
    <row r="6" spans="1:18" x14ac:dyDescent="0.5">
      <c r="A6" s="5" t="s">
        <v>0</v>
      </c>
      <c r="B6" s="6">
        <v>250</v>
      </c>
      <c r="C6" s="6">
        <v>16</v>
      </c>
      <c r="D6" s="6">
        <v>12</v>
      </c>
      <c r="E6" s="6">
        <v>5</v>
      </c>
    </row>
    <row r="7" spans="1:18" x14ac:dyDescent="0.5">
      <c r="A7" s="5" t="s">
        <v>1</v>
      </c>
      <c r="B7" s="6">
        <v>200</v>
      </c>
      <c r="C7" s="6">
        <v>16</v>
      </c>
      <c r="D7" s="6">
        <v>8</v>
      </c>
      <c r="E7" s="6">
        <v>3</v>
      </c>
    </row>
    <row r="8" spans="1:18" x14ac:dyDescent="0.5">
      <c r="A8" s="5" t="s">
        <v>2</v>
      </c>
      <c r="B8" s="6">
        <v>300</v>
      </c>
      <c r="C8" s="6">
        <v>32</v>
      </c>
      <c r="D8" s="6">
        <v>16</v>
      </c>
      <c r="E8" s="6">
        <v>4</v>
      </c>
    </row>
    <row r="9" spans="1:18" x14ac:dyDescent="0.5">
      <c r="A9" s="5" t="s">
        <v>3</v>
      </c>
      <c r="B9" s="6">
        <v>275</v>
      </c>
      <c r="C9" s="6">
        <v>32</v>
      </c>
      <c r="D9" s="6">
        <v>8</v>
      </c>
      <c r="E9" s="6">
        <v>4</v>
      </c>
      <c r="K9" s="9" t="s">
        <v>11</v>
      </c>
      <c r="L9" s="7" t="s">
        <v>12</v>
      </c>
      <c r="M9" s="7"/>
      <c r="N9" s="7"/>
      <c r="O9" s="7"/>
      <c r="P9" s="9"/>
    </row>
    <row r="10" spans="1:18" x14ac:dyDescent="0.5">
      <c r="A10" s="5" t="s">
        <v>4</v>
      </c>
      <c r="B10" s="6">
        <v>225</v>
      </c>
      <c r="C10" s="6">
        <v>16</v>
      </c>
      <c r="D10" s="6">
        <v>16</v>
      </c>
      <c r="E10" s="6">
        <v>2</v>
      </c>
    </row>
    <row r="11" spans="1:18" x14ac:dyDescent="0.5">
      <c r="Q11" s="9"/>
    </row>
    <row r="12" spans="1:18" ht="36" x14ac:dyDescent="0.5">
      <c r="B12" s="11" t="s">
        <v>5</v>
      </c>
      <c r="C12" s="12" t="s">
        <v>6</v>
      </c>
      <c r="D12" s="11" t="s">
        <v>7</v>
      </c>
      <c r="E12" s="11" t="s">
        <v>8</v>
      </c>
    </row>
    <row r="13" spans="1:18" x14ac:dyDescent="0.5">
      <c r="A13" s="5" t="s">
        <v>0</v>
      </c>
      <c r="B13" s="6">
        <f>B6/((B6^2)+(B7^2)+(B8^2)+(B9^2)+(B10^2))^0.5</f>
        <v>0.44280744277004763</v>
      </c>
      <c r="C13" s="6">
        <f t="shared" ref="C13:E13" si="0">C6/((C6^2)+(C7^2)+(C8^2)+(C9^2)+(C10^2))^0.5</f>
        <v>0.30151134457776363</v>
      </c>
      <c r="D13" s="6">
        <f t="shared" si="0"/>
        <v>0.42857142857142855</v>
      </c>
      <c r="E13" s="6">
        <f t="shared" si="0"/>
        <v>0.59761430466719678</v>
      </c>
      <c r="K13" s="17" t="s">
        <v>13</v>
      </c>
      <c r="L13" s="20" t="s">
        <v>14</v>
      </c>
      <c r="M13" s="20"/>
      <c r="N13" s="20"/>
      <c r="O13" s="20"/>
      <c r="P13" s="20"/>
      <c r="Q13" s="20"/>
    </row>
    <row r="14" spans="1:18" x14ac:dyDescent="0.5">
      <c r="A14" s="5" t="s">
        <v>1</v>
      </c>
      <c r="B14" s="6">
        <f>B7/((B6^2)+(B7^2)+(B8^2)+(B9^2)+(B10^2))^0.5</f>
        <v>0.35424595421603811</v>
      </c>
      <c r="C14" s="6">
        <f t="shared" ref="C14:E14" si="1">C7/((C6^2)+(C7^2)+(C8^2)+(C9^2)+(C10^2))^0.5</f>
        <v>0.30151134457776363</v>
      </c>
      <c r="D14" s="6">
        <f t="shared" si="1"/>
        <v>0.2857142857142857</v>
      </c>
      <c r="E14" s="6">
        <f t="shared" si="1"/>
        <v>0.35856858280031806</v>
      </c>
    </row>
    <row r="15" spans="1:18" x14ac:dyDescent="0.5">
      <c r="A15" s="5" t="s">
        <v>2</v>
      </c>
      <c r="B15" s="6">
        <f>B8/((B6^2)+(B7^2)+(B8^2)+(B9^2)+(B10^2))^0.5</f>
        <v>0.53136893132405716</v>
      </c>
      <c r="C15" s="6">
        <f t="shared" ref="C15:E15" si="2">C8/((C6^2)+(C7^2)+(C8^2)+(C9^2)+(C10^2))^0.5</f>
        <v>0.60302268915552726</v>
      </c>
      <c r="D15" s="6">
        <f t="shared" si="2"/>
        <v>0.5714285714285714</v>
      </c>
      <c r="E15" s="6">
        <f t="shared" si="2"/>
        <v>0.47809144373375745</v>
      </c>
      <c r="K15" s="9" t="s">
        <v>23</v>
      </c>
      <c r="L15" s="7" t="s">
        <v>24</v>
      </c>
      <c r="M15" s="7"/>
      <c r="N15" s="7"/>
      <c r="O15" s="7"/>
      <c r="P15" s="7"/>
      <c r="Q15" s="7"/>
      <c r="R15" s="7"/>
    </row>
    <row r="16" spans="1:18" x14ac:dyDescent="0.5">
      <c r="A16" s="5" t="s">
        <v>3</v>
      </c>
      <c r="B16" s="6">
        <f>B9/((B6^2)+(B7^2)+(B8^2)+(B9^2)+(B10^2))^0.5</f>
        <v>0.48708818704705242</v>
      </c>
      <c r="C16" s="6">
        <f t="shared" ref="C16:E16" si="3">C9/((C6^2)+(C7^2)+(C8^2)+(C9^2)+(C10^2))^0.5</f>
        <v>0.60302268915552726</v>
      </c>
      <c r="D16" s="6">
        <f t="shared" si="3"/>
        <v>0.2857142857142857</v>
      </c>
      <c r="E16" s="6">
        <f t="shared" si="3"/>
        <v>0.47809144373375745</v>
      </c>
    </row>
    <row r="17" spans="1:19" x14ac:dyDescent="0.5">
      <c r="A17" s="5" t="s">
        <v>4</v>
      </c>
      <c r="B17" s="6">
        <f>B10/((B6^2)+(B7^2)+(B8^2)+(B9^2)+(B10^2))^0.5</f>
        <v>0.3985266984930429</v>
      </c>
      <c r="C17" s="6">
        <f t="shared" ref="C17:E17" si="4">C10/((C6^2)+(C7^2)+(C8^2)+(C9^2)+(C10^2))^0.5</f>
        <v>0.30151134457776363</v>
      </c>
      <c r="D17" s="6">
        <f t="shared" si="4"/>
        <v>0.5714285714285714</v>
      </c>
      <c r="E17" s="6">
        <f t="shared" si="4"/>
        <v>0.23904572186687872</v>
      </c>
    </row>
    <row r="19" spans="1:19" ht="36" x14ac:dyDescent="0.5">
      <c r="B19" s="11" t="s">
        <v>5</v>
      </c>
      <c r="C19" s="12" t="s">
        <v>6</v>
      </c>
      <c r="D19" s="11" t="s">
        <v>7</v>
      </c>
      <c r="E19" s="11" t="s">
        <v>8</v>
      </c>
      <c r="F19" s="9" t="s">
        <v>19</v>
      </c>
      <c r="G19" s="9" t="s">
        <v>20</v>
      </c>
      <c r="H19" s="9" t="s">
        <v>21</v>
      </c>
      <c r="I19" s="8" t="s">
        <v>22</v>
      </c>
    </row>
    <row r="20" spans="1:19" x14ac:dyDescent="0.5">
      <c r="A20" s="5" t="s">
        <v>0</v>
      </c>
      <c r="B20" s="6">
        <f>B13*1</f>
        <v>0.44280744277004763</v>
      </c>
      <c r="C20" s="6">
        <f>C13*0.5</f>
        <v>0.15075567228888181</v>
      </c>
      <c r="D20" s="6">
        <f>D13*1</f>
        <v>0.42857142857142855</v>
      </c>
      <c r="E20" s="6">
        <f>E13*0.75</f>
        <v>0.44821072850039756</v>
      </c>
      <c r="F20" s="1">
        <f>((B20-B26)^2+(C20-C26)^2+(D20-D26)^2+(E20-E26)^2)^0.5</f>
        <v>0.22578435120149673</v>
      </c>
      <c r="G20" s="1">
        <f>((B20-B27)^2+(C20-C27)^2+(D20-D27)^2+(E20-E27)^2)^0.5</f>
        <v>0.31713203731511674</v>
      </c>
      <c r="H20" s="1">
        <f>G20/(F20+G20)</f>
        <v>0.58412684535385384</v>
      </c>
      <c r="I20" s="18">
        <v>2</v>
      </c>
      <c r="K20" s="9" t="s">
        <v>23</v>
      </c>
      <c r="L20" s="19" t="s">
        <v>25</v>
      </c>
      <c r="M20" s="19"/>
      <c r="N20" s="19"/>
      <c r="O20" s="19"/>
      <c r="P20" s="19"/>
      <c r="Q20" s="19"/>
      <c r="R20" s="19"/>
    </row>
    <row r="21" spans="1:19" x14ac:dyDescent="0.5">
      <c r="A21" s="5" t="s">
        <v>1</v>
      </c>
      <c r="B21" s="6">
        <f>B14*1</f>
        <v>0.35424595421603811</v>
      </c>
      <c r="C21" s="6">
        <f>C14*0.5</f>
        <v>0.15075567228888181</v>
      </c>
      <c r="D21" s="6">
        <f>D14*1</f>
        <v>0.2857142857142857</v>
      </c>
      <c r="E21" s="6">
        <f>E14*0.75</f>
        <v>0.26892643710023856</v>
      </c>
      <c r="F21" s="1">
        <f>((B21-B26)^2+(C21-C26)^2+(D21-D26)^2+(E21-E26)^2)^0.5</f>
        <v>0.36946283024325238</v>
      </c>
      <c r="G21" s="1">
        <f>((B21-B27)^2+(C21-C27)^2+(D21-D27)^2+(E21-E27)^2)^0.5</f>
        <v>0.19851514628693229</v>
      </c>
      <c r="H21" s="1">
        <f t="shared" ref="H21:H24" si="5">G21/(F21+G21)</f>
        <v>0.34951204886442</v>
      </c>
      <c r="I21" s="18">
        <v>5</v>
      </c>
    </row>
    <row r="22" spans="1:19" x14ac:dyDescent="0.5">
      <c r="A22" s="14" t="s">
        <v>2</v>
      </c>
      <c r="B22" s="15">
        <f>B15*1</f>
        <v>0.53136893132405716</v>
      </c>
      <c r="C22" s="15">
        <f>C15*0.5</f>
        <v>0.30151134457776363</v>
      </c>
      <c r="D22" s="15">
        <f>D15*1</f>
        <v>0.5714285714285714</v>
      </c>
      <c r="E22" s="15">
        <f>E15*0.75</f>
        <v>0.35856858280031811</v>
      </c>
      <c r="F22" s="16">
        <f>((B22-B26)^2+(C22-C26)^2+(D22-D26)^2+(E22-E26)^2)^0.5</f>
        <v>0.19851514628693226</v>
      </c>
      <c r="G22" s="16">
        <f>((B22-B27)^2+(C22-C27)^2+(D22-D27)^2+(E22-E27)^2)^0.5</f>
        <v>0.36946283024325238</v>
      </c>
      <c r="H22" s="16">
        <f t="shared" si="5"/>
        <v>0.65048795113558</v>
      </c>
      <c r="I22" s="13">
        <v>1</v>
      </c>
    </row>
    <row r="23" spans="1:19" x14ac:dyDescent="0.5">
      <c r="A23" s="5" t="s">
        <v>3</v>
      </c>
      <c r="B23" s="6">
        <f>B16*1</f>
        <v>0.48708818704705242</v>
      </c>
      <c r="C23" s="6">
        <f>C16*0.5</f>
        <v>0.30151134457776363</v>
      </c>
      <c r="D23" s="6">
        <f>D16*1</f>
        <v>0.2857142857142857</v>
      </c>
      <c r="E23" s="6">
        <f>E16*0.75</f>
        <v>0.35856858280031811</v>
      </c>
      <c r="F23" s="1">
        <f>((B23-B26)^2+(C23-C26)^2+(D23-D26)^2+(E23-E26)^2)^0.5</f>
        <v>0.32759033284037575</v>
      </c>
      <c r="G23" s="1">
        <f>((B23-B27)^2+(C23-C27)^2+(D23-D27)^2+(E23-E27)^2)^0.5</f>
        <v>0.23839235345089271</v>
      </c>
      <c r="H23" s="1">
        <f t="shared" si="5"/>
        <v>0.42120078798348648</v>
      </c>
      <c r="I23" s="18">
        <v>4</v>
      </c>
    </row>
    <row r="24" spans="1:19" x14ac:dyDescent="0.5">
      <c r="A24" s="5" t="s">
        <v>4</v>
      </c>
      <c r="B24" s="6">
        <f>B17*1</f>
        <v>0.3985266984930429</v>
      </c>
      <c r="C24" s="6">
        <f>C17*0.5</f>
        <v>0.15075567228888181</v>
      </c>
      <c r="D24" s="6">
        <f>D17*1</f>
        <v>0.5714285714285714</v>
      </c>
      <c r="E24" s="6">
        <f>E17*0.75</f>
        <v>0.17928429140015906</v>
      </c>
      <c r="F24" s="1">
        <f>((B24-B26)^2+(C24-C26)^2+(D24-D26)^2+(E24-E26)^2)^0.5</f>
        <v>0.31146345790867147</v>
      </c>
      <c r="G24" s="1">
        <f>((B24-B27)^2+(C24-C27)^2+(D24-D27)^2+(E24-E27)^2)^0.5</f>
        <v>0.31508683229350271</v>
      </c>
      <c r="H24" s="1">
        <f t="shared" si="5"/>
        <v>0.5028915271778599</v>
      </c>
      <c r="I24" s="18">
        <v>3</v>
      </c>
    </row>
    <row r="26" spans="1:19" x14ac:dyDescent="0.5">
      <c r="A26" s="1" t="s">
        <v>17</v>
      </c>
      <c r="B26" s="1">
        <f>MIN(B20:B24)</f>
        <v>0.35424595421603811</v>
      </c>
      <c r="C26" s="1">
        <f>MAX(C20:C24)</f>
        <v>0.30151134457776363</v>
      </c>
      <c r="D26" s="1">
        <f>MAX(D20:D24)</f>
        <v>0.5714285714285714</v>
      </c>
      <c r="E26" s="1">
        <f>MAX(E20:E24)</f>
        <v>0.44821072850039756</v>
      </c>
      <c r="K26" s="4" t="s">
        <v>15</v>
      </c>
      <c r="L26" s="19" t="s">
        <v>16</v>
      </c>
      <c r="M26" s="19"/>
      <c r="N26" s="19"/>
      <c r="O26" s="19"/>
      <c r="P26" s="19"/>
      <c r="Q26" s="7"/>
    </row>
    <row r="27" spans="1:19" x14ac:dyDescent="0.5">
      <c r="A27" s="1" t="s">
        <v>18</v>
      </c>
      <c r="B27" s="1">
        <f>MAX(B20:B24)</f>
        <v>0.53136893132405716</v>
      </c>
      <c r="C27" s="1">
        <f>MIN(C20:C24)</f>
        <v>0.15075567228888181</v>
      </c>
      <c r="D27" s="1">
        <f>MIN(D20:D24)</f>
        <v>0.2857142857142857</v>
      </c>
      <c r="E27" s="1">
        <f>MIN(E20:E24)</f>
        <v>0.17928429140015906</v>
      </c>
      <c r="R27" s="7"/>
      <c r="S27" s="7"/>
    </row>
    <row r="29" spans="1:19" x14ac:dyDescent="0.5">
      <c r="R29" s="4"/>
      <c r="S29" s="7"/>
    </row>
    <row r="46" spans="18:18" x14ac:dyDescent="0.5">
      <c r="R46" s="7"/>
    </row>
  </sheetData>
  <mergeCells count="5">
    <mergeCell ref="L26:P26"/>
    <mergeCell ref="L13:Q13"/>
    <mergeCell ref="A1:I1"/>
    <mergeCell ref="L2:O2"/>
    <mergeCell ref="L20:R20"/>
  </mergeCells>
  <pageMargins left="0.7" right="0.7" top="0.75" bottom="0.75" header="0.3" footer="0.3"/>
  <pageSetup paperSize="9" orientation="portrait" horizontalDpi="200" verticalDpi="200" r:id="rId1"/>
  <ignoredErrors>
    <ignoredError sqref="C20 C21:C24" formula="1"/>
  </ignoredErrors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11</xdr:col>
                <xdr:colOff>8467</xdr:colOff>
                <xdr:row>2</xdr:row>
                <xdr:rowOff>8467</xdr:rowOff>
              </from>
              <to>
                <xdr:col>14</xdr:col>
                <xdr:colOff>0</xdr:colOff>
                <xdr:row>6</xdr:row>
                <xdr:rowOff>198967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9" r:id="rId6">
          <objectPr defaultSize="0" autoPict="0" r:id="rId7">
            <anchor moveWithCells="1">
              <from>
                <xdr:col>10</xdr:col>
                <xdr:colOff>55033</xdr:colOff>
                <xdr:row>27</xdr:row>
                <xdr:rowOff>122767</xdr:rowOff>
              </from>
              <to>
                <xdr:col>16</xdr:col>
                <xdr:colOff>359833</xdr:colOff>
                <xdr:row>31</xdr:row>
                <xdr:rowOff>93133</xdr:rowOff>
              </to>
            </anchor>
          </objectPr>
        </oleObject>
      </mc:Choice>
      <mc:Fallback>
        <oleObject progId="Equation.3" shapeId="1029" r:id="rId6"/>
      </mc:Fallback>
    </mc:AlternateContent>
    <mc:AlternateContent xmlns:mc="http://schemas.openxmlformats.org/markup-compatibility/2006">
      <mc:Choice Requires="x14">
        <oleObject progId="Equation.3" shapeId="1030" r:id="rId8">
          <objectPr defaultSize="0" autoPict="0" r:id="rId9">
            <anchor moveWithCells="1">
              <from>
                <xdr:col>10</xdr:col>
                <xdr:colOff>0</xdr:colOff>
                <xdr:row>15</xdr:row>
                <xdr:rowOff>0</xdr:rowOff>
              </from>
              <to>
                <xdr:col>17</xdr:col>
                <xdr:colOff>325967</xdr:colOff>
                <xdr:row>18</xdr:row>
                <xdr:rowOff>190500</xdr:rowOff>
              </to>
            </anchor>
          </objectPr>
        </oleObject>
      </mc:Choice>
      <mc:Fallback>
        <oleObject progId="Equation.3" shapeId="1030" r:id="rId8"/>
      </mc:Fallback>
    </mc:AlternateContent>
    <mc:AlternateContent xmlns:mc="http://schemas.openxmlformats.org/markup-compatibility/2006">
      <mc:Choice Requires="x14">
        <oleObject progId="Equation.3" shapeId="1031" r:id="rId10">
          <objectPr defaultSize="0" autoPict="0" r:id="rId11">
            <anchor moveWithCells="1">
              <from>
                <xdr:col>10</xdr:col>
                <xdr:colOff>0</xdr:colOff>
                <xdr:row>20</xdr:row>
                <xdr:rowOff>0</xdr:rowOff>
              </from>
              <to>
                <xdr:col>17</xdr:col>
                <xdr:colOff>389467</xdr:colOff>
                <xdr:row>23</xdr:row>
                <xdr:rowOff>198967</xdr:rowOff>
              </to>
            </anchor>
          </objectPr>
        </oleObject>
      </mc:Choice>
      <mc:Fallback>
        <oleObject progId="Equation.3" shapeId="1031" r:id="rId1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2020-12-10T12:40:26Z</dcterms:modified>
</cp:coreProperties>
</file>