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B36FB255-41FA-49D5-BF2D-66A135BA75EE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ConfirmExistingDetailsTAdd" sheetId="13" r:id="rId13"/>
    <sheet name="SPaddPatient" sheetId="14" r:id="rId14"/>
    <sheet name="SPAddress" sheetId="25" r:id="rId15"/>
    <sheet name="SPeditPatient" sheetId="15" r:id="rId16"/>
    <sheet name="SPpatientIdentifier" sheetId="16" r:id="rId17"/>
    <sheet name="SPpermanentAddress" sheetId="17" r:id="rId18"/>
    <sheet name="SPtempAddress" sheetId="18" r:id="rId19"/>
    <sheet name="SPpip" sheetId="19" r:id="rId20"/>
    <sheet name="SPaddGP" sheetId="20" r:id="rId21"/>
    <sheet name="SPgpAddress" sheetId="21" r:id="rId22"/>
    <sheet name="patDetails" sheetId="22" r:id="rId23"/>
    <sheet name="patCauseOfDeath" sheetId="23" r:id="rId24"/>
    <sheet name="patOtherCauseOfDeath" sheetId="24" r:id="rId25"/>
    <sheet name="AddMedication" sheetId="27" r:id="rId2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2" i="2" l="1"/>
  <c r="F2" i="22"/>
  <c r="G2" i="22"/>
  <c r="A2" i="22"/>
  <c r="C2" i="18"/>
  <c r="F2" i="18"/>
  <c r="E2" i="18"/>
  <c r="D2" i="18"/>
  <c r="B2" i="18"/>
  <c r="A2" i="18"/>
  <c r="I2" i="17"/>
  <c r="I2" i="16"/>
  <c r="D2" i="16"/>
  <c r="B2" i="16"/>
  <c r="A2" i="16"/>
  <c r="I2" i="15"/>
  <c r="G2" i="15"/>
  <c r="F2" i="15"/>
  <c r="B2" i="15"/>
  <c r="C2" i="16"/>
  <c r="H2" i="15"/>
  <c r="I2" i="8"/>
  <c r="D2" i="3"/>
  <c r="C2" i="3"/>
  <c r="B2" i="3"/>
  <c r="A2" i="3"/>
  <c r="I2" i="7"/>
  <c r="H2" i="7"/>
  <c r="G2" i="7"/>
  <c r="F2" i="7"/>
  <c r="I2" i="4"/>
  <c r="J2" i="3" l="1"/>
  <c r="I2" i="18"/>
  <c r="J2" i="16"/>
</calcChain>
</file>

<file path=xl/sharedStrings.xml><?xml version="1.0" encoding="utf-8"?>
<sst xmlns="http://schemas.openxmlformats.org/spreadsheetml/2006/main" count="766" uniqueCount="316">
  <si>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</si>
  <si>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</si>
  <si>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</si>
  <si>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</si>
  <si>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</si>
  <si>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</si>
  <si>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</si>
  <si>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</si>
  <si>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</si>
  <si>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</si>
  <si>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</si>
  <si>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</si>
  <si>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</si>
  <si>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</si>
  <si>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</si>
  <si>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</si>
  <si>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</si>
  <si>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</si>
  <si>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</si>
  <si>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</si>
  <si>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</si>
  <si>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</si>
  <si>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</si>
  <si>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</si>
  <si>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</si>
  <si>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</si>
  <si>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</si>
  <si>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</si>
  <si>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</si>
  <si>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</si>
  <si>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</si>
  <si>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</si>
  <si>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</si>
  <si>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</si>
  <si>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</si>
  <si>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</si>
  <si>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</si>
  <si>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</si>
  <si>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</si>
  <si>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</si>
  <si>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</si>
  <si>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</si>
  <si>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</si>
  <si>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</si>
  <si>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</si>
  <si>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</si>
  <si>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</si>
  <si>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</si>
  <si>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</si>
  <si>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</si>
  <si>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</si>
  <si>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</si>
  <si>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</si>
  <si>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</si>
  <si>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</si>
  <si>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</si>
  <si>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</si>
  <si>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</si>
  <si>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</si>
  <si>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</si>
  <si>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</si>
  <si>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</si>
  <si>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</si>
  <si>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</si>
  <si>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</si>
  <si>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</si>
  <si>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</si>
  <si>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</si>
  <si>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</si>
  <si>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</si>
  <si>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</si>
  <si>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</si>
  <si>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</si>
  <si>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</si>
  <si>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</si>
  <si>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</si>
  <si>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</si>
  <si>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</si>
  <si>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</si>
  <si>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</si>
  <si>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</si>
  <si>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</si>
  <si>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</si>
  <si>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</si>
  <si>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</si>
  <si>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</si>
  <si>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</si>
  <si>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</si>
  <si>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</si>
  <si>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</si>
  <si>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</si>
  <si>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</si>
  <si>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</si>
  <si>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</si>
  <si>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</si>
  <si>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</si>
  <si>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</si>
  <si>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</si>
  <si>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</si>
  <si>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</si>
  <si>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</si>
  <si>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</si>
  <si>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</si>
  <si>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</si>
  <si>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</si>
  <si>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</si>
  <si>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Riomed</t>
  </si>
  <si>
    <t>For testing</t>
  </si>
  <si>
    <t>Added for testing</t>
  </si>
  <si>
    <t>B/O</t>
  </si>
  <si>
    <t>Jones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</si>
  <si>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</si>
  <si>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</si>
  <si>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</si>
  <si>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</si>
  <si>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</si>
  <si>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</si>
  <si>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</si>
  <si>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</si>
  <si>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</si>
  <si>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</si>
  <si>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</si>
  <si>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</si>
  <si>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</si>
  <si>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</si>
  <si>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</si>
  <si>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</si>
  <si>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</si>
  <si>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</si>
  <si>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</si>
  <si>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</si>
  <si>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</si>
  <si>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</si>
  <si>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</si>
  <si>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pip_next_of_kin_yes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</si>
  <si>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</si>
  <si>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</si>
  <si>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</si>
  <si>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</si>
  <si>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</si>
  <si>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</si>
  <si>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</si>
  <si>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</si>
  <si>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</si>
  <si>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</si>
  <si>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</si>
  <si>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</si>
  <si>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</si>
  <si>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</si>
  <si>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</si>
  <si>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</si>
  <si>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</si>
  <si>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Hinjewadi</t>
  </si>
  <si>
    <t>4000 14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</si>
  <si>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</si>
  <si>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</si>
  <si>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</si>
  <si>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</si>
  <si>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</si>
  <si>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</si>
  <si>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</si>
  <si>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</si>
  <si>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</si>
  <si>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</si>
  <si>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</si>
  <si>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</si>
  <si>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</si>
  <si>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</si>
  <si>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</si>
  <si>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</si>
  <si>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</si>
  <si>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</si>
  <si>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04/03/2024</t>
  </si>
  <si>
    <t>05/03/2024</t>
  </si>
  <si>
    <t>Clinical</t>
  </si>
  <si>
    <t>Email</t>
  </si>
  <si>
    <t>General Medicine Automation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</si>
  <si>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</si>
  <si>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</si>
  <si>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</si>
  <si>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</si>
  <si>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</si>
  <si>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</si>
  <si>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</si>
  <si>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</si>
  <si>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</si>
  <si>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Riomed UK</t>
  </si>
  <si>
    <t>Riomed UK, FC Road</t>
  </si>
  <si>
    <t>Ganga Capital</t>
  </si>
  <si>
    <t>4110 02</t>
  </si>
  <si>
    <t>SPInd001</t>
  </si>
  <si>
    <t>Flat no 2505</t>
  </si>
  <si>
    <t>4110 14</t>
  </si>
  <si>
    <t>ForestCounty</t>
  </si>
  <si>
    <t>Lane No 1</t>
  </si>
  <si>
    <t>44244244</t>
  </si>
  <si>
    <t>PIP@gmail.com</t>
  </si>
  <si>
    <t>11255255</t>
  </si>
  <si>
    <t>22547545</t>
  </si>
  <si>
    <t>9890098900</t>
  </si>
  <si>
    <t>pat_dod</t>
  </si>
  <si>
    <t>pat_tod</t>
  </si>
  <si>
    <t>pat_dead_confirmation_status</t>
  </si>
  <si>
    <t>pat_death_notes</t>
  </si>
  <si>
    <t>confirmed</t>
  </si>
  <si>
    <t>Added For Testing</t>
  </si>
  <si>
    <t>pod_cause</t>
  </si>
  <si>
    <t>pod_cause_code</t>
  </si>
  <si>
    <t>pod_cause_code_type</t>
  </si>
  <si>
    <t>Cryptosporidiosis</t>
  </si>
  <si>
    <t>icd10</t>
  </si>
  <si>
    <t>pod_cause_of_death_type_eli_text</t>
  </si>
  <si>
    <t>Cancer</t>
  </si>
  <si>
    <t>Self</t>
  </si>
  <si>
    <t>In Patient</t>
  </si>
  <si>
    <t>B37.7</t>
  </si>
  <si>
    <t>Candidal sepsis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</si>
  <si>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</si>
  <si>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</si>
  <si>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</si>
  <si>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</si>
  <si>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</si>
  <si>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</si>
  <si>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</si>
  <si>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</si>
  <si>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</si>
  <si>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24/04/2023</t>
  </si>
  <si>
    <t>NHS002</t>
  </si>
  <si>
    <t>15 number</t>
  </si>
  <si>
    <t>Hadapsar</t>
  </si>
  <si>
    <t>4110 01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</si>
  <si>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</si>
  <si>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</si>
  <si>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</si>
  <si>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</si>
  <si>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</si>
  <si>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</si>
  <si>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</si>
  <si>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</si>
  <si>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A07.2</t>
  </si>
  <si>
    <t>prerelease.auto</t>
  </si>
  <si>
    <t>Manoj@2023</t>
  </si>
  <si>
    <t>manoj.auto</t>
  </si>
  <si>
    <t>thayne.auto</t>
  </si>
  <si>
    <t>Thayne@2024</t>
  </si>
  <si>
    <t>jadon.auto</t>
  </si>
  <si>
    <t>Jadon@2024</t>
  </si>
  <si>
    <t>22/09/2023</t>
  </si>
  <si>
    <t>29/10/2023</t>
  </si>
  <si>
    <t>Cardiology Clinic</t>
  </si>
  <si>
    <t>ref_clinic_location</t>
  </si>
  <si>
    <t>Cath Lab Location</t>
  </si>
  <si>
    <t>ref_preferred_examiner_sex_entry</t>
  </si>
  <si>
    <t>12:00:00</t>
  </si>
  <si>
    <t>male</t>
  </si>
  <si>
    <t>11:00:00</t>
  </si>
  <si>
    <t>ANUMBA</t>
  </si>
  <si>
    <t>00:11</t>
  </si>
  <si>
    <t>Manoj@2024</t>
  </si>
  <si>
    <t>AutoHospSP117</t>
  </si>
  <si>
    <t>IDF007</t>
  </si>
  <si>
    <t>Andrew</t>
  </si>
  <si>
    <t>pacr_category</t>
  </si>
  <si>
    <t>pacr_que_name</t>
  </si>
  <si>
    <t>medi_dose</t>
  </si>
  <si>
    <t>medi_frequency</t>
  </si>
  <si>
    <t>medi_method</t>
  </si>
  <si>
    <t>medi_route</t>
  </si>
  <si>
    <t>medi_duration</t>
  </si>
  <si>
    <t>meded_value</t>
  </si>
  <si>
    <t>medi_start_date</t>
  </si>
  <si>
    <t>medi_stop_date</t>
  </si>
  <si>
    <t>pacr_status</t>
  </si>
  <si>
    <t>pacr_risk</t>
  </si>
  <si>
    <t>medi_dispensed</t>
  </si>
  <si>
    <t>medi_prescribed_by</t>
  </si>
  <si>
    <t>pcl_location_name</t>
  </si>
  <si>
    <t>medi_notes</t>
  </si>
  <si>
    <t>medi_stopped_reason_eli_text</t>
  </si>
  <si>
    <t>mse_text</t>
  </si>
  <si>
    <t>paprd_endorsement</t>
  </si>
  <si>
    <t>paprd_cost</t>
  </si>
  <si>
    <t>meded_value_Price_check_quantity</t>
  </si>
  <si>
    <t>meded_value_Administrator</t>
  </si>
  <si>
    <t>meded_value_PGD</t>
  </si>
  <si>
    <t>meded_value_MaxReffills</t>
  </si>
  <si>
    <t>meded_value_Unit</t>
  </si>
  <si>
    <t>meded_value_Quantity</t>
  </si>
  <si>
    <t>meded_value_Adherent</t>
  </si>
  <si>
    <t>Medication</t>
  </si>
  <si>
    <t>2</t>
  </si>
  <si>
    <t>12 Hours</t>
  </si>
  <si>
    <t>Oral</t>
  </si>
  <si>
    <t>Left</t>
  </si>
  <si>
    <t>current</t>
  </si>
  <si>
    <t>GP</t>
  </si>
  <si>
    <t>Cardio Location</t>
  </si>
  <si>
    <t>Added notes for testing</t>
  </si>
  <si>
    <t>Dose completed</t>
  </si>
  <si>
    <t>Drowsiness</t>
  </si>
  <si>
    <t>10</t>
  </si>
  <si>
    <t>Administrator</t>
  </si>
  <si>
    <t>PGD</t>
  </si>
  <si>
    <t>Tab</t>
  </si>
  <si>
    <t>3</t>
  </si>
  <si>
    <t>Adherent</t>
  </si>
  <si>
    <t>5</t>
  </si>
  <si>
    <t>Venlafaxine</t>
  </si>
  <si>
    <t>14/05/2025</t>
  </si>
  <si>
    <t>19/05/2025</t>
  </si>
  <si>
    <t>Pharmacy</t>
  </si>
  <si>
    <t>pip_chiNumber</t>
  </si>
  <si>
    <t>123456</t>
  </si>
  <si>
    <t>Paracetamol 500mg / Ibuprofen 200mg tablets</t>
  </si>
  <si>
    <t>Pha096</t>
  </si>
  <si>
    <t>Ninetyeight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</si>
</sst>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i/>
      <sz val="11"/>
      <color rgb="FF667593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0" borderId="0" xfId="0" applyAlignment="1">
      <alignment wrapText="1"/>
    </xf>
    <xf numFmtId="0" fontId="0" fillId="2" borderId="0" xfId="0" applyFill="1" applyAlignment="1">
      <alignment vertical="center" wrapText="1"/>
    </xf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0" fontId="3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4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Manoj@2024" TargetMode="External"/><Relationship Id="rId4" Type="http://schemas.openxmlformats.org/officeDocument/2006/relationships/hyperlink" Target="mailto:Jadon@2024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2" sqref="B2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242</v>
      </c>
      <c r="B2" s="1" t="s">
        <v>258</v>
      </c>
    </row>
    <row r="3" spans="1:2" x14ac:dyDescent="0.25">
      <c r="A3" t="s">
        <v>243</v>
      </c>
      <c r="B3" s="1" t="s">
        <v>244</v>
      </c>
    </row>
    <row r="4" spans="1:2" x14ac:dyDescent="0.25">
      <c r="A4" s="6" t="s">
        <v>240</v>
      </c>
      <c r="B4" t="s">
        <v>241</v>
      </c>
    </row>
    <row r="5" spans="1:2" x14ac:dyDescent="0.25">
      <c r="A5" s="6" t="s">
        <v>242</v>
      </c>
      <c r="B5" t="s">
        <v>241</v>
      </c>
    </row>
    <row r="6" spans="1:2" x14ac:dyDescent="0.25">
      <c r="A6" t="s">
        <v>245</v>
      </c>
      <c r="B6" t="s">
        <v>246</v>
      </c>
    </row>
  </sheetData>
  <hyperlinks>
    <hyperlink ref="B4" r:id="rId1" tooltip="mailto:manoj@2023" display="mailto:Manoj@2023" xr:uid="{F1C2164F-C336-4351-B74C-C58A605D7635}"/>
    <hyperlink ref="B5" r:id="rId2" tooltip="mailto:manoj@2023" display="mailto:Manoj@2023" xr:uid="{BC785DAB-B542-4C25-BE03-C3C98AFBFAAA}"/>
    <hyperlink ref="B3" r:id="rId3" xr:uid="{F36B60ED-7A12-4300-A318-ECC72E93F7B0}"/>
    <hyperlink ref="B6" r:id="rId4" xr:uid="{50EDB99B-B404-4D81-AB00-BCD8320BF130}"/>
    <hyperlink ref="B2" r:id="rId5" xr:uid="{8E5034F6-33F0-4C8F-BFC6-E9167C0C58ED}"/>
  </hyperlinks>
  <pageMargins left="0.7" right="0.7" top="0.75" bottom="0.75" header="0.3" footer="0.3"/>
  <pageSetup orientation="portrait" r:id="rId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>
      <selection activeCell="A3" sqref="A3:XFD9"/>
    </sheetView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68</v>
      </c>
      <c r="L1" t="s">
        <v>16</v>
      </c>
    </row>
    <row r="2" spans="1:12" x14ac:dyDescent="0.25">
      <c r="A2" s="9" t="s">
        <v>222</v>
      </c>
      <c r="B2" t="s">
        <v>218</v>
      </c>
      <c r="C2" t="s">
        <v>18</v>
      </c>
      <c r="D2" t="s">
        <v>122</v>
      </c>
      <c r="E2" s="9" t="s">
        <v>217</v>
      </c>
      <c r="F2" t="s">
        <v>30</v>
      </c>
      <c r="G2" t="s">
        <v>30</v>
      </c>
      <c r="H2" s="9" t="s">
        <v>195</v>
      </c>
      <c r="I2">
        <v>11255255</v>
      </c>
      <c r="J2">
        <v>22547545</v>
      </c>
      <c r="K2">
        <v>9890098900</v>
      </c>
      <c r="L2" s="1" t="s">
        <v>196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2"/>
  <sheetViews>
    <sheetView workbookViewId="0">
      <selection activeCell="F11" sqref="F11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5.85546875" bestFit="1" customWidth="1"/>
    <col min="12" max="12" width="17.5703125" bestFit="1" customWidth="1"/>
    <col min="13" max="13" width="13.42578125" bestFit="1" customWidth="1"/>
    <col min="14" max="14" width="18.42578125" bestFit="1" customWidth="1"/>
    <col min="15" max="15" width="11.42578125" bestFit="1" customWidth="1"/>
    <col min="16" max="16" width="33" bestFit="1" customWidth="1"/>
    <col min="17" max="17" width="27.140625" bestFit="1" customWidth="1"/>
    <col min="18" max="18" width="10.5703125" bestFit="1" customWidth="1"/>
    <col min="19" max="19" width="21.42578125" bestFit="1" customWidth="1"/>
    <col min="20" max="20" width="18.42578125" bestFit="1" customWidth="1"/>
  </cols>
  <sheetData>
    <row r="1" spans="1:20" x14ac:dyDescent="0.25">
      <c r="A1" t="s">
        <v>154</v>
      </c>
      <c r="B1" t="s">
        <v>155</v>
      </c>
      <c r="C1" t="s">
        <v>156</v>
      </c>
      <c r="D1" t="s">
        <v>157</v>
      </c>
      <c r="E1" s="3" t="s">
        <v>158</v>
      </c>
      <c r="F1" t="s">
        <v>159</v>
      </c>
      <c r="G1" s="3" t="s">
        <v>160</v>
      </c>
      <c r="H1" s="3" t="s">
        <v>161</v>
      </c>
      <c r="I1" t="s">
        <v>162</v>
      </c>
      <c r="J1" t="s">
        <v>163</v>
      </c>
      <c r="K1" s="12" t="s">
        <v>164</v>
      </c>
      <c r="L1" s="12" t="s">
        <v>250</v>
      </c>
      <c r="M1" s="3" t="s">
        <v>165</v>
      </c>
      <c r="N1" t="s">
        <v>166</v>
      </c>
      <c r="O1" s="3" t="s">
        <v>167</v>
      </c>
      <c r="P1" t="s">
        <v>252</v>
      </c>
      <c r="Q1" t="s">
        <v>168</v>
      </c>
      <c r="R1" s="3" t="s">
        <v>169</v>
      </c>
      <c r="S1" t="s">
        <v>170</v>
      </c>
      <c r="T1" t="s">
        <v>171</v>
      </c>
    </row>
    <row r="2" spans="1:20" ht="15" customHeight="1" x14ac:dyDescent="0.25">
      <c r="A2" s="13" t="s">
        <v>172</v>
      </c>
      <c r="B2" s="13" t="s">
        <v>173</v>
      </c>
      <c r="C2" s="13" t="s">
        <v>172</v>
      </c>
      <c r="D2" s="14" t="s">
        <v>253</v>
      </c>
      <c r="E2" s="16" t="s">
        <v>213</v>
      </c>
      <c r="F2" s="6" t="s">
        <v>174</v>
      </c>
      <c r="G2" t="s">
        <v>214</v>
      </c>
      <c r="I2" s="6" t="s">
        <v>175</v>
      </c>
      <c r="J2" s="6" t="s">
        <v>176</v>
      </c>
      <c r="K2" s="6" t="s">
        <v>249</v>
      </c>
      <c r="L2" s="6" t="s">
        <v>251</v>
      </c>
      <c r="N2" s="6" t="s">
        <v>177</v>
      </c>
      <c r="P2" s="6" t="s">
        <v>178</v>
      </c>
      <c r="Q2" s="6" t="s">
        <v>254</v>
      </c>
      <c r="S2" s="6" t="s">
        <v>179</v>
      </c>
      <c r="T2" s="15" t="s">
        <v>255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C11" sqref="C11"/>
    </sheetView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180</v>
      </c>
      <c r="B1" t="s">
        <v>181</v>
      </c>
      <c r="C1" t="s">
        <v>16</v>
      </c>
      <c r="D1" t="s">
        <v>68</v>
      </c>
      <c r="E1" t="s">
        <v>15</v>
      </c>
      <c r="F1" t="s">
        <v>71</v>
      </c>
      <c r="G1" t="s">
        <v>4</v>
      </c>
      <c r="H1" t="s">
        <v>5</v>
      </c>
      <c r="I1" t="s">
        <v>72</v>
      </c>
    </row>
    <row r="2" spans="1:9" ht="16.5" customHeight="1" x14ac:dyDescent="0.25">
      <c r="A2" t="s">
        <v>182</v>
      </c>
      <c r="B2" t="s">
        <v>136</v>
      </c>
      <c r="C2" s="1" t="s">
        <v>183</v>
      </c>
      <c r="D2">
        <v>9800652518</v>
      </c>
      <c r="E2">
        <v>9854148754</v>
      </c>
      <c r="F2" t="s">
        <v>130</v>
      </c>
      <c r="G2" t="s">
        <v>184</v>
      </c>
      <c r="H2" t="s">
        <v>185</v>
      </c>
      <c r="I2" s="6" t="s">
        <v>133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020A4-B1E8-47F6-AB78-A4E4681EE13C}">
  <dimension ref="A1:I2"/>
  <sheetViews>
    <sheetView workbookViewId="0">
      <selection activeCell="D7" sqref="D7"/>
    </sheetView>
  </sheetViews>
  <sheetFormatPr defaultRowHeight="15" x14ac:dyDescent="0.25"/>
  <cols>
    <col min="1" max="1" width="19.5703125" bestFit="1" customWidth="1"/>
    <col min="2" max="2" width="19" bestFit="1" customWidth="1"/>
    <col min="3" max="7" width="13.42578125" bestFit="1" customWidth="1"/>
    <col min="8" max="8" width="11" bestFit="1" customWidth="1"/>
    <col min="9" max="9" width="11.5703125" bestFit="1" customWidth="1"/>
  </cols>
  <sheetData>
    <row r="1" spans="1:9" x14ac:dyDescent="0.25">
      <c r="A1" t="s">
        <v>70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68</v>
      </c>
    </row>
    <row r="2" spans="1:9" ht="18" customHeight="1" x14ac:dyDescent="0.25">
      <c r="A2" s="6" t="s">
        <v>186</v>
      </c>
      <c r="B2" s="6" t="s">
        <v>187</v>
      </c>
      <c r="C2" s="6" t="s">
        <v>18</v>
      </c>
      <c r="D2" t="s">
        <v>188</v>
      </c>
      <c r="E2" t="s">
        <v>30</v>
      </c>
      <c r="F2" s="6" t="s">
        <v>189</v>
      </c>
      <c r="G2" s="6" t="s">
        <v>30</v>
      </c>
      <c r="H2" s="6">
        <v>9762713710</v>
      </c>
      <c r="I2" s="6">
        <v>9890098920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2993C-BEC1-4EED-970C-E88B561CBB99}">
  <dimension ref="A1:AV2"/>
  <sheetViews>
    <sheetView workbookViewId="0">
      <selection activeCell="F4" sqref="F4"/>
    </sheetView>
  </sheetViews>
  <sheetFormatPr defaultRowHeight="15" x14ac:dyDescent="0.25"/>
  <cols>
    <col min="1" max="1" width="19.5703125" bestFit="1" customWidth="1"/>
    <col min="2" max="2" width="15.5703125" bestFit="1" customWidth="1"/>
    <col min="3" max="3" width="11.5703125" bestFit="1" customWidth="1"/>
    <col min="4" max="4" width="13.42578125" bestFit="1" customWidth="1"/>
    <col min="5" max="5" width="8.5703125" bestFit="1" customWidth="1"/>
    <col min="6" max="6" width="13.5703125" bestFit="1" customWidth="1"/>
    <col min="7" max="7" width="12.5703125" bestFit="1" customWidth="1"/>
    <col min="8" max="8" width="7.5703125" bestFit="1" customWidth="1"/>
    <col min="9" max="9" width="10.5703125" bestFit="1" customWidth="1"/>
    <col min="10" max="11" width="17.5703125" bestFit="1" customWidth="1"/>
    <col min="12" max="12" width="14.5703125" bestFit="1" customWidth="1"/>
    <col min="13" max="13" width="9.5703125" bestFit="1" customWidth="1"/>
    <col min="14" max="14" width="8.5703125" bestFit="1" customWidth="1"/>
    <col min="15" max="15" width="10.42578125" bestFit="1" customWidth="1"/>
    <col min="16" max="16" width="17.5703125" bestFit="1" customWidth="1"/>
    <col min="17" max="17" width="18" bestFit="1" customWidth="1"/>
    <col min="18" max="18" width="16.42578125" bestFit="1" customWidth="1"/>
    <col min="19" max="19" width="11.5703125" bestFit="1" customWidth="1"/>
    <col min="20" max="20" width="21.5703125" bestFit="1" customWidth="1"/>
    <col min="21" max="21" width="16.42578125" bestFit="1" customWidth="1"/>
    <col min="22" max="22" width="27.42578125" bestFit="1" customWidth="1"/>
    <col min="23" max="23" width="23" bestFit="1" customWidth="1"/>
    <col min="24" max="24" width="26.42578125" bestFit="1" customWidth="1"/>
    <col min="25" max="25" width="22.42578125" bestFit="1" customWidth="1"/>
    <col min="26" max="26" width="12.5703125" bestFit="1" customWidth="1"/>
    <col min="27" max="27" width="13.42578125" bestFit="1" customWidth="1"/>
    <col min="28" max="28" width="22.5703125" bestFit="1" customWidth="1"/>
    <col min="29" max="29" width="25.42578125" bestFit="1" customWidth="1"/>
    <col min="30" max="30" width="22.42578125" bestFit="1" customWidth="1"/>
    <col min="31" max="31" width="7.5703125" bestFit="1" customWidth="1"/>
    <col min="32" max="32" width="15.42578125" bestFit="1" customWidth="1"/>
    <col min="33" max="33" width="8.5703125" bestFit="1" customWidth="1"/>
    <col min="34" max="34" width="17.42578125" bestFit="1" customWidth="1"/>
    <col min="35" max="35" width="20" bestFit="1" customWidth="1"/>
    <col min="36" max="36" width="19.42578125" bestFit="1" customWidth="1"/>
    <col min="37" max="37" width="12.42578125" bestFit="1" customWidth="1"/>
    <col min="38" max="38" width="31" bestFit="1" customWidth="1"/>
    <col min="39" max="39" width="14.5703125" bestFit="1" customWidth="1"/>
    <col min="40" max="40" width="12.5703125" bestFit="1" customWidth="1"/>
    <col min="41" max="41" width="16.42578125" bestFit="1" customWidth="1"/>
    <col min="42" max="42" width="12.42578125" bestFit="1" customWidth="1"/>
    <col min="43" max="43" width="19.42578125" bestFit="1" customWidth="1"/>
    <col min="44" max="44" width="17.5703125" bestFit="1" customWidth="1"/>
    <col min="45" max="45" width="16.5703125" bestFit="1" customWidth="1"/>
    <col min="46" max="46" width="32.5703125" bestFit="1" customWidth="1"/>
    <col min="47" max="47" width="30.42578125" bestFit="1" customWidth="1"/>
    <col min="48" max="48" width="18.42578125" bestFit="1" customWidth="1"/>
  </cols>
  <sheetData>
    <row r="1" spans="1:48" s="2" customFormat="1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126</v>
      </c>
      <c r="W1" t="s">
        <v>37</v>
      </c>
      <c r="X1" t="s">
        <v>127</v>
      </c>
      <c r="Y1" t="s">
        <v>38</v>
      </c>
      <c r="Z1" t="s">
        <v>36</v>
      </c>
      <c r="AA1" t="s">
        <v>52</v>
      </c>
      <c r="AB1" t="s">
        <v>53</v>
      </c>
      <c r="AC1" t="s">
        <v>54</v>
      </c>
      <c r="AD1" t="s">
        <v>55</v>
      </c>
      <c r="AE1" t="s">
        <v>56</v>
      </c>
      <c r="AF1" t="s">
        <v>57</v>
      </c>
      <c r="AG1" t="s">
        <v>58</v>
      </c>
      <c r="AH1" t="s">
        <v>59</v>
      </c>
      <c r="AI1" t="s">
        <v>39</v>
      </c>
      <c r="AJ1" t="s">
        <v>43</v>
      </c>
      <c r="AK1" t="s">
        <v>60</v>
      </c>
      <c r="AL1" t="s">
        <v>61</v>
      </c>
      <c r="AM1" t="s">
        <v>44</v>
      </c>
      <c r="AN1" t="s">
        <v>62</v>
      </c>
      <c r="AO1" t="s">
        <v>129</v>
      </c>
      <c r="AP1" t="s">
        <v>63</v>
      </c>
      <c r="AQ1" t="s">
        <v>64</v>
      </c>
      <c r="AR1" t="s">
        <v>65</v>
      </c>
      <c r="AS1" t="s">
        <v>66</v>
      </c>
      <c r="AT1" t="s">
        <v>67</v>
      </c>
      <c r="AU1" t="s">
        <v>40</v>
      </c>
      <c r="AV1" t="s">
        <v>41</v>
      </c>
    </row>
    <row r="2" spans="1:48" s="2" customFormat="1" ht="45" x14ac:dyDescent="0.25">
      <c r="B2" s="6" t="s">
        <v>259</v>
      </c>
      <c r="C2" s="2" t="s">
        <v>227</v>
      </c>
      <c r="D2" s="2" t="s">
        <v>260</v>
      </c>
      <c r="E2" s="6" t="s">
        <v>109</v>
      </c>
      <c r="F2" s="6" t="s">
        <v>261</v>
      </c>
      <c r="G2" s="6" t="s">
        <v>110</v>
      </c>
      <c r="H2" s="6" t="s">
        <v>111</v>
      </c>
      <c r="I2" s="7" t="s">
        <v>226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 t="s">
        <v>121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9C16E-4CB9-459A-A842-7838E1E00E37}">
  <dimension ref="A1:F2"/>
  <sheetViews>
    <sheetView workbookViewId="0"/>
  </sheetViews>
  <sheetFormatPr defaultRowHeight="15" x14ac:dyDescent="0.25"/>
  <cols>
    <col min="1" max="1" width="14.5703125" customWidth="1"/>
    <col min="3" max="5" width="13.42578125" bestFit="1" customWidth="1"/>
  </cols>
  <sheetData>
    <row r="1" spans="1: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</row>
    <row r="2" spans="1:6" x14ac:dyDescent="0.25">
      <c r="A2" t="s">
        <v>228</v>
      </c>
      <c r="B2" t="s">
        <v>18</v>
      </c>
      <c r="C2" t="s">
        <v>229</v>
      </c>
      <c r="D2" t="s">
        <v>122</v>
      </c>
      <c r="E2" s="9" t="s">
        <v>230</v>
      </c>
      <c r="F2" t="s">
        <v>30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041BE-229A-4486-A0E4-B7268330F3E6}">
  <dimension ref="A1:AT2"/>
  <sheetViews>
    <sheetView workbookViewId="0">
      <selection activeCell="K13" sqref="K13"/>
    </sheetView>
  </sheetViews>
  <sheetFormatPr defaultRowHeight="15" x14ac:dyDescent="0.25"/>
  <cols>
    <col min="1" max="1" width="19.5703125" bestFit="1" customWidth="1"/>
    <col min="2" max="2" width="15.5703125" bestFit="1" customWidth="1"/>
  </cols>
  <sheetData>
    <row r="1" spans="1:46" s="2" customFormat="1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37</v>
      </c>
      <c r="W1" t="s">
        <v>38</v>
      </c>
      <c r="X1" t="s">
        <v>36</v>
      </c>
      <c r="Y1" t="s">
        <v>52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39</v>
      </c>
      <c r="AH1" t="s">
        <v>43</v>
      </c>
      <c r="AI1" t="s">
        <v>60</v>
      </c>
      <c r="AJ1" t="s">
        <v>61</v>
      </c>
      <c r="AK1" t="s">
        <v>44</v>
      </c>
      <c r="AL1" t="s">
        <v>62</v>
      </c>
      <c r="AM1" t="s">
        <v>129</v>
      </c>
      <c r="AN1" t="s">
        <v>63</v>
      </c>
      <c r="AO1" t="s">
        <v>64</v>
      </c>
      <c r="AP1" t="s">
        <v>65</v>
      </c>
      <c r="AQ1" t="s">
        <v>66</v>
      </c>
      <c r="AR1" t="s">
        <v>67</v>
      </c>
      <c r="AS1" t="s">
        <v>40</v>
      </c>
      <c r="AT1" t="s">
        <v>41</v>
      </c>
    </row>
    <row r="2" spans="1:46" ht="45" x14ac:dyDescent="0.25">
      <c r="B2" s="6" t="str">
        <f>SPaddPatient!B2</f>
        <v>AutoHospSP117</v>
      </c>
      <c r="E2" s="6" t="s">
        <v>109</v>
      </c>
      <c r="F2" s="6" t="str">
        <f>SPaddPatient!F2</f>
        <v>Andrew</v>
      </c>
      <c r="G2" s="6" t="str">
        <f>SPaddPatient!G2</f>
        <v>Jones</v>
      </c>
      <c r="H2" s="6" t="str">
        <f>addPatient!H2</f>
        <v>M</v>
      </c>
      <c r="I2" s="7" t="str">
        <f>SPaddPatient!I2</f>
        <v>24/04/2023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s="6" t="s">
        <v>120</v>
      </c>
      <c r="Z2" s="8" t="s">
        <v>121</v>
      </c>
      <c r="AG2" s="6" t="s">
        <v>30</v>
      </c>
      <c r="AH2" s="6" t="s">
        <v>111</v>
      </c>
      <c r="AK2" s="6" t="s">
        <v>113</v>
      </c>
      <c r="AM2" t="s">
        <v>128</v>
      </c>
      <c r="AN2">
        <v>0</v>
      </c>
      <c r="AO2" s="6" t="s">
        <v>122</v>
      </c>
      <c r="AP2" s="2" t="s">
        <v>18</v>
      </c>
      <c r="AS2" s="6" t="s">
        <v>123</v>
      </c>
      <c r="AT2" s="6" t="s">
        <v>124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BFEA3-A953-48D6-ADDD-B3DD146857BD}">
  <dimension ref="A1:J2"/>
  <sheetViews>
    <sheetView workbookViewId="0">
      <selection activeCell="F12" sqref="F12"/>
    </sheetView>
  </sheetViews>
  <sheetFormatPr defaultRowHeight="15" x14ac:dyDescent="0.25"/>
  <cols>
    <col min="1" max="1" width="13.5703125" bestFit="1" customWidth="1"/>
    <col min="2" max="2" width="13.42578125" bestFit="1" customWidth="1"/>
    <col min="3" max="3" width="7.5703125" bestFit="1" customWidth="1"/>
    <col min="4" max="4" width="10.5703125" bestFit="1" customWidth="1"/>
    <col min="5" max="5" width="14.5703125" customWidth="1"/>
    <col min="6" max="6" width="12.5703125" customWidth="1"/>
    <col min="7" max="7" width="11.5703125" bestFit="1" customWidth="1"/>
    <col min="8" max="8" width="8.5703125" bestFit="1" customWidth="1"/>
    <col min="9" max="9" width="16.42578125" bestFit="1" customWidth="1"/>
    <col min="10" max="10" width="27.42578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34</v>
      </c>
      <c r="F1" t="s">
        <v>33</v>
      </c>
      <c r="G1" s="2" t="s">
        <v>32</v>
      </c>
      <c r="H1" s="2" t="s">
        <v>31</v>
      </c>
      <c r="I1" s="2" t="s">
        <v>8</v>
      </c>
      <c r="J1" t="s">
        <v>16</v>
      </c>
    </row>
    <row r="2" spans="1:10" x14ac:dyDescent="0.25">
      <c r="A2" s="6" t="str">
        <f>SPaddPatient!F2</f>
        <v>Andrew</v>
      </c>
      <c r="B2" s="6" t="str">
        <f>SPaddPatient!G2</f>
        <v>Jones</v>
      </c>
      <c r="C2" s="6" t="str">
        <f>addPatient!H2</f>
        <v>M</v>
      </c>
      <c r="D2" s="7" t="str">
        <f>SPaddPatient!I2</f>
        <v>24/04/2023</v>
      </c>
      <c r="E2" s="6">
        <v>7794778477</v>
      </c>
      <c r="F2" s="6" t="s">
        <v>190</v>
      </c>
      <c r="G2" s="6" t="s">
        <v>30</v>
      </c>
      <c r="H2" s="6" t="s">
        <v>109</v>
      </c>
      <c r="I2" s="6" t="str">
        <f>SPaddPatient!U2</f>
        <v>Martin</v>
      </c>
      <c r="J2" t="str">
        <f>CONCATENATE(A2,".",B2,"@Gmail.com")</f>
        <v>Andrew.Jones@Gmail.com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209E8-73AC-4077-9E37-04846E020663}">
  <dimension ref="A1:P2"/>
  <sheetViews>
    <sheetView workbookViewId="0">
      <selection activeCell="E7" sqref="E7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8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10.42578125" bestFit="1" customWidth="1"/>
  </cols>
  <sheetData>
    <row r="1" spans="1:1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69</v>
      </c>
      <c r="M1" t="s">
        <v>70</v>
      </c>
      <c r="N1" t="s">
        <v>27</v>
      </c>
      <c r="O1" t="s">
        <v>28</v>
      </c>
      <c r="P1" t="s">
        <v>19</v>
      </c>
    </row>
    <row r="2" spans="1:16" x14ac:dyDescent="0.25">
      <c r="A2" t="s">
        <v>191</v>
      </c>
      <c r="B2" t="s">
        <v>144</v>
      </c>
      <c r="C2" t="s">
        <v>193</v>
      </c>
      <c r="D2" t="s">
        <v>122</v>
      </c>
      <c r="E2" t="s">
        <v>192</v>
      </c>
      <c r="F2" t="s">
        <v>30</v>
      </c>
      <c r="G2" s="3">
        <v>2026996541</v>
      </c>
      <c r="H2">
        <v>9422101112</v>
      </c>
      <c r="I2" s="4" t="str">
        <f>CONCATENATE(B2,".",C2,"@gmail.com")</f>
        <v>Mumbai.ForestCounty@gmail.com</v>
      </c>
      <c r="J2" s="3">
        <v>112233</v>
      </c>
      <c r="K2" s="3">
        <v>2026981025</v>
      </c>
      <c r="L2" s="5">
        <v>411004</v>
      </c>
      <c r="M2" t="s">
        <v>106</v>
      </c>
      <c r="N2" s="5">
        <v>91</v>
      </c>
      <c r="O2" s="3">
        <v>542152</v>
      </c>
      <c r="P2" t="s">
        <v>107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FF8DA-0CD0-4402-8F90-F1E813EC7639}">
  <dimension ref="A1:Q2"/>
  <sheetViews>
    <sheetView workbookViewId="0">
      <selection activeCell="G16" sqref="G16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11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3" bestFit="1" customWidth="1"/>
    <col min="17" max="17" width="16.5703125" bestFit="1" customWidth="1"/>
  </cols>
  <sheetData>
    <row r="1" spans="1:17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69</v>
      </c>
      <c r="M1" t="s">
        <v>70</v>
      </c>
      <c r="N1" t="s">
        <v>27</v>
      </c>
      <c r="O1" t="s">
        <v>28</v>
      </c>
      <c r="Q1" t="s">
        <v>19</v>
      </c>
    </row>
    <row r="2" spans="1:17" x14ac:dyDescent="0.25">
      <c r="A2" t="str">
        <f>SPpermanentAddress!A2</f>
        <v>Flat no 2505</v>
      </c>
      <c r="B2" t="str">
        <f>SPpermanentAddress!B2</f>
        <v>Mumbai</v>
      </c>
      <c r="C2" t="str">
        <f>SPpermanentAddress!C2</f>
        <v>ForestCounty</v>
      </c>
      <c r="D2" t="str">
        <f>SPpermanentAddress!D2</f>
        <v>Maharashtra</v>
      </c>
      <c r="E2" t="str">
        <f>SPpermanentAddress!E2</f>
        <v>4110 14</v>
      </c>
      <c r="F2" t="str">
        <f>SPpermanentAddress!F2</f>
        <v>India</v>
      </c>
      <c r="G2" s="3">
        <v>7777777700</v>
      </c>
      <c r="H2">
        <v>9762713710</v>
      </c>
      <c r="I2" t="str">
        <f>CONCATENATE(B2,".",C2,"@gmail.com")</f>
        <v>Mumbai.ForestCounty@gmail.com</v>
      </c>
      <c r="J2" s="3">
        <v>8181808080</v>
      </c>
      <c r="K2" s="3">
        <v>666999</v>
      </c>
      <c r="L2" s="3">
        <v>411001</v>
      </c>
      <c r="M2" t="s">
        <v>106</v>
      </c>
      <c r="N2" s="3">
        <v>91</v>
      </c>
      <c r="O2" s="3">
        <v>54215</v>
      </c>
      <c r="P2" s="3">
        <v>91</v>
      </c>
      <c r="Q2" t="s">
        <v>108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workbookViewId="0">
      <selection activeCell="F2" sqref="F2"/>
    </sheetView>
  </sheetViews>
  <sheetFormatPr defaultColWidth="9.42578125" defaultRowHeight="15" x14ac:dyDescent="0.25"/>
  <cols>
    <col min="1" max="1" width="21.5703125" style="2" customWidth="1"/>
    <col min="2" max="2" width="16" style="2" customWidth="1"/>
    <col min="3" max="3" width="15.5703125" style="2" customWidth="1"/>
    <col min="4" max="8" width="15" style="2" customWidth="1"/>
    <col min="9" max="9" width="17.5703125" style="2" customWidth="1"/>
    <col min="10" max="10" width="16" style="2" customWidth="1"/>
    <col min="11" max="11" width="17.5703125" style="2" bestFit="1" customWidth="1"/>
    <col min="12" max="12" width="14.5703125" style="2" bestFit="1" customWidth="1"/>
    <col min="13" max="13" width="19.42578125" style="2" customWidth="1"/>
    <col min="14" max="14" width="8.5703125" style="2" bestFit="1" customWidth="1"/>
    <col min="15" max="15" width="10.42578125" style="2" bestFit="1" customWidth="1"/>
    <col min="16" max="16" width="17.5703125" style="2" bestFit="1" customWidth="1"/>
    <col min="17" max="17" width="18" style="2" bestFit="1" customWidth="1"/>
    <col min="18" max="18" width="16.42578125" style="2" bestFit="1" customWidth="1"/>
    <col min="19" max="19" width="11.5703125" style="2" bestFit="1" customWidth="1"/>
    <col min="20" max="20" width="9.42578125" style="2"/>
    <col min="21" max="21" width="16.42578125" style="2" bestFit="1" customWidth="1"/>
    <col min="22" max="22" width="16.42578125" style="2" customWidth="1"/>
    <col min="23" max="27" width="9.42578125" style="2"/>
    <col min="28" max="28" width="12.5703125" style="2" customWidth="1"/>
    <col min="29" max="40" width="9.42578125" style="2"/>
    <col min="41" max="41" width="8.5703125" customWidth="1"/>
    <col min="42" max="16384" width="9.42578125" style="2"/>
  </cols>
  <sheetData>
    <row r="1" spans="1:48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126</v>
      </c>
      <c r="W1" t="s">
        <v>37</v>
      </c>
      <c r="X1" t="s">
        <v>127</v>
      </c>
      <c r="Y1" t="s">
        <v>38</v>
      </c>
      <c r="Z1" t="s">
        <v>36</v>
      </c>
      <c r="AA1" t="s">
        <v>52</v>
      </c>
      <c r="AB1" t="s">
        <v>53</v>
      </c>
      <c r="AC1" t="s">
        <v>54</v>
      </c>
      <c r="AD1" t="s">
        <v>55</v>
      </c>
      <c r="AE1" t="s">
        <v>56</v>
      </c>
      <c r="AF1" t="s">
        <v>57</v>
      </c>
      <c r="AG1" t="s">
        <v>58</v>
      </c>
      <c r="AH1" t="s">
        <v>59</v>
      </c>
      <c r="AI1" t="s">
        <v>39</v>
      </c>
      <c r="AJ1" t="s">
        <v>43</v>
      </c>
      <c r="AK1" t="s">
        <v>60</v>
      </c>
      <c r="AL1" t="s">
        <v>61</v>
      </c>
      <c r="AM1" t="s">
        <v>44</v>
      </c>
      <c r="AN1" t="s">
        <v>62</v>
      </c>
      <c r="AO1" t="s">
        <v>129</v>
      </c>
      <c r="AP1" t="s">
        <v>63</v>
      </c>
      <c r="AQ1" t="s">
        <v>64</v>
      </c>
      <c r="AR1" t="s">
        <v>65</v>
      </c>
      <c r="AS1" t="s">
        <v>66</v>
      </c>
      <c r="AT1" t="s">
        <v>67</v>
      </c>
      <c r="AU1" t="s">
        <v>40</v>
      </c>
      <c r="AV1" t="s">
        <v>41</v>
      </c>
    </row>
    <row r="2" spans="1:48" ht="30" x14ac:dyDescent="0.25">
      <c r="B2" s="11" t="s">
        <v>314</v>
      </c>
      <c r="E2" s="6" t="s">
        <v>109</v>
      </c>
      <c r="F2" s="11" t="s">
        <v>315</v>
      </c>
      <c r="G2" s="6" t="s">
        <v>310</v>
      </c>
      <c r="H2" s="6" t="s">
        <v>111</v>
      </c>
      <c r="I2" s="7" t="s">
        <v>247</v>
      </c>
      <c r="J2" s="2" t="s">
        <v>112</v>
      </c>
      <c r="K2" s="2" t="s">
        <v>113</v>
      </c>
      <c r="L2" s="2" t="s">
        <v>114</v>
      </c>
      <c r="M2" s="6" t="s">
        <v>223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>
        <f ca="1">TODAY()</f>
        <v>45866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6"/>
      <c r="E4" s="6"/>
      <c r="F4" s="6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C1675-3144-48E1-BA13-E5B1029D6465}">
  <dimension ref="A1:AG2"/>
  <sheetViews>
    <sheetView workbookViewId="0">
      <selection activeCell="D7" sqref="D7"/>
    </sheetView>
  </sheetViews>
  <sheetFormatPr defaultRowHeight="15" x14ac:dyDescent="0.25"/>
  <sheetData>
    <row r="1" spans="1:33" x14ac:dyDescent="0.25">
      <c r="A1" t="s">
        <v>71</v>
      </c>
      <c r="B1" t="s">
        <v>4</v>
      </c>
      <c r="C1" t="s">
        <v>5</v>
      </c>
      <c r="D1" t="s">
        <v>72</v>
      </c>
      <c r="E1" t="s">
        <v>134</v>
      </c>
      <c r="F1" t="s">
        <v>73</v>
      </c>
      <c r="G1" t="s">
        <v>74</v>
      </c>
      <c r="H1" t="s">
        <v>135</v>
      </c>
      <c r="I1" t="s">
        <v>75</v>
      </c>
      <c r="J1" t="s">
        <v>76</v>
      </c>
      <c r="K1" t="s">
        <v>77</v>
      </c>
      <c r="L1" t="s">
        <v>78</v>
      </c>
      <c r="M1" t="s">
        <v>79</v>
      </c>
      <c r="N1" t="s">
        <v>80</v>
      </c>
      <c r="O1" t="s">
        <v>81</v>
      </c>
      <c r="P1" t="s">
        <v>82</v>
      </c>
      <c r="Q1" t="s">
        <v>83</v>
      </c>
      <c r="R1" t="s">
        <v>84</v>
      </c>
      <c r="S1" t="s">
        <v>139</v>
      </c>
      <c r="T1" t="s">
        <v>85</v>
      </c>
      <c r="U1" t="s">
        <v>86</v>
      </c>
      <c r="V1" t="s">
        <v>141</v>
      </c>
      <c r="W1" t="s">
        <v>87</v>
      </c>
      <c r="X1" t="s">
        <v>88</v>
      </c>
      <c r="Y1" t="s">
        <v>89</v>
      </c>
      <c r="Z1" t="s">
        <v>90</v>
      </c>
      <c r="AA1" t="s">
        <v>91</v>
      </c>
      <c r="AD1" t="s">
        <v>92</v>
      </c>
      <c r="AF1" t="s">
        <v>93</v>
      </c>
      <c r="AG1" t="s">
        <v>94</v>
      </c>
    </row>
    <row r="2" spans="1:33" x14ac:dyDescent="0.25">
      <c r="A2" t="s">
        <v>130</v>
      </c>
      <c r="B2" t="s">
        <v>131</v>
      </c>
      <c r="C2" t="s">
        <v>132</v>
      </c>
      <c r="D2" t="s">
        <v>133</v>
      </c>
      <c r="E2" t="s">
        <v>128</v>
      </c>
      <c r="F2">
        <v>0</v>
      </c>
      <c r="G2" t="s">
        <v>108</v>
      </c>
      <c r="H2" t="s">
        <v>136</v>
      </c>
      <c r="I2">
        <v>1</v>
      </c>
      <c r="L2" t="s">
        <v>137</v>
      </c>
      <c r="M2" t="s">
        <v>111</v>
      </c>
      <c r="N2" s="9" t="s">
        <v>138</v>
      </c>
      <c r="S2" t="s">
        <v>136</v>
      </c>
      <c r="T2">
        <v>1</v>
      </c>
      <c r="V2" t="s">
        <v>113</v>
      </c>
      <c r="W2">
        <v>6882</v>
      </c>
      <c r="AF2" t="s">
        <v>140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K2" sqref="K2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95</v>
      </c>
      <c r="B1" t="s">
        <v>96</v>
      </c>
      <c r="C1" t="s">
        <v>97</v>
      </c>
      <c r="D1" t="s">
        <v>98</v>
      </c>
      <c r="E1" t="s">
        <v>99</v>
      </c>
      <c r="F1" t="s">
        <v>100</v>
      </c>
      <c r="G1" t="s">
        <v>101</v>
      </c>
      <c r="H1" t="s">
        <v>102</v>
      </c>
      <c r="I1" t="s">
        <v>103</v>
      </c>
      <c r="J1" t="s">
        <v>104</v>
      </c>
      <c r="K1" t="s">
        <v>105</v>
      </c>
    </row>
    <row r="2" spans="1:11" x14ac:dyDescent="0.25">
      <c r="A2" t="s">
        <v>130</v>
      </c>
      <c r="B2" t="s">
        <v>146</v>
      </c>
      <c r="C2" t="s">
        <v>147</v>
      </c>
      <c r="D2" t="s">
        <v>148</v>
      </c>
      <c r="E2" t="s">
        <v>149</v>
      </c>
      <c r="F2" t="s">
        <v>150</v>
      </c>
      <c r="J2" t="s">
        <v>151</v>
      </c>
      <c r="K2" t="s">
        <v>256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42709-E1AF-458E-84CC-6B34BF027848}">
  <dimension ref="A1:K2"/>
  <sheetViews>
    <sheetView workbookViewId="0">
      <selection activeCell="E1" sqref="E1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9" bestFit="1" customWidth="1"/>
    <col min="9" max="9" width="16.5703125" bestFit="1" customWidth="1"/>
    <col min="10" max="10" width="11.5703125" bestFit="1" customWidth="1"/>
    <col min="11" max="11" width="15" bestFit="1" customWidth="1"/>
  </cols>
  <sheetData>
    <row r="1" spans="1:11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17</v>
      </c>
      <c r="I1" t="s">
        <v>29</v>
      </c>
      <c r="J1" t="s">
        <v>68</v>
      </c>
      <c r="K1" t="s">
        <v>16</v>
      </c>
    </row>
    <row r="2" spans="1:11" x14ac:dyDescent="0.25">
      <c r="A2" s="9" t="s">
        <v>194</v>
      </c>
      <c r="B2" t="s">
        <v>152</v>
      </c>
      <c r="C2" t="s">
        <v>18</v>
      </c>
      <c r="D2" t="s">
        <v>122</v>
      </c>
      <c r="E2" s="9" t="s">
        <v>153</v>
      </c>
      <c r="F2" t="s">
        <v>30</v>
      </c>
      <c r="G2" s="9" t="s">
        <v>195</v>
      </c>
      <c r="H2" s="9" t="s">
        <v>197</v>
      </c>
      <c r="I2" s="9" t="s">
        <v>198</v>
      </c>
      <c r="J2" s="9" t="s">
        <v>199</v>
      </c>
      <c r="K2" s="1" t="s">
        <v>196</v>
      </c>
    </row>
  </sheetData>
  <hyperlinks>
    <hyperlink ref="K2" r:id="rId1" xr:uid="{F322F5D6-6585-40CD-9BC1-FC1399162257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11E2D-D144-4C91-84C7-409E62859796}">
  <dimension ref="A1:G2"/>
  <sheetViews>
    <sheetView workbookViewId="0">
      <selection activeCell="H13" sqref="H13"/>
    </sheetView>
  </sheetViews>
  <sheetFormatPr defaultRowHeight="15" x14ac:dyDescent="0.25"/>
  <cols>
    <col min="1" max="1" width="15.5703125" bestFit="1" customWidth="1"/>
    <col min="2" max="2" width="10.5703125" bestFit="1" customWidth="1"/>
    <col min="3" max="3" width="7.5703125" bestFit="1" customWidth="1"/>
    <col min="4" max="4" width="28.5703125" bestFit="1" customWidth="1"/>
    <col min="5" max="5" width="17.42578125" bestFit="1" customWidth="1"/>
    <col min="6" max="6" width="14.42578125" customWidth="1"/>
    <col min="7" max="7" width="11.42578125" customWidth="1"/>
  </cols>
  <sheetData>
    <row r="1" spans="1:7" x14ac:dyDescent="0.25">
      <c r="A1" t="s">
        <v>26</v>
      </c>
      <c r="B1" t="s">
        <v>200</v>
      </c>
      <c r="C1" t="s">
        <v>201</v>
      </c>
      <c r="D1" t="s">
        <v>202</v>
      </c>
      <c r="E1" t="s">
        <v>203</v>
      </c>
      <c r="F1" t="s">
        <v>0</v>
      </c>
      <c r="G1" t="s">
        <v>20</v>
      </c>
    </row>
    <row r="2" spans="1:7" x14ac:dyDescent="0.25">
      <c r="A2" t="str">
        <f>addPatient!B2</f>
        <v>Pha096</v>
      </c>
      <c r="B2" s="9" t="s">
        <v>248</v>
      </c>
      <c r="C2" s="9" t="s">
        <v>257</v>
      </c>
      <c r="D2" t="s">
        <v>204</v>
      </c>
      <c r="E2" t="s">
        <v>205</v>
      </c>
      <c r="F2" s="6" t="str">
        <f>addPatient!F2</f>
        <v>Ninetyeight</v>
      </c>
      <c r="G2" s="6" t="str">
        <f>addPatient!G2</f>
        <v>Pharmacy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63327-3996-4901-8014-D52E2C3B0192}">
  <dimension ref="A1:C2"/>
  <sheetViews>
    <sheetView workbookViewId="0">
      <selection activeCell="H13" sqref="H13"/>
    </sheetView>
  </sheetViews>
  <sheetFormatPr defaultRowHeight="15" x14ac:dyDescent="0.25"/>
  <cols>
    <col min="1" max="1" width="16.5703125" bestFit="1" customWidth="1"/>
    <col min="2" max="2" width="11.5703125" customWidth="1"/>
  </cols>
  <sheetData>
    <row r="1" spans="1:3" x14ac:dyDescent="0.25">
      <c r="A1" t="s">
        <v>206</v>
      </c>
      <c r="B1" t="s">
        <v>207</v>
      </c>
      <c r="C1" t="s">
        <v>208</v>
      </c>
    </row>
    <row r="2" spans="1:3" x14ac:dyDescent="0.25">
      <c r="A2" t="s">
        <v>209</v>
      </c>
      <c r="B2" t="s">
        <v>239</v>
      </c>
      <c r="C2" t="s">
        <v>210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3AC3-C90B-45D1-8F1F-12412A450A60}">
  <dimension ref="A1:D2"/>
  <sheetViews>
    <sheetView workbookViewId="0">
      <selection activeCell="C8" sqref="C8"/>
    </sheetView>
  </sheetViews>
  <sheetFormatPr defaultRowHeight="22.5" customHeight="1" x14ac:dyDescent="0.25"/>
  <cols>
    <col min="1" max="1" width="15.5703125" customWidth="1"/>
    <col min="2" max="2" width="33" bestFit="1" customWidth="1"/>
    <col min="3" max="3" width="15.5703125" bestFit="1" customWidth="1"/>
    <col min="4" max="4" width="21" bestFit="1" customWidth="1"/>
  </cols>
  <sheetData>
    <row r="1" spans="1:4" ht="22.5" customHeight="1" x14ac:dyDescent="0.25">
      <c r="A1" t="s">
        <v>206</v>
      </c>
      <c r="B1" t="s">
        <v>211</v>
      </c>
      <c r="C1" t="s">
        <v>207</v>
      </c>
      <c r="D1" t="s">
        <v>208</v>
      </c>
    </row>
    <row r="2" spans="1:4" ht="22.5" customHeight="1" x14ac:dyDescent="0.25">
      <c r="A2" s="10" t="s">
        <v>216</v>
      </c>
      <c r="B2" t="s">
        <v>212</v>
      </c>
      <c r="C2" t="s">
        <v>215</v>
      </c>
      <c r="D2" t="s">
        <v>210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471C9-9913-4E0C-87DD-270375D3E580}">
  <dimension ref="A1:AB5"/>
  <sheetViews>
    <sheetView workbookViewId="0">
      <selection activeCell="B2" sqref="B2"/>
    </sheetView>
  </sheetViews>
  <sheetFormatPr defaultRowHeight="15" x14ac:dyDescent="0.25"/>
  <cols>
    <col min="1" max="1" width="13.42578125" bestFit="1" customWidth="1"/>
    <col min="2" max="2" width="20.7109375" bestFit="1" customWidth="1"/>
    <col min="3" max="3" width="10.85546875" bestFit="1" customWidth="1"/>
    <col min="4" max="4" width="15.7109375" bestFit="1" customWidth="1"/>
    <col min="5" max="5" width="13.7109375" bestFit="1" customWidth="1"/>
    <col min="6" max="6" width="11.42578125" bestFit="1" customWidth="1"/>
    <col min="7" max="7" width="14.28515625" bestFit="1" customWidth="1"/>
    <col min="8" max="8" width="13.28515625" bestFit="1" customWidth="1"/>
    <col min="9" max="9" width="15.7109375" bestFit="1" customWidth="1"/>
    <col min="10" max="10" width="15.5703125" bestFit="1" customWidth="1"/>
    <col min="11" max="11" width="11" bestFit="1" customWidth="1"/>
    <col min="12" max="12" width="8.85546875" bestFit="1" customWidth="1"/>
    <col min="13" max="13" width="15.85546875" bestFit="1" customWidth="1"/>
    <col min="14" max="14" width="19.42578125" bestFit="1" customWidth="1"/>
    <col min="15" max="15" width="18" bestFit="1" customWidth="1"/>
    <col min="16" max="16" width="22.28515625" bestFit="1" customWidth="1"/>
    <col min="17" max="17" width="29.28515625" bestFit="1" customWidth="1"/>
    <col min="18" max="18" width="11.140625" bestFit="1" customWidth="1"/>
    <col min="19" max="19" width="19.42578125" bestFit="1" customWidth="1"/>
    <col min="20" max="20" width="10.7109375" bestFit="1" customWidth="1"/>
    <col min="21" max="21" width="33.85546875" bestFit="1" customWidth="1"/>
    <col min="22" max="22" width="27" bestFit="1" customWidth="1"/>
    <col min="23" max="23" width="18.140625" bestFit="1" customWidth="1"/>
    <col min="24" max="24" width="24.5703125" bestFit="1" customWidth="1"/>
    <col min="25" max="25" width="18.140625" bestFit="1" customWidth="1"/>
    <col min="26" max="26" width="22.28515625" bestFit="1" customWidth="1"/>
    <col min="27" max="27" width="24.5703125" bestFit="1" customWidth="1"/>
    <col min="28" max="28" width="24.85546875" bestFit="1" customWidth="1"/>
  </cols>
  <sheetData>
    <row r="1" spans="1:28" x14ac:dyDescent="0.25">
      <c r="A1" t="s">
        <v>262</v>
      </c>
      <c r="B1" t="s">
        <v>263</v>
      </c>
      <c r="C1" t="s">
        <v>264</v>
      </c>
      <c r="D1" t="s">
        <v>265</v>
      </c>
      <c r="E1" t="s">
        <v>266</v>
      </c>
      <c r="F1" t="s">
        <v>267</v>
      </c>
      <c r="G1" t="s">
        <v>268</v>
      </c>
      <c r="H1" t="s">
        <v>269</v>
      </c>
      <c r="I1" t="s">
        <v>270</v>
      </c>
      <c r="J1" t="s">
        <v>271</v>
      </c>
      <c r="K1" t="s">
        <v>272</v>
      </c>
      <c r="L1" t="s">
        <v>273</v>
      </c>
      <c r="M1" t="s">
        <v>274</v>
      </c>
      <c r="N1" t="s">
        <v>275</v>
      </c>
      <c r="O1" t="s">
        <v>276</v>
      </c>
      <c r="P1" t="s">
        <v>277</v>
      </c>
      <c r="Q1" t="s">
        <v>278</v>
      </c>
      <c r="R1" t="s">
        <v>279</v>
      </c>
      <c r="S1" t="s">
        <v>280</v>
      </c>
      <c r="T1" t="s">
        <v>281</v>
      </c>
      <c r="U1" t="s">
        <v>282</v>
      </c>
      <c r="V1" t="s">
        <v>283</v>
      </c>
      <c r="W1" t="s">
        <v>284</v>
      </c>
      <c r="X1" t="s">
        <v>285</v>
      </c>
      <c r="Y1" t="s">
        <v>286</v>
      </c>
      <c r="Z1" t="s">
        <v>287</v>
      </c>
      <c r="AA1" t="s">
        <v>285</v>
      </c>
      <c r="AB1" s="17" t="s">
        <v>288</v>
      </c>
    </row>
    <row r="2" spans="1:28" x14ac:dyDescent="0.25">
      <c r="A2" t="s">
        <v>289</v>
      </c>
      <c r="B2" t="s">
        <v>313</v>
      </c>
      <c r="C2" s="9" t="s">
        <v>290</v>
      </c>
      <c r="D2" t="s">
        <v>291</v>
      </c>
      <c r="E2" t="s">
        <v>292</v>
      </c>
      <c r="F2" t="s">
        <v>292</v>
      </c>
      <c r="G2" s="9" t="s">
        <v>290</v>
      </c>
      <c r="H2" s="9" t="s">
        <v>293</v>
      </c>
      <c r="I2" s="13" t="s">
        <v>308</v>
      </c>
      <c r="J2" s="13" t="s">
        <v>309</v>
      </c>
      <c r="K2" t="s">
        <v>294</v>
      </c>
      <c r="N2" t="s">
        <v>295</v>
      </c>
      <c r="O2" t="s">
        <v>296</v>
      </c>
      <c r="P2" t="s">
        <v>297</v>
      </c>
      <c r="Q2" t="s">
        <v>298</v>
      </c>
      <c r="R2" t="s">
        <v>299</v>
      </c>
      <c r="S2" t="s">
        <v>136</v>
      </c>
      <c r="T2" s="9" t="s">
        <v>300</v>
      </c>
      <c r="U2" s="9" t="s">
        <v>290</v>
      </c>
      <c r="V2" t="s">
        <v>301</v>
      </c>
      <c r="W2" t="s">
        <v>302</v>
      </c>
      <c r="X2" s="9" t="s">
        <v>306</v>
      </c>
      <c r="Y2" t="s">
        <v>303</v>
      </c>
      <c r="Z2" s="9" t="s">
        <v>304</v>
      </c>
      <c r="AB2" t="s">
        <v>305</v>
      </c>
    </row>
    <row r="5" spans="1:28" x14ac:dyDescent="0.25">
      <c r="B5" t="s">
        <v>307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E19" sqref="E19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37</v>
      </c>
      <c r="W1" t="s">
        <v>38</v>
      </c>
      <c r="X1" t="s">
        <v>127</v>
      </c>
      <c r="Y1" t="s">
        <v>36</v>
      </c>
      <c r="Z1" t="s">
        <v>52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39</v>
      </c>
      <c r="AI1" t="s">
        <v>43</v>
      </c>
      <c r="AJ1" t="s">
        <v>60</v>
      </c>
      <c r="AK1" t="s">
        <v>61</v>
      </c>
      <c r="AL1" t="s">
        <v>44</v>
      </c>
      <c r="AM1" t="s">
        <v>62</v>
      </c>
      <c r="AN1" t="s">
        <v>129</v>
      </c>
      <c r="AO1" t="s">
        <v>63</v>
      </c>
      <c r="AP1" t="s">
        <v>64</v>
      </c>
      <c r="AQ1" t="s">
        <v>65</v>
      </c>
      <c r="AR1" t="s">
        <v>66</v>
      </c>
      <c r="AS1" t="s">
        <v>67</v>
      </c>
      <c r="AT1" t="s">
        <v>40</v>
      </c>
      <c r="AU1" t="s">
        <v>41</v>
      </c>
    </row>
    <row r="2" spans="1:47" ht="45" x14ac:dyDescent="0.25">
      <c r="B2" s="6" t="s">
        <v>125</v>
      </c>
      <c r="E2" s="6" t="s">
        <v>109</v>
      </c>
      <c r="F2" s="6" t="str">
        <f>addPatient!F2</f>
        <v>Ninetyeight</v>
      </c>
      <c r="G2" s="6" t="str">
        <f>addPatient!G2</f>
        <v>Pharmacy</v>
      </c>
      <c r="H2" s="6" t="str">
        <f>addPatient!H2</f>
        <v>M</v>
      </c>
      <c r="I2" s="7" t="str">
        <f>addPatient!I2</f>
        <v>22/09/2023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t="s">
        <v>136</v>
      </c>
      <c r="Y2" s="6" t="s">
        <v>120</v>
      </c>
      <c r="AA2" s="8" t="s">
        <v>121</v>
      </c>
      <c r="AH2" s="6" t="s">
        <v>30</v>
      </c>
      <c r="AI2" s="6" t="s">
        <v>111</v>
      </c>
      <c r="AL2" s="6" t="s">
        <v>113</v>
      </c>
      <c r="AN2" t="s">
        <v>128</v>
      </c>
      <c r="AO2">
        <v>0</v>
      </c>
      <c r="AP2" s="6" t="s">
        <v>122</v>
      </c>
      <c r="AQ2" s="2" t="s">
        <v>18</v>
      </c>
      <c r="AT2" s="6" t="s">
        <v>123</v>
      </c>
      <c r="AU2" s="6" t="s">
        <v>124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G14" sqref="G14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34</v>
      </c>
      <c r="F1" t="s">
        <v>33</v>
      </c>
      <c r="G1" s="2" t="s">
        <v>32</v>
      </c>
      <c r="H1" s="2" t="s">
        <v>31</v>
      </c>
      <c r="I1" s="2" t="s">
        <v>8</v>
      </c>
      <c r="J1" t="s">
        <v>16</v>
      </c>
    </row>
    <row r="2" spans="1:10" x14ac:dyDescent="0.25">
      <c r="A2" s="6" t="str">
        <f>addPatient!F2</f>
        <v>Ninetyeight</v>
      </c>
      <c r="B2" s="6" t="str">
        <f>addPatient!G2</f>
        <v>Pharmacy</v>
      </c>
      <c r="C2" s="6" t="str">
        <f>addPatient!H2</f>
        <v>M</v>
      </c>
      <c r="D2" s="7" t="str">
        <f>addPatient!I2</f>
        <v>22/09/2023</v>
      </c>
      <c r="E2" s="6">
        <v>8962845424</v>
      </c>
      <c r="F2" s="6" t="s">
        <v>145</v>
      </c>
      <c r="G2" s="6" t="s">
        <v>30</v>
      </c>
      <c r="H2" s="6" t="s">
        <v>109</v>
      </c>
      <c r="I2" s="6" t="s">
        <v>119</v>
      </c>
      <c r="J2" t="str">
        <f>CONCATENATE(A2,".",B2,"@Gmail.com")</f>
        <v>Ninetyeight.Pharmacy@Gmail.com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workbookViewId="0">
      <selection activeCell="M2" sqref="M2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142</v>
      </c>
      <c r="B2" t="s">
        <v>144</v>
      </c>
      <c r="C2" t="s">
        <v>143</v>
      </c>
      <c r="D2" t="s">
        <v>122</v>
      </c>
      <c r="E2">
        <v>411011</v>
      </c>
      <c r="F2" t="s">
        <v>30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225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E2" sqref="E2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142</v>
      </c>
      <c r="B2" t="s">
        <v>144</v>
      </c>
      <c r="C2" t="s">
        <v>143</v>
      </c>
      <c r="D2" t="s">
        <v>122</v>
      </c>
      <c r="E2">
        <v>411011</v>
      </c>
      <c r="F2" t="s">
        <v>30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224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I1" workbookViewId="0">
      <selection activeCell="T1" sqref="T1:T1048576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71093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customWidth="1"/>
    <col min="21" max="21" width="21.5703125" bestFit="1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71</v>
      </c>
      <c r="B1" t="s">
        <v>4</v>
      </c>
      <c r="C1" t="s">
        <v>5</v>
      </c>
      <c r="D1" t="s">
        <v>72</v>
      </c>
      <c r="E1" t="s">
        <v>73</v>
      </c>
      <c r="F1" t="s">
        <v>234</v>
      </c>
      <c r="G1" t="s">
        <v>73</v>
      </c>
      <c r="H1" t="s">
        <v>74</v>
      </c>
      <c r="I1" t="s">
        <v>135</v>
      </c>
      <c r="J1" t="s">
        <v>75</v>
      </c>
      <c r="K1" t="s">
        <v>135</v>
      </c>
      <c r="L1" t="s">
        <v>76</v>
      </c>
      <c r="M1" t="s">
        <v>77</v>
      </c>
      <c r="N1" t="s">
        <v>78</v>
      </c>
      <c r="O1" t="s">
        <v>79</v>
      </c>
      <c r="P1" t="s">
        <v>80</v>
      </c>
      <c r="Q1" t="s">
        <v>81</v>
      </c>
      <c r="R1" t="s">
        <v>82</v>
      </c>
      <c r="S1" t="s">
        <v>83</v>
      </c>
      <c r="T1" t="s">
        <v>311</v>
      </c>
      <c r="U1" t="s">
        <v>84</v>
      </c>
      <c r="V1" t="s">
        <v>139</v>
      </c>
      <c r="W1" t="s">
        <v>85</v>
      </c>
      <c r="X1" t="s">
        <v>139</v>
      </c>
      <c r="Y1" t="s">
        <v>86</v>
      </c>
      <c r="Z1" t="s">
        <v>141</v>
      </c>
      <c r="AA1" t="s">
        <v>87</v>
      </c>
      <c r="AB1" t="s">
        <v>88</v>
      </c>
      <c r="AC1" t="s">
        <v>89</v>
      </c>
      <c r="AD1" t="s">
        <v>90</v>
      </c>
      <c r="AE1" t="s">
        <v>236</v>
      </c>
      <c r="AF1" t="s">
        <v>91</v>
      </c>
      <c r="AG1" t="s">
        <v>235</v>
      </c>
      <c r="AH1" t="s">
        <v>92</v>
      </c>
      <c r="AI1" t="s">
        <v>93</v>
      </c>
      <c r="AJ1" t="s">
        <v>94</v>
      </c>
    </row>
    <row r="2" spans="1:36" x14ac:dyDescent="0.25">
      <c r="A2" t="s">
        <v>130</v>
      </c>
      <c r="B2" t="s">
        <v>131</v>
      </c>
      <c r="C2" t="s">
        <v>132</v>
      </c>
      <c r="D2" t="s">
        <v>133</v>
      </c>
      <c r="E2">
        <v>1</v>
      </c>
      <c r="F2" t="s">
        <v>136</v>
      </c>
      <c r="G2">
        <v>0</v>
      </c>
      <c r="H2" t="s">
        <v>108</v>
      </c>
      <c r="I2" t="s">
        <v>136</v>
      </c>
      <c r="J2">
        <v>1</v>
      </c>
      <c r="K2" t="s">
        <v>136</v>
      </c>
      <c r="N2" t="s">
        <v>137</v>
      </c>
      <c r="O2" t="s">
        <v>111</v>
      </c>
      <c r="P2" s="9" t="s">
        <v>138</v>
      </c>
      <c r="S2" t="s">
        <v>237</v>
      </c>
      <c r="T2" s="9" t="s">
        <v>312</v>
      </c>
      <c r="U2" s="9" t="s">
        <v>238</v>
      </c>
      <c r="V2" t="s">
        <v>136</v>
      </c>
      <c r="W2">
        <v>1</v>
      </c>
      <c r="X2" t="s">
        <v>136</v>
      </c>
      <c r="Z2" t="s">
        <v>113</v>
      </c>
      <c r="AA2">
        <v>6882</v>
      </c>
      <c r="AD2">
        <v>0</v>
      </c>
      <c r="AE2" t="s">
        <v>128</v>
      </c>
      <c r="AF2">
        <v>0</v>
      </c>
      <c r="AG2" t="s">
        <v>128</v>
      </c>
      <c r="AI2" t="s">
        <v>140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A3" sqref="A3:XFD9"/>
    </sheetView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69</v>
      </c>
      <c r="M1" t="s">
        <v>70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231</v>
      </c>
      <c r="B2" s="6" t="s">
        <v>18</v>
      </c>
      <c r="C2" s="6" t="s">
        <v>232</v>
      </c>
      <c r="D2" s="6" t="s">
        <v>30</v>
      </c>
      <c r="E2" s="6" t="s">
        <v>233</v>
      </c>
      <c r="F2" s="6" t="s">
        <v>30</v>
      </c>
      <c r="G2" s="6">
        <v>9854148754</v>
      </c>
      <c r="H2" s="6">
        <v>9890098900</v>
      </c>
      <c r="I2" s="6" t="s">
        <v>196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D12" sqref="D1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95</v>
      </c>
      <c r="B1" t="s">
        <v>96</v>
      </c>
      <c r="C1" t="s">
        <v>97</v>
      </c>
      <c r="D1" t="s">
        <v>98</v>
      </c>
      <c r="E1" t="s">
        <v>99</v>
      </c>
      <c r="F1" t="s">
        <v>102</v>
      </c>
      <c r="G1" t="s">
        <v>104</v>
      </c>
      <c r="H1" t="s">
        <v>105</v>
      </c>
    </row>
    <row r="2" spans="1:8" x14ac:dyDescent="0.25">
      <c r="A2" t="s">
        <v>130</v>
      </c>
      <c r="B2" t="s">
        <v>146</v>
      </c>
      <c r="C2" t="s">
        <v>219</v>
      </c>
      <c r="D2" t="s">
        <v>220</v>
      </c>
      <c r="E2" t="s">
        <v>149</v>
      </c>
      <c r="F2" t="s">
        <v>150</v>
      </c>
      <c r="G2" t="s">
        <v>151</v>
      </c>
      <c r="H2" t="s">
        <v>221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3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ConfirmExistingDetailsTAdd</vt:lpstr>
      <vt:lpstr>SPaddPatient</vt:lpstr>
      <vt:lpstr>SPAddress</vt:lpstr>
      <vt:lpstr>SPeditPatient</vt:lpstr>
      <vt:lpstr>SPpatientIdentifier</vt:lpstr>
      <vt:lpstr>SPpermanentAddress</vt:lpstr>
      <vt:lpstr>SPtempAddress</vt:lpstr>
      <vt:lpstr>SPpip</vt:lpstr>
      <vt:lpstr>SPaddGP</vt:lpstr>
      <vt:lpstr>SPgpAddress</vt:lpstr>
      <vt:lpstr>patDetails</vt:lpstr>
      <vt:lpstr>patCauseOfDeath</vt:lpstr>
      <vt:lpstr>patOtherCauseOfDeath</vt:lpstr>
      <vt:lpstr>AddMedication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2025-07-28T08:57:06Z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