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Raw Data/"/>
    </mc:Choice>
  </mc:AlternateContent>
  <xr:revisionPtr revIDLastSave="317" documentId="13_ncr:1_{E370B535-4D3D-4B67-A18E-3A1F0D7B7809}" xr6:coauthVersionLast="47" xr6:coauthVersionMax="47" xr10:uidLastSave="{AFBC7434-A68B-4F61-95BA-8CFB891987E2}"/>
  <bookViews>
    <workbookView xWindow="-108" yWindow="-108" windowWidth="23256" windowHeight="12456" activeTab="2" xr2:uid="{DB7C1B87-CAE1-41B4-984C-FF55C34B66FD}"/>
  </bookViews>
  <sheets>
    <sheet name="raw" sheetId="1" r:id="rId1"/>
    <sheet name="Stock Market" sheetId="6" r:id="rId2"/>
    <sheet name="data" sheetId="5" r:id="rId3"/>
    <sheet name="codebook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O17" i="1" s="1"/>
  <c r="N18" i="1" s="1"/>
  <c r="L18" i="1"/>
  <c r="L17" i="1"/>
  <c r="L15" i="1"/>
  <c r="N10" i="1" a="1"/>
  <c r="N10" i="1" s="1"/>
  <c r="N9" i="1" a="1"/>
  <c r="N9" i="1" s="1"/>
  <c r="L22" i="1" a="1"/>
  <c r="L22" i="1" s="1"/>
  <c r="L23" i="1" a="1"/>
  <c r="L23" i="1" s="1"/>
  <c r="L21" i="1"/>
  <c r="L20" i="1"/>
  <c r="L13" i="1"/>
  <c r="L12" i="1"/>
  <c r="L11" i="1"/>
  <c r="L10" i="1"/>
  <c r="K10" i="1"/>
  <c r="K8" i="1"/>
  <c r="K7" i="1"/>
  <c r="J7" i="1"/>
  <c r="J5" i="1"/>
  <c r="G15" i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L25" i="1" l="1"/>
  <c r="L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<sst xmlns="http://schemas.openxmlformats.org/spreadsheetml/2006/main" count="38" uniqueCount="36">
  <si>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time</t>
  </si>
  <si>
    <t>unemployment</t>
  </si>
  <si>
    <t>variable</t>
  </si>
  <si>
    <t>definition</t>
  </si>
  <si>
    <t>annual average unemployment rate</t>
  </si>
  <si>
    <t>note</t>
  </si>
  <si>
    <t>missing values: 2020 Mar, Apr 
missing values: 2022 Sep, Oct, Nov, Dec</t>
  </si>
  <si>
    <t>unemployment rate</t>
  </si>
  <si>
    <t>investment (total gross domestic)</t>
  </si>
  <si>
    <t>12.421.7</t>
  </si>
  <si>
    <t>gdp (current $)</t>
  </si>
  <si>
    <t>Consumption (personal consumption expenditure)</t>
  </si>
  <si>
    <t>Note:</t>
  </si>
  <si>
    <t>All variables are in current $ millions</t>
  </si>
  <si>
    <t>CPI (100=2006)</t>
  </si>
  <si>
    <t>Hours Worked</t>
  </si>
  <si>
    <t>hours worked</t>
  </si>
  <si>
    <t>Average Weekly Hours of All Employees: Total Private in Puerto Rico, Hours per Week, Monthly, Not Seasonally Adjusted</t>
  </si>
  <si>
    <t>15 de junio 2021 (ultima vez que se reviso)</t>
  </si>
  <si>
    <t>Hours(USA - last quarter of e/year)</t>
  </si>
  <si>
    <t>Linear Extrapolation</t>
  </si>
  <si>
    <t>Hours</t>
  </si>
  <si>
    <t>CPI</t>
  </si>
  <si>
    <t>Consumption</t>
  </si>
  <si>
    <t>Investment</t>
  </si>
  <si>
    <t>GDP</t>
  </si>
  <si>
    <t xml:space="preserve">Unemployment </t>
  </si>
  <si>
    <t>Time</t>
  </si>
  <si>
    <t>gdp</t>
  </si>
  <si>
    <t>hrs</t>
  </si>
  <si>
    <t>Year</t>
  </si>
  <si>
    <t>Month</t>
  </si>
  <si>
    <t>Return (%)</t>
  </si>
  <si>
    <t>Amount ($)</t>
  </si>
  <si>
    <t>https://www.officialdata.org/us/stocks/s-p-500/1948</t>
  </si>
  <si>
    <t>https://www.officialdata.org/us/stocks/s-p-500/1976?amount=100&amp;endYear=2021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</si>
</sst>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10" fontId="1" fillId="4" borderId="1" xfId="0" applyNumberFormat="1" applyFont="1" applyFill="1" applyBorder="1" applyAlignment="1">
      <alignment vertical="center" wrapText="1"/>
    </xf>
    <xf numFmtId="4" fontId="1" fillId="4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0" fontId="1" fillId="5" borderId="1" xfId="0" applyNumberFormat="1" applyFont="1" applyFill="1" applyBorder="1" applyAlignment="1">
      <alignment vertical="center" wrapText="1"/>
    </xf>
    <xf numFmtId="4" fontId="1" fillId="5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A976-64DF-4E70-AE4F-57101293C444}">
  <dimension ref="A1:O48"/>
  <sheetViews>
    <sheetView workbookViewId="0">
      <selection activeCell="P13" sqref="P13"/>
    </sheetView>
  </sheetViews>
  <sheetFormatPr defaultRowHeight="14.4" x14ac:dyDescent="0.3"/>
  <cols>
    <col min="2" max="2" width="18.44140625" bestFit="1" customWidth="1"/>
    <col min="3" max="3" width="21.88671875" bestFit="1" customWidth="1"/>
    <col min="4" max="4" width="28.44140625" bestFit="1" customWidth="1"/>
    <col min="5" max="5" width="12.21875" customWidth="1"/>
    <col min="6" max="6" width="13.44140625" bestFit="1" customWidth="1"/>
    <col min="12" max="12" width="12" bestFit="1" customWidth="1"/>
  </cols>
  <sheetData>
    <row r="1" spans="1:15" x14ac:dyDescent="0.3">
      <c r="A1" t="s">
        <v>0</v>
      </c>
      <c r="B1" t="s">
        <v>7</v>
      </c>
      <c r="C1" t="s">
        <v>10</v>
      </c>
      <c r="D1" t="s">
        <v>8</v>
      </c>
      <c r="E1" t="s">
        <v>11</v>
      </c>
      <c r="F1" t="s">
        <v>14</v>
      </c>
      <c r="G1" t="s">
        <v>15</v>
      </c>
      <c r="H1" t="s">
        <v>19</v>
      </c>
    </row>
    <row r="2" spans="1:15" x14ac:dyDescent="0.3">
      <c r="A2">
        <v>1976</v>
      </c>
      <c r="B2">
        <v>19.416666666666671</v>
      </c>
      <c r="C2">
        <v>8968.6</v>
      </c>
      <c r="D2">
        <v>1973.7</v>
      </c>
      <c r="E2">
        <v>7490</v>
      </c>
      <c r="F2">
        <v>42.67</v>
      </c>
      <c r="G2" s="5">
        <f t="shared" ref="G2:G14" si="0">_xlfn.FORECAST.LINEAR(H2,G3:G34,H3:H34)</f>
        <v>34.899964744058458</v>
      </c>
      <c r="H2">
        <v>24.024999999999999</v>
      </c>
      <c r="M2" t="s">
        <v>12</v>
      </c>
      <c r="N2" t="s">
        <v>13</v>
      </c>
    </row>
    <row r="3" spans="1:15" x14ac:dyDescent="0.3">
      <c r="A3">
        <f>A2+1</f>
        <v>1977</v>
      </c>
      <c r="B3">
        <v>19.999999999999996</v>
      </c>
      <c r="C3">
        <v>9910.9</v>
      </c>
      <c r="D3">
        <v>1496.3</v>
      </c>
      <c r="E3">
        <v>8238.9</v>
      </c>
      <c r="F3">
        <v>44.53</v>
      </c>
      <c r="G3" s="5">
        <f t="shared" si="0"/>
        <v>34.915443380113672</v>
      </c>
      <c r="H3">
        <v>24.488</v>
      </c>
      <c r="N3" s="5"/>
      <c r="O3" t="s">
        <v>20</v>
      </c>
    </row>
    <row r="4" spans="1:15" x14ac:dyDescent="0.3">
      <c r="A4">
        <f t="shared" ref="A4:A48" si="1">A3+1</f>
        <v>1978</v>
      </c>
      <c r="B4">
        <v>18.000000000000004</v>
      </c>
      <c r="C4">
        <v>11165</v>
      </c>
      <c r="D4">
        <v>1854.7</v>
      </c>
      <c r="E4">
        <v>8887.2000000000007</v>
      </c>
      <c r="F4">
        <v>46.72</v>
      </c>
      <c r="G4" s="5">
        <f t="shared" si="0"/>
        <v>34.947336557995349</v>
      </c>
      <c r="H4">
        <v>25.297999999999998</v>
      </c>
    </row>
    <row r="5" spans="1:15" x14ac:dyDescent="0.3">
      <c r="A5">
        <f t="shared" si="1"/>
        <v>1979</v>
      </c>
      <c r="B5">
        <v>17.058333333333334</v>
      </c>
      <c r="C5">
        <v>12750</v>
      </c>
      <c r="D5">
        <v>2091.1</v>
      </c>
      <c r="E5">
        <v>9667.2000000000007</v>
      </c>
      <c r="F5">
        <v>49.74</v>
      </c>
      <c r="G5" s="5">
        <f t="shared" si="0"/>
        <v>34.95840445598116</v>
      </c>
      <c r="H5">
        <v>25.600999999999999</v>
      </c>
      <c r="J5">
        <f>AVERAGE(G2:G48)</f>
        <v>35.216858952190528</v>
      </c>
    </row>
    <row r="6" spans="1:15" x14ac:dyDescent="0.3">
      <c r="A6">
        <f t="shared" si="1"/>
        <v>1980</v>
      </c>
      <c r="B6">
        <v>17.091666666666669</v>
      </c>
      <c r="C6">
        <v>14436.1</v>
      </c>
      <c r="D6">
        <v>2473.8000000000002</v>
      </c>
      <c r="E6">
        <v>10755.9</v>
      </c>
      <c r="F6">
        <v>54.91</v>
      </c>
      <c r="G6" s="5">
        <f t="shared" si="0"/>
        <v>34.964849011274026</v>
      </c>
      <c r="H6">
        <v>25.826000000000001</v>
      </c>
    </row>
    <row r="7" spans="1:15" x14ac:dyDescent="0.3">
      <c r="A7">
        <f t="shared" si="1"/>
        <v>1981</v>
      </c>
      <c r="B7">
        <v>19.841666666666665</v>
      </c>
      <c r="C7">
        <v>15955.7</v>
      </c>
      <c r="D7">
        <v>2287.9</v>
      </c>
      <c r="E7">
        <v>11898.2</v>
      </c>
      <c r="F7">
        <v>60.11</v>
      </c>
      <c r="G7" s="5">
        <f t="shared" si="0"/>
        <v>34.928580126523286</v>
      </c>
      <c r="H7">
        <v>25.081</v>
      </c>
      <c r="J7">
        <f>J5/5</f>
        <v>7.0433717904381057</v>
      </c>
      <c r="K7">
        <f>J7+8</f>
        <v>15.043371790438105</v>
      </c>
    </row>
    <row r="8" spans="1:15" x14ac:dyDescent="0.3">
      <c r="A8">
        <f t="shared" si="1"/>
        <v>1982</v>
      </c>
      <c r="B8">
        <v>22.924999999999997</v>
      </c>
      <c r="C8">
        <v>16764.2</v>
      </c>
      <c r="D8">
        <v>1514.9</v>
      </c>
      <c r="E8">
        <v>12541.5</v>
      </c>
      <c r="F8">
        <v>62.06</v>
      </c>
      <c r="G8" s="5">
        <f t="shared" si="0"/>
        <v>34.926692406934322</v>
      </c>
      <c r="H8">
        <v>24.994</v>
      </c>
      <c r="K8">
        <f>24-K7</f>
        <v>8.9566282095618952</v>
      </c>
    </row>
    <row r="9" spans="1:15" x14ac:dyDescent="0.3">
      <c r="A9">
        <f t="shared" si="1"/>
        <v>1983</v>
      </c>
      <c r="B9">
        <v>23.375</v>
      </c>
      <c r="C9">
        <v>17276.599999999999</v>
      </c>
      <c r="D9">
        <v>1746.2</v>
      </c>
      <c r="E9">
        <v>13299.2</v>
      </c>
      <c r="F9">
        <v>62.27</v>
      </c>
      <c r="G9" s="5">
        <f t="shared" si="0"/>
        <v>34.934861848428973</v>
      </c>
      <c r="H9">
        <v>25.114000000000001</v>
      </c>
      <c r="M9" t="s">
        <v>28</v>
      </c>
      <c r="N9" cm="1">
        <f t="array" ref="N9">AVERAGE(LN(C2:C47))</f>
        <v>10.734188113141288</v>
      </c>
    </row>
    <row r="10" spans="1:15" x14ac:dyDescent="0.3">
      <c r="A10">
        <f t="shared" si="1"/>
        <v>1984</v>
      </c>
      <c r="B10">
        <v>20.691666666666666</v>
      </c>
      <c r="C10">
        <v>19162.599999999999</v>
      </c>
      <c r="D10">
        <v>2635.5</v>
      </c>
      <c r="E10">
        <v>14063.3</v>
      </c>
      <c r="F10">
        <v>63.35</v>
      </c>
      <c r="G10" s="5">
        <f t="shared" si="0"/>
        <v>34.9528387069779</v>
      </c>
      <c r="H10">
        <v>25.715</v>
      </c>
      <c r="K10">
        <f>24-8</f>
        <v>16</v>
      </c>
      <c r="L10">
        <f>K10*2+K8*5</f>
        <v>76.78314104780948</v>
      </c>
      <c r="M10" t="s">
        <v>29</v>
      </c>
      <c r="N10" cm="1">
        <f t="array" ref="N10">AVERAGE(LN(G2:G47))</f>
        <v>3.5611229770355788</v>
      </c>
    </row>
    <row r="11" spans="1:15" x14ac:dyDescent="0.3">
      <c r="A11">
        <f t="shared" si="1"/>
        <v>1985</v>
      </c>
      <c r="B11">
        <v>21.683333333333326</v>
      </c>
      <c r="C11">
        <v>20289.2</v>
      </c>
      <c r="D11">
        <v>2500.6</v>
      </c>
      <c r="E11">
        <v>15057.4</v>
      </c>
      <c r="F11">
        <v>63.48</v>
      </c>
      <c r="G11" s="5">
        <f t="shared" si="0"/>
        <v>34.984608190584304</v>
      </c>
      <c r="H11">
        <v>26.815999999999999</v>
      </c>
      <c r="L11">
        <f>24*7</f>
        <v>168</v>
      </c>
    </row>
    <row r="12" spans="1:15" x14ac:dyDescent="0.3">
      <c r="A12">
        <f t="shared" si="1"/>
        <v>1986</v>
      </c>
      <c r="B12">
        <v>18.908333333333335</v>
      </c>
      <c r="C12">
        <v>22009.200000000001</v>
      </c>
      <c r="D12">
        <v>2258.6</v>
      </c>
      <c r="E12">
        <v>15786.3</v>
      </c>
      <c r="F12">
        <v>63.33</v>
      </c>
      <c r="G12" s="5">
        <f t="shared" si="0"/>
        <v>34.965913244633263</v>
      </c>
      <c r="H12">
        <v>27.04</v>
      </c>
      <c r="L12">
        <f>L10/L11</f>
        <v>0.45704250623696119</v>
      </c>
    </row>
    <row r="13" spans="1:15" x14ac:dyDescent="0.3">
      <c r="A13">
        <f t="shared" si="1"/>
        <v>1987</v>
      </c>
      <c r="B13">
        <v>16.799999999999997</v>
      </c>
      <c r="C13">
        <v>24025.8</v>
      </c>
      <c r="D13">
        <v>3274.8</v>
      </c>
      <c r="E13">
        <v>16942.3</v>
      </c>
      <c r="F13">
        <v>64.650000000000006</v>
      </c>
      <c r="G13" s="5">
        <f t="shared" si="0"/>
        <v>34.948940711665657</v>
      </c>
      <c r="H13">
        <v>27.585000000000001</v>
      </c>
      <c r="L13">
        <f>J5/L11</f>
        <v>0.20962416042970552</v>
      </c>
    </row>
    <row r="14" spans="1:15" x14ac:dyDescent="0.3">
      <c r="A14">
        <f t="shared" si="1"/>
        <v>1988</v>
      </c>
      <c r="B14">
        <v>15.008333333333335</v>
      </c>
      <c r="C14">
        <v>26385.8</v>
      </c>
      <c r="D14">
        <v>4051.3</v>
      </c>
      <c r="E14">
        <v>18298.400000000001</v>
      </c>
      <c r="F14">
        <v>66.319999999999993</v>
      </c>
      <c r="G14" s="5">
        <f t="shared" si="0"/>
        <v>34.990237204859362</v>
      </c>
      <c r="H14">
        <v>28.308</v>
      </c>
    </row>
    <row r="15" spans="1:15" x14ac:dyDescent="0.3">
      <c r="A15">
        <f t="shared" si="1"/>
        <v>1989</v>
      </c>
      <c r="B15">
        <v>14.600000000000001</v>
      </c>
      <c r="C15">
        <v>28161.200000000001</v>
      </c>
      <c r="D15">
        <v>4786.8</v>
      </c>
      <c r="E15">
        <v>19114.099999999999</v>
      </c>
      <c r="F15">
        <v>68.19</v>
      </c>
      <c r="G15" s="5">
        <f>_xlfn.FORECAST.LINEAR(H15,G16:G47,H16:H47)</f>
        <v>35.00425571848055</v>
      </c>
      <c r="H15">
        <v>28.925000000000001</v>
      </c>
      <c r="L15">
        <f>1-L13</f>
        <v>0.79037583957029445</v>
      </c>
    </row>
    <row r="16" spans="1:15" x14ac:dyDescent="0.3">
      <c r="A16" s="3">
        <f t="shared" si="1"/>
        <v>1990</v>
      </c>
      <c r="B16" s="3">
        <v>14.375</v>
      </c>
      <c r="C16" s="3">
        <v>30603.9</v>
      </c>
      <c r="D16">
        <v>5188.7</v>
      </c>
      <c r="E16" s="3">
        <v>19827.2</v>
      </c>
      <c r="F16">
        <v>71.17</v>
      </c>
      <c r="G16">
        <v>35.4</v>
      </c>
      <c r="H16">
        <v>29.608000000000001</v>
      </c>
      <c r="N16">
        <v>3.3</v>
      </c>
    </row>
    <row r="17" spans="1:15" x14ac:dyDescent="0.3">
      <c r="A17">
        <f t="shared" si="1"/>
        <v>1991</v>
      </c>
      <c r="B17">
        <v>16.008333333333336</v>
      </c>
      <c r="C17">
        <v>32287</v>
      </c>
      <c r="D17">
        <v>5036</v>
      </c>
      <c r="E17">
        <v>20460.7</v>
      </c>
      <c r="F17">
        <v>72.77</v>
      </c>
      <c r="G17">
        <v>35.5</v>
      </c>
      <c r="H17">
        <v>30.306999999999999</v>
      </c>
      <c r="L17">
        <f>LN(0.2)</f>
        <v>-1.6094379124341003</v>
      </c>
      <c r="N17">
        <f>LN(0.2)</f>
        <v>-1.6094379124341003</v>
      </c>
      <c r="O17">
        <f>N16*N17</f>
        <v>-5.3111451110325305</v>
      </c>
    </row>
    <row r="18" spans="1:15" x14ac:dyDescent="0.3">
      <c r="A18">
        <f t="shared" si="1"/>
        <v>1992</v>
      </c>
      <c r="B18">
        <v>16.7</v>
      </c>
      <c r="C18">
        <v>34630.400000000001</v>
      </c>
      <c r="D18">
        <v>5351.3</v>
      </c>
      <c r="E18">
        <v>21520.9</v>
      </c>
      <c r="F18">
        <v>73.849999999999994</v>
      </c>
      <c r="G18">
        <v>34.799999999999997</v>
      </c>
      <c r="H18">
        <v>30.413</v>
      </c>
      <c r="L18">
        <f>LN(L15*100)</f>
        <v>4.3699234856271465</v>
      </c>
      <c r="N18">
        <f>EXP(O17)</f>
        <v>4.9362709017600811E-3</v>
      </c>
    </row>
    <row r="19" spans="1:15" x14ac:dyDescent="0.3">
      <c r="A19">
        <f t="shared" si="1"/>
        <v>1993</v>
      </c>
      <c r="B19">
        <v>17.000000000000004</v>
      </c>
      <c r="C19">
        <v>36922.5</v>
      </c>
      <c r="D19">
        <v>5925.7</v>
      </c>
      <c r="E19">
        <v>22818.5</v>
      </c>
      <c r="F19">
        <v>74.56</v>
      </c>
      <c r="G19">
        <v>35.4</v>
      </c>
      <c r="H19">
        <v>30.663</v>
      </c>
    </row>
    <row r="20" spans="1:15" x14ac:dyDescent="0.3">
      <c r="A20" s="3">
        <f t="shared" si="1"/>
        <v>1994</v>
      </c>
      <c r="B20" s="3">
        <v>14.525</v>
      </c>
      <c r="C20" s="3">
        <v>39690.6</v>
      </c>
      <c r="D20">
        <v>6481.1</v>
      </c>
      <c r="E20" s="3">
        <v>24429.599999999999</v>
      </c>
      <c r="F20">
        <v>75.63</v>
      </c>
      <c r="G20">
        <v>35.6</v>
      </c>
      <c r="H20">
        <v>30.687000000000001</v>
      </c>
      <c r="L20">
        <f>LN(80)</f>
        <v>4.3820266346738812</v>
      </c>
    </row>
    <row r="21" spans="1:15" x14ac:dyDescent="0.3">
      <c r="A21">
        <f t="shared" si="1"/>
        <v>1995</v>
      </c>
      <c r="B21">
        <v>13.700000000000001</v>
      </c>
      <c r="C21">
        <v>42647.3</v>
      </c>
      <c r="D21">
        <v>7194.3</v>
      </c>
      <c r="E21">
        <v>25923.3</v>
      </c>
      <c r="F21">
        <v>77.08</v>
      </c>
      <c r="G21">
        <v>34.6</v>
      </c>
      <c r="H21">
        <v>30.992999999999999</v>
      </c>
      <c r="L21">
        <f>LN(0.27*100)</f>
        <v>3.2958368660043291</v>
      </c>
    </row>
    <row r="22" spans="1:15" x14ac:dyDescent="0.3">
      <c r="A22">
        <f t="shared" si="1"/>
        <v>1996</v>
      </c>
      <c r="B22">
        <v>13.441666666666665</v>
      </c>
      <c r="C22">
        <v>45340.800000000003</v>
      </c>
      <c r="D22">
        <v>7914.3</v>
      </c>
      <c r="E22">
        <v>27831</v>
      </c>
      <c r="F22">
        <v>79.63</v>
      </c>
      <c r="G22">
        <v>34.1</v>
      </c>
      <c r="H22">
        <v>32.012</v>
      </c>
      <c r="L22" cm="1">
        <f t="array" ref="L22">COVAR(LN(G2:G47), LN(C2:C47))</f>
        <v>4.1280496087086728E-3</v>
      </c>
    </row>
    <row r="23" spans="1:15" x14ac:dyDescent="0.3">
      <c r="A23">
        <f t="shared" si="1"/>
        <v>1997</v>
      </c>
      <c r="B23">
        <v>13.449999999999998</v>
      </c>
      <c r="C23">
        <v>48187</v>
      </c>
      <c r="D23">
        <v>8946.2999999999993</v>
      </c>
      <c r="E23">
        <v>30010.799999999999</v>
      </c>
      <c r="F23">
        <v>81.14</v>
      </c>
      <c r="G23">
        <v>35.200000000000003</v>
      </c>
      <c r="H23">
        <v>31.995999999999999</v>
      </c>
      <c r="L23" cm="1">
        <f t="array" ref="L23">VAR(LN(G2:G48))</f>
        <v>1.3043637794900567E-4</v>
      </c>
    </row>
    <row r="24" spans="1:15" x14ac:dyDescent="0.3">
      <c r="A24">
        <f t="shared" si="1"/>
        <v>1998</v>
      </c>
      <c r="B24">
        <v>13.308333333333335</v>
      </c>
      <c r="C24">
        <v>54086.400000000001</v>
      </c>
      <c r="D24">
        <v>9150.1</v>
      </c>
      <c r="E24">
        <v>31980.3</v>
      </c>
      <c r="F24">
        <v>81.180000000000007</v>
      </c>
      <c r="G24">
        <v>35.299999999999997</v>
      </c>
      <c r="H24">
        <v>32.454000000000001</v>
      </c>
    </row>
    <row r="25" spans="1:15" x14ac:dyDescent="0.3">
      <c r="A25">
        <f t="shared" si="1"/>
        <v>1999</v>
      </c>
      <c r="B25">
        <v>11.700000000000001</v>
      </c>
      <c r="C25">
        <v>57841</v>
      </c>
      <c r="D25">
        <v>11973.2</v>
      </c>
      <c r="E25">
        <v>34008</v>
      </c>
      <c r="F25">
        <v>81.73</v>
      </c>
      <c r="G25">
        <v>35.700000000000003</v>
      </c>
      <c r="H25">
        <v>33.420999999999999</v>
      </c>
      <c r="L25">
        <f>L22/L23</f>
        <v>31.647993248651392</v>
      </c>
    </row>
    <row r="26" spans="1:15" x14ac:dyDescent="0.3">
      <c r="A26">
        <f t="shared" si="1"/>
        <v>2000</v>
      </c>
      <c r="B26">
        <v>10.15</v>
      </c>
      <c r="C26">
        <v>61701.8</v>
      </c>
      <c r="D26">
        <v>12164.2</v>
      </c>
      <c r="E26">
        <v>36132.6</v>
      </c>
      <c r="F26">
        <v>84.24</v>
      </c>
      <c r="G26">
        <v>35.700000000000003</v>
      </c>
      <c r="H26">
        <v>33.973999999999997</v>
      </c>
      <c r="L26">
        <f>LN(L25)</f>
        <v>3.4546747421140465</v>
      </c>
    </row>
    <row r="27" spans="1:15" x14ac:dyDescent="0.3">
      <c r="A27">
        <f t="shared" si="1"/>
        <v>2001</v>
      </c>
      <c r="B27">
        <v>11.341666666666667</v>
      </c>
      <c r="C27">
        <v>67897.100000000006</v>
      </c>
      <c r="D27">
        <v>12159.3</v>
      </c>
      <c r="E27">
        <v>37590.300000000003</v>
      </c>
      <c r="F27">
        <v>84.73</v>
      </c>
      <c r="G27">
        <v>35.200000000000003</v>
      </c>
      <c r="H27">
        <v>35.19</v>
      </c>
    </row>
    <row r="28" spans="1:15" x14ac:dyDescent="0.3">
      <c r="A28">
        <f t="shared" si="1"/>
        <v>2002</v>
      </c>
      <c r="B28">
        <v>12.233333333333333</v>
      </c>
      <c r="C28">
        <v>71306.100000000006</v>
      </c>
      <c r="D28">
        <v>11648.1</v>
      </c>
      <c r="E28">
        <v>38470.1</v>
      </c>
      <c r="F28">
        <v>84.9</v>
      </c>
      <c r="G28">
        <v>35.6</v>
      </c>
      <c r="H28">
        <v>35.798999999999999</v>
      </c>
    </row>
    <row r="29" spans="1:15" x14ac:dyDescent="0.3">
      <c r="A29" s="3">
        <f t="shared" si="1"/>
        <v>2003</v>
      </c>
      <c r="B29" s="3">
        <v>11.966666666666667</v>
      </c>
      <c r="C29" s="4">
        <v>75834</v>
      </c>
      <c r="D29" s="3">
        <v>11619.1</v>
      </c>
      <c r="E29" s="3">
        <v>41970.400000000001</v>
      </c>
      <c r="F29">
        <v>86.07</v>
      </c>
      <c r="G29">
        <v>35.299999999999997</v>
      </c>
      <c r="H29">
        <v>35.317</v>
      </c>
    </row>
    <row r="30" spans="1:15" x14ac:dyDescent="0.3">
      <c r="A30">
        <f t="shared" si="1"/>
        <v>2004</v>
      </c>
      <c r="B30">
        <v>10.583333333333334</v>
      </c>
      <c r="C30" s="2">
        <v>80322.3</v>
      </c>
      <c r="D30">
        <v>12303.3</v>
      </c>
      <c r="E30" s="2">
        <v>44255.5</v>
      </c>
      <c r="F30">
        <v>88.26</v>
      </c>
      <c r="G30">
        <v>34.299999999999997</v>
      </c>
      <c r="H30">
        <v>35.622999999999998</v>
      </c>
    </row>
    <row r="31" spans="1:15" x14ac:dyDescent="0.3">
      <c r="A31">
        <f t="shared" si="1"/>
        <v>2005</v>
      </c>
      <c r="B31">
        <v>11.266666666666666</v>
      </c>
      <c r="C31" s="2">
        <v>83914.5</v>
      </c>
      <c r="D31">
        <v>12248.5</v>
      </c>
      <c r="E31">
        <v>47065.1</v>
      </c>
      <c r="F31">
        <v>93.21</v>
      </c>
      <c r="G31">
        <v>35.1</v>
      </c>
      <c r="H31">
        <v>35.795999999999999</v>
      </c>
    </row>
    <row r="32" spans="1:15" x14ac:dyDescent="0.3">
      <c r="A32">
        <f t="shared" si="1"/>
        <v>2006</v>
      </c>
      <c r="B32">
        <v>10.591666666666667</v>
      </c>
      <c r="C32" s="2">
        <v>87276.2</v>
      </c>
      <c r="D32">
        <v>12211.2</v>
      </c>
      <c r="E32">
        <v>50148.800000000003</v>
      </c>
      <c r="F32">
        <v>98.04</v>
      </c>
      <c r="G32">
        <v>35</v>
      </c>
      <c r="H32">
        <v>36.746000000000002</v>
      </c>
    </row>
    <row r="33" spans="1:8" x14ac:dyDescent="0.3">
      <c r="A33">
        <f t="shared" si="1"/>
        <v>2007</v>
      </c>
      <c r="B33">
        <v>11.158333333333333</v>
      </c>
      <c r="C33" s="2">
        <v>89524.1</v>
      </c>
      <c r="D33">
        <v>11987.8</v>
      </c>
      <c r="E33">
        <v>52086.6</v>
      </c>
      <c r="F33">
        <v>102.19</v>
      </c>
      <c r="G33">
        <v>35.799999999999997</v>
      </c>
      <c r="H33">
        <v>37.734000000000002</v>
      </c>
    </row>
    <row r="34" spans="1:8" x14ac:dyDescent="0.3">
      <c r="A34">
        <f t="shared" si="1"/>
        <v>2008</v>
      </c>
      <c r="B34">
        <v>11.791666666666666</v>
      </c>
      <c r="C34" s="2">
        <v>93639.3</v>
      </c>
      <c r="D34">
        <v>11373.6</v>
      </c>
      <c r="E34">
        <v>54553.8</v>
      </c>
      <c r="F34">
        <v>107.51</v>
      </c>
      <c r="G34">
        <v>35.5</v>
      </c>
      <c r="H34">
        <v>37.506</v>
      </c>
    </row>
    <row r="35" spans="1:8" x14ac:dyDescent="0.3">
      <c r="A35">
        <f t="shared" si="1"/>
        <v>2009</v>
      </c>
      <c r="B35">
        <v>15.375</v>
      </c>
      <c r="C35" s="2">
        <v>96385.600000000006</v>
      </c>
      <c r="D35">
        <v>10053.9</v>
      </c>
      <c r="E35">
        <v>55122.1</v>
      </c>
      <c r="F35">
        <v>107.81</v>
      </c>
      <c r="G35">
        <v>35.299999999999997</v>
      </c>
      <c r="H35">
        <v>36.895000000000003</v>
      </c>
    </row>
    <row r="36" spans="1:8" x14ac:dyDescent="0.3">
      <c r="A36">
        <f t="shared" si="1"/>
        <v>2010</v>
      </c>
      <c r="B36">
        <v>16.350000000000001</v>
      </c>
      <c r="C36" s="2">
        <v>98381.3</v>
      </c>
      <c r="D36">
        <v>9012.1</v>
      </c>
      <c r="E36">
        <v>56783.8</v>
      </c>
      <c r="F36">
        <v>110.48</v>
      </c>
      <c r="G36">
        <v>35.1</v>
      </c>
      <c r="H36">
        <v>36.979999999999997</v>
      </c>
    </row>
    <row r="37" spans="1:8" x14ac:dyDescent="0.3">
      <c r="A37" s="3">
        <f t="shared" si="1"/>
        <v>2011</v>
      </c>
      <c r="B37" s="3">
        <v>15.966666666666667</v>
      </c>
      <c r="C37" s="4">
        <v>100195.8</v>
      </c>
      <c r="D37">
        <v>10086.799999999999</v>
      </c>
      <c r="E37">
        <v>58145.9</v>
      </c>
      <c r="F37">
        <v>113.67924999999998</v>
      </c>
      <c r="G37">
        <v>35.200000000000003</v>
      </c>
      <c r="H37">
        <v>36.719000000000001</v>
      </c>
    </row>
    <row r="38" spans="1:8" x14ac:dyDescent="0.3">
      <c r="A38">
        <f t="shared" si="1"/>
        <v>2012</v>
      </c>
      <c r="B38">
        <v>14.466666666666669</v>
      </c>
      <c r="C38">
        <v>101564.8</v>
      </c>
      <c r="D38">
        <v>10496.3</v>
      </c>
      <c r="E38">
        <v>60897</v>
      </c>
      <c r="F38">
        <v>115.20858333333332</v>
      </c>
      <c r="G38">
        <v>35.299999999999997</v>
      </c>
      <c r="H38">
        <v>37.134</v>
      </c>
    </row>
    <row r="39" spans="1:8" x14ac:dyDescent="0.3">
      <c r="A39">
        <f t="shared" si="1"/>
        <v>2013</v>
      </c>
      <c r="B39">
        <v>14.233333333333334</v>
      </c>
      <c r="C39">
        <v>102450</v>
      </c>
      <c r="D39">
        <v>9763</v>
      </c>
      <c r="E39">
        <v>62477.599999999999</v>
      </c>
      <c r="F39">
        <v>116.43075</v>
      </c>
      <c r="G39">
        <v>35.744444444444447</v>
      </c>
      <c r="H39">
        <v>37.234999999999999</v>
      </c>
    </row>
    <row r="40" spans="1:8" x14ac:dyDescent="0.3">
      <c r="A40">
        <f t="shared" si="1"/>
        <v>2014</v>
      </c>
      <c r="B40">
        <v>13.83333333333333</v>
      </c>
      <c r="C40">
        <v>102445.8</v>
      </c>
      <c r="D40">
        <v>9159.9</v>
      </c>
      <c r="E40">
        <v>61899.4</v>
      </c>
      <c r="F40">
        <v>117.09024999999998</v>
      </c>
      <c r="G40">
        <v>35.299999999999997</v>
      </c>
      <c r="H40">
        <v>37.156999999999996</v>
      </c>
    </row>
    <row r="41" spans="1:8" x14ac:dyDescent="0.3">
      <c r="A41">
        <f t="shared" si="1"/>
        <v>2015</v>
      </c>
      <c r="B41">
        <v>12.058333333333332</v>
      </c>
      <c r="C41">
        <v>103375.5</v>
      </c>
      <c r="D41">
        <v>8888.7999999999993</v>
      </c>
      <c r="E41">
        <v>61640.5</v>
      </c>
      <c r="F41">
        <v>116.21133333333334</v>
      </c>
      <c r="G41">
        <v>35.216666666666661</v>
      </c>
      <c r="H41">
        <v>37.256</v>
      </c>
    </row>
    <row r="42" spans="1:8" x14ac:dyDescent="0.3">
      <c r="A42">
        <f t="shared" si="1"/>
        <v>2016</v>
      </c>
      <c r="B42">
        <v>11.75</v>
      </c>
      <c r="C42">
        <v>104336.7</v>
      </c>
      <c r="D42">
        <v>8425.5</v>
      </c>
      <c r="E42">
        <v>60979.4</v>
      </c>
      <c r="F42">
        <v>115.86991666666665</v>
      </c>
      <c r="G42">
        <v>35.358333333333327</v>
      </c>
      <c r="H42">
        <v>37.298999999999999</v>
      </c>
    </row>
    <row r="43" spans="1:8" x14ac:dyDescent="0.3">
      <c r="A43">
        <f t="shared" si="1"/>
        <v>2017</v>
      </c>
      <c r="B43">
        <v>10.908333333333333</v>
      </c>
      <c r="C43">
        <v>103445.526</v>
      </c>
      <c r="D43">
        <v>8062.7</v>
      </c>
      <c r="E43">
        <v>62453.8</v>
      </c>
      <c r="F43">
        <v>117.92675000000001</v>
      </c>
      <c r="G43">
        <v>35.441666666666663</v>
      </c>
      <c r="H43">
        <v>38.128</v>
      </c>
    </row>
    <row r="44" spans="1:8" x14ac:dyDescent="0.3">
      <c r="A44">
        <f t="shared" si="1"/>
        <v>2018</v>
      </c>
      <c r="B44">
        <v>9.1750000000000007</v>
      </c>
      <c r="C44">
        <v>100958.1</v>
      </c>
      <c r="D44">
        <v>15478.3</v>
      </c>
      <c r="E44">
        <v>65157.1</v>
      </c>
      <c r="F44">
        <v>119.372</v>
      </c>
      <c r="G44">
        <v>35.891666666666666</v>
      </c>
      <c r="H44">
        <v>38.601999999999997</v>
      </c>
    </row>
    <row r="45" spans="1:8" x14ac:dyDescent="0.3">
      <c r="A45">
        <f t="shared" si="1"/>
        <v>2019</v>
      </c>
      <c r="B45">
        <v>8.2916666666666679</v>
      </c>
      <c r="C45">
        <v>105126.39999999999</v>
      </c>
      <c r="D45">
        <v>16135.5</v>
      </c>
      <c r="E45">
        <v>68758.8</v>
      </c>
      <c r="F45">
        <v>119.52081666666665</v>
      </c>
      <c r="G45">
        <v>36.150000000000006</v>
      </c>
      <c r="H45">
        <v>38.890999999999998</v>
      </c>
    </row>
    <row r="46" spans="1:8" x14ac:dyDescent="0.3">
      <c r="A46">
        <f t="shared" si="1"/>
        <v>2020</v>
      </c>
      <c r="B46">
        <v>8.8000000000000007</v>
      </c>
      <c r="C46">
        <v>103020.3</v>
      </c>
      <c r="D46">
        <v>11712</v>
      </c>
      <c r="E46">
        <v>64691.8</v>
      </c>
      <c r="F46">
        <v>118.90565000000002</v>
      </c>
      <c r="G46">
        <v>35.175000000000004</v>
      </c>
      <c r="H46">
        <v>37.554000000000002</v>
      </c>
    </row>
    <row r="47" spans="1:8" x14ac:dyDescent="0.3">
      <c r="A47">
        <f t="shared" si="1"/>
        <v>2021</v>
      </c>
      <c r="B47">
        <v>8.0750000000000011</v>
      </c>
      <c r="C47">
        <v>106525.7</v>
      </c>
      <c r="D47" t="s">
        <v>9</v>
      </c>
      <c r="E47">
        <v>71039</v>
      </c>
      <c r="F47">
        <v>121.77225</v>
      </c>
      <c r="G47">
        <v>35.825000000000003</v>
      </c>
      <c r="H47">
        <v>38.36</v>
      </c>
    </row>
    <row r="48" spans="1:8" x14ac:dyDescent="0.3">
      <c r="A48">
        <f t="shared" si="1"/>
        <v>2022</v>
      </c>
      <c r="B48">
        <v>6.35</v>
      </c>
      <c r="F48">
        <v>129.14043333333333</v>
      </c>
      <c r="G48">
        <v>35.766666666666666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13A-9DB4-41B6-A9BF-833F9866F29F}">
  <dimension ref="A1:G566"/>
  <sheetViews>
    <sheetView workbookViewId="0">
      <selection activeCell="K11" sqref="K11"/>
    </sheetView>
  </sheetViews>
  <sheetFormatPr defaultRowHeight="14.4" x14ac:dyDescent="0.3"/>
  <sheetData>
    <row r="1" spans="1:7" ht="30.6" thickBot="1" x14ac:dyDescent="0.35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22</v>
      </c>
    </row>
    <row r="2" spans="1:7" ht="15.6" thickBot="1" x14ac:dyDescent="0.35">
      <c r="A2" s="9">
        <v>1976</v>
      </c>
      <c r="B2" s="9">
        <v>1</v>
      </c>
      <c r="C2" s="10">
        <v>4.1799999999999997E-2</v>
      </c>
      <c r="D2" s="11">
        <v>2114.1999999999998</v>
      </c>
      <c r="E2" s="9">
        <v>55.6</v>
      </c>
      <c r="G2" s="13"/>
    </row>
    <row r="3" spans="1:7" ht="15.6" thickBot="1" x14ac:dyDescent="0.35">
      <c r="A3" s="6">
        <v>1976</v>
      </c>
      <c r="B3" s="6">
        <v>2</v>
      </c>
      <c r="C3" s="7">
        <v>8.0000000000000002E-3</v>
      </c>
      <c r="D3" s="8">
        <v>2131.17</v>
      </c>
      <c r="E3" s="6">
        <v>55.8</v>
      </c>
    </row>
    <row r="4" spans="1:7" ht="15.6" thickBot="1" x14ac:dyDescent="0.35">
      <c r="A4" s="9">
        <v>1976</v>
      </c>
      <c r="B4" s="9">
        <v>3</v>
      </c>
      <c r="C4" s="10">
        <v>1.0999999999999999E-2</v>
      </c>
      <c r="D4" s="11">
        <v>2154.5100000000002</v>
      </c>
      <c r="E4" s="9">
        <v>55.9</v>
      </c>
      <c r="G4" t="s">
        <v>34</v>
      </c>
    </row>
    <row r="5" spans="1:7" ht="15.6" thickBot="1" x14ac:dyDescent="0.35">
      <c r="A5" s="6">
        <v>1976</v>
      </c>
      <c r="B5" s="6">
        <v>4</v>
      </c>
      <c r="C5" s="7">
        <v>-3.8E-3</v>
      </c>
      <c r="D5" s="8">
        <v>2146.25</v>
      </c>
      <c r="E5" s="6">
        <v>56.1</v>
      </c>
      <c r="G5" t="s">
        <v>35</v>
      </c>
    </row>
    <row r="6" spans="1:7" ht="15.6" thickBot="1" x14ac:dyDescent="0.35">
      <c r="A6" s="9">
        <v>1976</v>
      </c>
      <c r="B6" s="9">
        <v>5</v>
      </c>
      <c r="C6" s="10">
        <v>8.9999999999999993E-3</v>
      </c>
      <c r="D6" s="11">
        <v>2165.58</v>
      </c>
      <c r="E6" s="9">
        <v>56.5</v>
      </c>
    </row>
    <row r="7" spans="1:7" ht="15.6" thickBot="1" x14ac:dyDescent="0.35">
      <c r="A7" s="6">
        <v>1976</v>
      </c>
      <c r="B7" s="6">
        <v>6</v>
      </c>
      <c r="C7" s="7">
        <v>2.6700000000000002E-2</v>
      </c>
      <c r="D7" s="8">
        <v>2223.3000000000002</v>
      </c>
      <c r="E7" s="6">
        <v>56.8</v>
      </c>
    </row>
    <row r="8" spans="1:7" ht="15.6" thickBot="1" x14ac:dyDescent="0.35">
      <c r="A8" s="9">
        <v>1976</v>
      </c>
      <c r="B8" s="9">
        <v>7</v>
      </c>
      <c r="C8" s="10">
        <v>-5.5999999999999999E-3</v>
      </c>
      <c r="D8" s="11">
        <v>2210.84</v>
      </c>
      <c r="E8" s="9">
        <v>57.1</v>
      </c>
    </row>
    <row r="9" spans="1:7" ht="15.6" thickBot="1" x14ac:dyDescent="0.35">
      <c r="A9" s="6">
        <v>1976</v>
      </c>
      <c r="B9" s="6">
        <v>8</v>
      </c>
      <c r="C9" s="7">
        <v>2.4400000000000002E-2</v>
      </c>
      <c r="D9" s="8">
        <v>2264.7399999999998</v>
      </c>
      <c r="E9" s="6">
        <v>57.4</v>
      </c>
    </row>
    <row r="10" spans="1:7" ht="15.6" thickBot="1" x14ac:dyDescent="0.35">
      <c r="A10" s="9">
        <v>1976</v>
      </c>
      <c r="B10" s="9">
        <v>9</v>
      </c>
      <c r="C10" s="10">
        <v>-3.1099999999999999E-2</v>
      </c>
      <c r="D10" s="11">
        <v>2194.34</v>
      </c>
      <c r="E10" s="9">
        <v>57.6</v>
      </c>
    </row>
    <row r="11" spans="1:7" ht="15.6" thickBot="1" x14ac:dyDescent="0.35">
      <c r="A11" s="6">
        <v>1976</v>
      </c>
      <c r="B11" s="6">
        <v>10</v>
      </c>
      <c r="C11" s="7">
        <v>-3.7000000000000002E-3</v>
      </c>
      <c r="D11" s="8">
        <v>2186.3000000000002</v>
      </c>
      <c r="E11" s="6">
        <v>57.9</v>
      </c>
    </row>
    <row r="12" spans="1:7" ht="15.6" thickBot="1" x14ac:dyDescent="0.35">
      <c r="A12" s="9">
        <v>1976</v>
      </c>
      <c r="B12" s="9">
        <v>11</v>
      </c>
      <c r="C12" s="10">
        <v>3.7900000000000003E-2</v>
      </c>
      <c r="D12" s="11">
        <v>2269.08</v>
      </c>
      <c r="E12" s="9">
        <v>58</v>
      </c>
    </row>
    <row r="13" spans="1:7" ht="15.6" thickBot="1" x14ac:dyDescent="0.35">
      <c r="A13" s="6">
        <v>1976</v>
      </c>
      <c r="B13" s="6">
        <v>12</v>
      </c>
      <c r="C13" s="7">
        <v>-5.4000000000000003E-3</v>
      </c>
      <c r="D13" s="8">
        <v>2256.89</v>
      </c>
      <c r="E13" s="6">
        <v>58.2</v>
      </c>
    </row>
    <row r="14" spans="1:7" ht="15.6" thickBot="1" x14ac:dyDescent="0.35">
      <c r="A14" s="9">
        <v>1977</v>
      </c>
      <c r="B14" s="9">
        <v>1</v>
      </c>
      <c r="C14" s="10">
        <v>-2.3699999999999999E-2</v>
      </c>
      <c r="D14" s="11">
        <v>2203.44</v>
      </c>
      <c r="E14" s="9">
        <v>58.5</v>
      </c>
    </row>
    <row r="15" spans="1:7" ht="15.6" thickBot="1" x14ac:dyDescent="0.35">
      <c r="A15" s="6">
        <v>1977</v>
      </c>
      <c r="B15" s="6">
        <v>2</v>
      </c>
      <c r="C15" s="7">
        <v>-5.0000000000000001E-4</v>
      </c>
      <c r="D15" s="8">
        <v>2202.2399999999998</v>
      </c>
      <c r="E15" s="6">
        <v>59.1</v>
      </c>
    </row>
    <row r="16" spans="1:7" ht="15.6" thickBot="1" x14ac:dyDescent="0.35">
      <c r="A16" s="9">
        <v>1977</v>
      </c>
      <c r="B16" s="9">
        <v>3</v>
      </c>
      <c r="C16" s="10">
        <v>-1.1900000000000001E-2</v>
      </c>
      <c r="D16" s="11">
        <v>2175.9499999999998</v>
      </c>
      <c r="E16" s="9">
        <v>59.5</v>
      </c>
    </row>
    <row r="17" spans="1:5" ht="15.6" thickBot="1" x14ac:dyDescent="0.35">
      <c r="A17" s="6">
        <v>1977</v>
      </c>
      <c r="B17" s="6">
        <v>4</v>
      </c>
      <c r="C17" s="7">
        <v>5.9999999999999995E-4</v>
      </c>
      <c r="D17" s="8">
        <v>2177.36</v>
      </c>
      <c r="E17" s="6">
        <v>60</v>
      </c>
    </row>
    <row r="18" spans="1:5" ht="15.6" thickBot="1" x14ac:dyDescent="0.35">
      <c r="A18" s="9">
        <v>1977</v>
      </c>
      <c r="B18" s="9">
        <v>5</v>
      </c>
      <c r="C18" s="10">
        <v>8.9999999999999993E-3</v>
      </c>
      <c r="D18" s="11">
        <v>2196.9499999999998</v>
      </c>
      <c r="E18" s="9">
        <v>60.3</v>
      </c>
    </row>
    <row r="19" spans="1:5" ht="15.6" thickBot="1" x14ac:dyDescent="0.35">
      <c r="A19" s="6">
        <v>1977</v>
      </c>
      <c r="B19" s="6">
        <v>6</v>
      </c>
      <c r="C19" s="7">
        <v>1.2800000000000001E-2</v>
      </c>
      <c r="D19" s="8">
        <v>2225.12</v>
      </c>
      <c r="E19" s="6">
        <v>60.7</v>
      </c>
    </row>
    <row r="20" spans="1:5" ht="15.6" thickBot="1" x14ac:dyDescent="0.35">
      <c r="A20" s="9">
        <v>1977</v>
      </c>
      <c r="B20" s="9">
        <v>7</v>
      </c>
      <c r="C20" s="10">
        <v>-2.0799999999999999E-2</v>
      </c>
      <c r="D20" s="11">
        <v>2178.87</v>
      </c>
      <c r="E20" s="9">
        <v>61</v>
      </c>
    </row>
    <row r="21" spans="1:5" ht="15.6" thickBot="1" x14ac:dyDescent="0.35">
      <c r="A21" s="6">
        <v>1977</v>
      </c>
      <c r="B21" s="6">
        <v>8</v>
      </c>
      <c r="C21" s="7">
        <v>-1.18E-2</v>
      </c>
      <c r="D21" s="8">
        <v>2153.2600000000002</v>
      </c>
      <c r="E21" s="6">
        <v>61.2</v>
      </c>
    </row>
    <row r="22" spans="1:5" ht="15.6" thickBot="1" x14ac:dyDescent="0.35">
      <c r="A22" s="9">
        <v>1977</v>
      </c>
      <c r="B22" s="9">
        <v>9</v>
      </c>
      <c r="C22" s="10">
        <v>-2.1999999999999999E-2</v>
      </c>
      <c r="D22" s="11">
        <v>2105.94</v>
      </c>
      <c r="E22" s="9">
        <v>61.4</v>
      </c>
    </row>
    <row r="23" spans="1:5" ht="15.6" thickBot="1" x14ac:dyDescent="0.35">
      <c r="A23" s="6">
        <v>1977</v>
      </c>
      <c r="B23" s="6">
        <v>10</v>
      </c>
      <c r="C23" s="7">
        <v>9.7999999999999997E-3</v>
      </c>
      <c r="D23" s="8">
        <v>2126.6</v>
      </c>
      <c r="E23" s="6">
        <v>61.6</v>
      </c>
    </row>
    <row r="24" spans="1:5" ht="15.6" thickBot="1" x14ac:dyDescent="0.35">
      <c r="A24" s="9">
        <v>1977</v>
      </c>
      <c r="B24" s="9">
        <v>11</v>
      </c>
      <c r="C24" s="10">
        <v>-8.0000000000000004E-4</v>
      </c>
      <c r="D24" s="11">
        <v>2124.9</v>
      </c>
      <c r="E24" s="9">
        <v>61.9</v>
      </c>
    </row>
    <row r="25" spans="1:5" ht="15.6" thickBot="1" x14ac:dyDescent="0.35">
      <c r="A25" s="6">
        <v>1977</v>
      </c>
      <c r="B25" s="6">
        <v>12</v>
      </c>
      <c r="C25" s="7">
        <v>-3.39E-2</v>
      </c>
      <c r="D25" s="8">
        <v>2052.85</v>
      </c>
      <c r="E25" s="6">
        <v>62.1</v>
      </c>
    </row>
    <row r="26" spans="1:5" ht="15.6" thickBot="1" x14ac:dyDescent="0.35">
      <c r="A26" s="9">
        <v>1978</v>
      </c>
      <c r="B26" s="9">
        <v>1</v>
      </c>
      <c r="C26" s="10">
        <v>-9.7000000000000003E-3</v>
      </c>
      <c r="D26" s="11">
        <v>2032.9</v>
      </c>
      <c r="E26" s="9">
        <v>62.5</v>
      </c>
    </row>
    <row r="27" spans="1:5" ht="15.6" thickBot="1" x14ac:dyDescent="0.35">
      <c r="A27" s="6">
        <v>1978</v>
      </c>
      <c r="B27" s="6">
        <v>2</v>
      </c>
      <c r="C27" s="7">
        <v>2.7000000000000001E-3</v>
      </c>
      <c r="D27" s="8">
        <v>2038.3</v>
      </c>
      <c r="E27" s="6">
        <v>62.9</v>
      </c>
    </row>
    <row r="28" spans="1:5" ht="15.6" thickBot="1" x14ac:dyDescent="0.35">
      <c r="A28" s="9">
        <v>1978</v>
      </c>
      <c r="B28" s="9">
        <v>3</v>
      </c>
      <c r="C28" s="10">
        <v>4.8300000000000003E-2</v>
      </c>
      <c r="D28" s="11">
        <v>2136.75</v>
      </c>
      <c r="E28" s="9">
        <v>63.4</v>
      </c>
    </row>
    <row r="29" spans="1:5" ht="15.6" thickBot="1" x14ac:dyDescent="0.35">
      <c r="A29" s="6">
        <v>1978</v>
      </c>
      <c r="B29" s="6">
        <v>4</v>
      </c>
      <c r="C29" s="7">
        <v>5.5E-2</v>
      </c>
      <c r="D29" s="8">
        <v>2254.36</v>
      </c>
      <c r="E29" s="6">
        <v>63.9</v>
      </c>
    </row>
    <row r="30" spans="1:5" ht="15.6" thickBot="1" x14ac:dyDescent="0.35">
      <c r="A30" s="9">
        <v>1978</v>
      </c>
      <c r="B30" s="9">
        <v>5</v>
      </c>
      <c r="C30" s="10">
        <v>6.7000000000000002E-3</v>
      </c>
      <c r="D30" s="11">
        <v>2269.5500000000002</v>
      </c>
      <c r="E30" s="9">
        <v>64.5</v>
      </c>
    </row>
    <row r="31" spans="1:5" ht="15.6" thickBot="1" x14ac:dyDescent="0.35">
      <c r="A31" s="6">
        <v>1978</v>
      </c>
      <c r="B31" s="6">
        <v>6</v>
      </c>
      <c r="C31" s="7">
        <v>-5.9999999999999995E-4</v>
      </c>
      <c r="D31" s="8">
        <v>2268.13</v>
      </c>
      <c r="E31" s="6">
        <v>65.2</v>
      </c>
    </row>
    <row r="32" spans="1:5" ht="15.6" thickBot="1" x14ac:dyDescent="0.35">
      <c r="A32" s="9">
        <v>1978</v>
      </c>
      <c r="B32" s="9">
        <v>7</v>
      </c>
      <c r="C32" s="10">
        <v>7.3300000000000004E-2</v>
      </c>
      <c r="D32" s="11">
        <v>2434.35</v>
      </c>
      <c r="E32" s="9">
        <v>65.7</v>
      </c>
    </row>
    <row r="33" spans="1:5" ht="15.6" thickBot="1" x14ac:dyDescent="0.35">
      <c r="A33" s="6">
        <v>1978</v>
      </c>
      <c r="B33" s="6">
        <v>8</v>
      </c>
      <c r="C33" s="7">
        <v>4.0000000000000001E-3</v>
      </c>
      <c r="D33" s="8">
        <v>2444.08</v>
      </c>
      <c r="E33" s="6">
        <v>66</v>
      </c>
    </row>
    <row r="34" spans="1:5" ht="15.6" thickBot="1" x14ac:dyDescent="0.35">
      <c r="A34" s="9">
        <v>1978</v>
      </c>
      <c r="B34" s="9">
        <v>9</v>
      </c>
      <c r="C34" s="10">
        <v>-2.7699999999999999E-2</v>
      </c>
      <c r="D34" s="11">
        <v>2376.29</v>
      </c>
      <c r="E34" s="9">
        <v>66.5</v>
      </c>
    </row>
    <row r="35" spans="1:5" ht="15.6" thickBot="1" x14ac:dyDescent="0.35">
      <c r="A35" s="6">
        <v>1978</v>
      </c>
      <c r="B35" s="6">
        <v>10</v>
      </c>
      <c r="C35" s="7">
        <v>-5.4399999999999997E-2</v>
      </c>
      <c r="D35" s="8">
        <v>2247.08</v>
      </c>
      <c r="E35" s="6">
        <v>67.099999999999994</v>
      </c>
    </row>
    <row r="36" spans="1:5" ht="15.6" thickBot="1" x14ac:dyDescent="0.35">
      <c r="A36" s="9">
        <v>1978</v>
      </c>
      <c r="B36" s="9">
        <v>11</v>
      </c>
      <c r="C36" s="10">
        <v>1.9199999999999998E-2</v>
      </c>
      <c r="D36" s="11">
        <v>2290.2800000000002</v>
      </c>
      <c r="E36" s="9">
        <v>67.400000000000006</v>
      </c>
    </row>
    <row r="37" spans="1:5" ht="15.6" thickBot="1" x14ac:dyDescent="0.35">
      <c r="A37" s="6">
        <v>1978</v>
      </c>
      <c r="B37" s="6">
        <v>12</v>
      </c>
      <c r="C37" s="7">
        <v>4.19E-2</v>
      </c>
      <c r="D37" s="8">
        <v>2386.14</v>
      </c>
      <c r="E37" s="6">
        <v>67.7</v>
      </c>
    </row>
    <row r="38" spans="1:5" ht="15.6" thickBot="1" x14ac:dyDescent="0.35">
      <c r="A38" s="9">
        <v>1979</v>
      </c>
      <c r="B38" s="9">
        <v>1</v>
      </c>
      <c r="C38" s="10">
        <v>-1.06E-2</v>
      </c>
      <c r="D38" s="11">
        <v>2360.92</v>
      </c>
      <c r="E38" s="9">
        <v>68.3</v>
      </c>
    </row>
    <row r="39" spans="1:5" ht="15.6" thickBot="1" x14ac:dyDescent="0.35">
      <c r="A39" s="6">
        <v>1979</v>
      </c>
      <c r="B39" s="6">
        <v>2</v>
      </c>
      <c r="C39" s="7">
        <v>2.3400000000000001E-2</v>
      </c>
      <c r="D39" s="8">
        <v>2416.19</v>
      </c>
      <c r="E39" s="6">
        <v>69.099999999999994</v>
      </c>
    </row>
    <row r="40" spans="1:5" ht="15.6" thickBot="1" x14ac:dyDescent="0.35">
      <c r="A40" s="9">
        <v>1979</v>
      </c>
      <c r="B40" s="9">
        <v>3</v>
      </c>
      <c r="C40" s="10">
        <v>2.4299999999999999E-2</v>
      </c>
      <c r="D40" s="11">
        <v>2474.9299999999998</v>
      </c>
      <c r="E40" s="9">
        <v>69.8</v>
      </c>
    </row>
    <row r="41" spans="1:5" ht="15.6" thickBot="1" x14ac:dyDescent="0.35">
      <c r="A41" s="6">
        <v>1979</v>
      </c>
      <c r="B41" s="6">
        <v>4</v>
      </c>
      <c r="C41" s="7">
        <v>-1.89E-2</v>
      </c>
      <c r="D41" s="8">
        <v>2428.08</v>
      </c>
      <c r="E41" s="6">
        <v>70.599999999999994</v>
      </c>
    </row>
    <row r="42" spans="1:5" ht="15.6" thickBot="1" x14ac:dyDescent="0.35">
      <c r="A42" s="9">
        <v>1979</v>
      </c>
      <c r="B42" s="9">
        <v>5</v>
      </c>
      <c r="C42" s="10">
        <v>2.4199999999999999E-2</v>
      </c>
      <c r="D42" s="11">
        <v>2486.7800000000002</v>
      </c>
      <c r="E42" s="9">
        <v>71.5</v>
      </c>
    </row>
    <row r="43" spans="1:5" ht="15.6" thickBot="1" x14ac:dyDescent="0.35">
      <c r="A43" s="6">
        <v>1979</v>
      </c>
      <c r="B43" s="6">
        <v>6</v>
      </c>
      <c r="C43" s="7">
        <v>1.4200000000000001E-2</v>
      </c>
      <c r="D43" s="8">
        <v>2522.11</v>
      </c>
      <c r="E43" s="6">
        <v>72.3</v>
      </c>
    </row>
    <row r="44" spans="1:5" ht="15.6" thickBot="1" x14ac:dyDescent="0.35">
      <c r="A44" s="9">
        <v>1979</v>
      </c>
      <c r="B44" s="9">
        <v>7</v>
      </c>
      <c r="C44" s="10">
        <v>5.0099999999999999E-2</v>
      </c>
      <c r="D44" s="11">
        <v>2648.58</v>
      </c>
      <c r="E44" s="9">
        <v>73.099999999999994</v>
      </c>
    </row>
    <row r="45" spans="1:5" ht="15.6" thickBot="1" x14ac:dyDescent="0.35">
      <c r="A45" s="6">
        <v>1979</v>
      </c>
      <c r="B45" s="6">
        <v>8</v>
      </c>
      <c r="C45" s="7">
        <v>1.54E-2</v>
      </c>
      <c r="D45" s="8">
        <v>2689.38</v>
      </c>
      <c r="E45" s="6">
        <v>73.8</v>
      </c>
    </row>
    <row r="46" spans="1:5" ht="15.6" thickBot="1" x14ac:dyDescent="0.35">
      <c r="A46" s="9">
        <v>1979</v>
      </c>
      <c r="B46" s="9">
        <v>9</v>
      </c>
      <c r="C46" s="10">
        <v>-3.3500000000000002E-2</v>
      </c>
      <c r="D46" s="11">
        <v>2599.2199999999998</v>
      </c>
      <c r="E46" s="9">
        <v>74.599999999999994</v>
      </c>
    </row>
    <row r="47" spans="1:5" ht="15.6" thickBot="1" x14ac:dyDescent="0.35">
      <c r="A47" s="6">
        <v>1979</v>
      </c>
      <c r="B47" s="6">
        <v>10</v>
      </c>
      <c r="C47" s="7">
        <v>-3.2000000000000002E-3</v>
      </c>
      <c r="D47" s="8">
        <v>2590.84</v>
      </c>
      <c r="E47" s="6">
        <v>75.2</v>
      </c>
    </row>
    <row r="48" spans="1:5" ht="15.6" thickBot="1" x14ac:dyDescent="0.35">
      <c r="A48" s="9">
        <v>1979</v>
      </c>
      <c r="B48" s="9">
        <v>11</v>
      </c>
      <c r="C48" s="10">
        <v>4.3999999999999997E-2</v>
      </c>
      <c r="D48" s="11">
        <v>2704.94</v>
      </c>
      <c r="E48" s="9">
        <v>75.900000000000006</v>
      </c>
    </row>
    <row r="49" spans="1:5" ht="15.6" thickBot="1" x14ac:dyDescent="0.35">
      <c r="A49" s="6">
        <v>1979</v>
      </c>
      <c r="B49" s="6">
        <v>12</v>
      </c>
      <c r="C49" s="7">
        <v>3.3099999999999997E-2</v>
      </c>
      <c r="D49" s="8">
        <v>2794.54</v>
      </c>
      <c r="E49" s="6">
        <v>76.7</v>
      </c>
    </row>
    <row r="50" spans="1:5" ht="15.6" thickBot="1" x14ac:dyDescent="0.35">
      <c r="A50" s="9">
        <v>1980</v>
      </c>
      <c r="B50" s="9">
        <v>1</v>
      </c>
      <c r="C50" s="10">
        <v>4.3999999999999997E-2</v>
      </c>
      <c r="D50" s="11">
        <v>2917.38</v>
      </c>
      <c r="E50" s="9">
        <v>77.8</v>
      </c>
    </row>
    <row r="51" spans="1:5" ht="15.6" thickBot="1" x14ac:dyDescent="0.35">
      <c r="A51" s="6">
        <v>1980</v>
      </c>
      <c r="B51" s="6">
        <v>2</v>
      </c>
      <c r="C51" s="7">
        <v>-8.7800000000000003E-2</v>
      </c>
      <c r="D51" s="8">
        <v>2661.3</v>
      </c>
      <c r="E51" s="6">
        <v>78.900000000000006</v>
      </c>
    </row>
    <row r="52" spans="1:5" ht="15.6" thickBot="1" x14ac:dyDescent="0.35">
      <c r="A52" s="9">
        <v>1980</v>
      </c>
      <c r="B52" s="9">
        <v>3</v>
      </c>
      <c r="C52" s="10">
        <v>-1.1599999999999999E-2</v>
      </c>
      <c r="D52" s="11">
        <v>2630.37</v>
      </c>
      <c r="E52" s="9">
        <v>80.099999999999994</v>
      </c>
    </row>
    <row r="53" spans="1:5" ht="15.6" thickBot="1" x14ac:dyDescent="0.35">
      <c r="A53" s="6">
        <v>1980</v>
      </c>
      <c r="B53" s="6">
        <v>4</v>
      </c>
      <c r="C53" s="7">
        <v>5.04E-2</v>
      </c>
      <c r="D53" s="8">
        <v>2762.84</v>
      </c>
      <c r="E53" s="6">
        <v>81</v>
      </c>
    </row>
    <row r="54" spans="1:5" ht="15.6" thickBot="1" x14ac:dyDescent="0.35">
      <c r="A54" s="9">
        <v>1980</v>
      </c>
      <c r="B54" s="9">
        <v>5</v>
      </c>
      <c r="C54" s="10">
        <v>6.8599999999999994E-2</v>
      </c>
      <c r="D54" s="11">
        <v>2952.45</v>
      </c>
      <c r="E54" s="9">
        <v>81.8</v>
      </c>
    </row>
    <row r="55" spans="1:5" ht="15.6" thickBot="1" x14ac:dyDescent="0.35">
      <c r="A55" s="6">
        <v>1980</v>
      </c>
      <c r="B55" s="6">
        <v>6</v>
      </c>
      <c r="C55" s="7">
        <v>4.9700000000000001E-2</v>
      </c>
      <c r="D55" s="8">
        <v>3099.17</v>
      </c>
      <c r="E55" s="6">
        <v>82.7</v>
      </c>
    </row>
    <row r="56" spans="1:5" ht="15.6" thickBot="1" x14ac:dyDescent="0.35">
      <c r="A56" s="9">
        <v>1980</v>
      </c>
      <c r="B56" s="9">
        <v>7</v>
      </c>
      <c r="C56" s="10">
        <v>3.5000000000000003E-2</v>
      </c>
      <c r="D56" s="11">
        <v>3207.78</v>
      </c>
      <c r="E56" s="9">
        <v>82.7</v>
      </c>
    </row>
    <row r="57" spans="1:5" ht="15.6" thickBot="1" x14ac:dyDescent="0.35">
      <c r="A57" s="6">
        <v>1980</v>
      </c>
      <c r="B57" s="6">
        <v>8</v>
      </c>
      <c r="C57" s="7">
        <v>2.8400000000000002E-2</v>
      </c>
      <c r="D57" s="8">
        <v>3298.75</v>
      </c>
      <c r="E57" s="6">
        <v>83.3</v>
      </c>
    </row>
    <row r="58" spans="1:5" ht="15.6" thickBot="1" x14ac:dyDescent="0.35">
      <c r="A58" s="9">
        <v>1980</v>
      </c>
      <c r="B58" s="9">
        <v>9</v>
      </c>
      <c r="C58" s="10">
        <v>3.32E-2</v>
      </c>
      <c r="D58" s="11">
        <v>3408.42</v>
      </c>
      <c r="E58" s="9">
        <v>84</v>
      </c>
    </row>
    <row r="59" spans="1:5" ht="15.6" thickBot="1" x14ac:dyDescent="0.35">
      <c r="A59" s="6">
        <v>1980</v>
      </c>
      <c r="B59" s="6">
        <v>10</v>
      </c>
      <c r="C59" s="7">
        <v>4.6100000000000002E-2</v>
      </c>
      <c r="D59" s="8">
        <v>3565.71</v>
      </c>
      <c r="E59" s="6">
        <v>84.8</v>
      </c>
    </row>
    <row r="60" spans="1:5" ht="15.6" thickBot="1" x14ac:dyDescent="0.35">
      <c r="A60" s="9">
        <v>1980</v>
      </c>
      <c r="B60" s="9">
        <v>11</v>
      </c>
      <c r="C60" s="10">
        <v>-1.24E-2</v>
      </c>
      <c r="D60" s="11">
        <v>3521.33</v>
      </c>
      <c r="E60" s="9">
        <v>85.5</v>
      </c>
    </row>
    <row r="61" spans="1:5" ht="15.6" thickBot="1" x14ac:dyDescent="0.35">
      <c r="A61" s="6">
        <v>1980</v>
      </c>
      <c r="B61" s="6">
        <v>12</v>
      </c>
      <c r="C61" s="7">
        <v>1E-4</v>
      </c>
      <c r="D61" s="8">
        <v>3521.68</v>
      </c>
      <c r="E61" s="6">
        <v>86.3</v>
      </c>
    </row>
    <row r="62" spans="1:5" ht="15.6" thickBot="1" x14ac:dyDescent="0.35">
      <c r="A62" s="9">
        <v>1981</v>
      </c>
      <c r="B62" s="9">
        <v>1</v>
      </c>
      <c r="C62" s="10">
        <v>-3.0700000000000002E-2</v>
      </c>
      <c r="D62" s="11">
        <v>3413.56</v>
      </c>
      <c r="E62" s="9">
        <v>87</v>
      </c>
    </row>
    <row r="63" spans="1:5" ht="15.6" thickBot="1" x14ac:dyDescent="0.35">
      <c r="A63" s="6">
        <v>1981</v>
      </c>
      <c r="B63" s="6">
        <v>2</v>
      </c>
      <c r="C63" s="7">
        <v>4.1399999999999999E-2</v>
      </c>
      <c r="D63" s="8">
        <v>3554.99</v>
      </c>
      <c r="E63" s="6">
        <v>87.9</v>
      </c>
    </row>
    <row r="64" spans="1:5" ht="15.6" thickBot="1" x14ac:dyDescent="0.35">
      <c r="A64" s="9">
        <v>1981</v>
      </c>
      <c r="B64" s="9">
        <v>3</v>
      </c>
      <c r="C64" s="10">
        <v>1.29E-2</v>
      </c>
      <c r="D64" s="11">
        <v>3600.99</v>
      </c>
      <c r="E64" s="9">
        <v>88.5</v>
      </c>
    </row>
    <row r="65" spans="1:5" ht="15.6" thickBot="1" x14ac:dyDescent="0.35">
      <c r="A65" s="6">
        <v>1981</v>
      </c>
      <c r="B65" s="6">
        <v>4</v>
      </c>
      <c r="C65" s="7">
        <v>-1.6199999999999999E-2</v>
      </c>
      <c r="D65" s="8">
        <v>3542.75</v>
      </c>
      <c r="E65" s="6">
        <v>89.1</v>
      </c>
    </row>
    <row r="66" spans="1:5" ht="15.6" thickBot="1" x14ac:dyDescent="0.35">
      <c r="A66" s="9">
        <v>1981</v>
      </c>
      <c r="B66" s="9">
        <v>5</v>
      </c>
      <c r="C66" s="10">
        <v>8.6E-3</v>
      </c>
      <c r="D66" s="11">
        <v>3573.13</v>
      </c>
      <c r="E66" s="9">
        <v>89.8</v>
      </c>
    </row>
    <row r="67" spans="1:5" ht="15.6" thickBot="1" x14ac:dyDescent="0.35">
      <c r="A67" s="6">
        <v>1981</v>
      </c>
      <c r="B67" s="6">
        <v>6</v>
      </c>
      <c r="C67" s="7">
        <v>-2.0199999999999999E-2</v>
      </c>
      <c r="D67" s="8">
        <v>3501.09</v>
      </c>
      <c r="E67" s="6">
        <v>90.6</v>
      </c>
    </row>
    <row r="68" spans="1:5" ht="15.6" thickBot="1" x14ac:dyDescent="0.35">
      <c r="A68" s="9">
        <v>1981</v>
      </c>
      <c r="B68" s="9">
        <v>7</v>
      </c>
      <c r="C68" s="10">
        <v>8.0000000000000002E-3</v>
      </c>
      <c r="D68" s="11">
        <v>3529.19</v>
      </c>
      <c r="E68" s="9">
        <v>91.6</v>
      </c>
    </row>
    <row r="69" spans="1:5" ht="15.6" thickBot="1" x14ac:dyDescent="0.35">
      <c r="A69" s="6">
        <v>1981</v>
      </c>
      <c r="B69" s="6">
        <v>8</v>
      </c>
      <c r="C69" s="7">
        <v>-8.3000000000000004E-2</v>
      </c>
      <c r="D69" s="8">
        <v>3236.17</v>
      </c>
      <c r="E69" s="6">
        <v>92.3</v>
      </c>
    </row>
    <row r="70" spans="1:5" ht="15.6" thickBot="1" x14ac:dyDescent="0.35">
      <c r="A70" s="9">
        <v>1981</v>
      </c>
      <c r="B70" s="9">
        <v>9</v>
      </c>
      <c r="C70" s="10">
        <v>1.7299999999999999E-2</v>
      </c>
      <c r="D70" s="11">
        <v>3292.06</v>
      </c>
      <c r="E70" s="9">
        <v>93.2</v>
      </c>
    </row>
    <row r="71" spans="1:5" ht="15.6" thickBot="1" x14ac:dyDescent="0.35">
      <c r="A71" s="6">
        <v>1981</v>
      </c>
      <c r="B71" s="6">
        <v>10</v>
      </c>
      <c r="C71" s="7">
        <v>3.04E-2</v>
      </c>
      <c r="D71" s="8">
        <v>3392.27</v>
      </c>
      <c r="E71" s="6">
        <v>93.4</v>
      </c>
    </row>
    <row r="72" spans="1:5" ht="15.6" thickBot="1" x14ac:dyDescent="0.35">
      <c r="A72" s="9">
        <v>1981</v>
      </c>
      <c r="B72" s="9">
        <v>11</v>
      </c>
      <c r="C72" s="10">
        <v>1.18E-2</v>
      </c>
      <c r="D72" s="11">
        <v>3432.27</v>
      </c>
      <c r="E72" s="9">
        <v>93.7</v>
      </c>
    </row>
    <row r="73" spans="1:5" ht="15.6" thickBot="1" x14ac:dyDescent="0.35">
      <c r="A73" s="6">
        <v>1981</v>
      </c>
      <c r="B73" s="6">
        <v>12</v>
      </c>
      <c r="C73" s="7">
        <v>-4.8000000000000001E-2</v>
      </c>
      <c r="D73" s="8">
        <v>3267.38</v>
      </c>
      <c r="E73" s="6">
        <v>94</v>
      </c>
    </row>
    <row r="74" spans="1:5" ht="15.6" thickBot="1" x14ac:dyDescent="0.35">
      <c r="A74" s="9">
        <v>1982</v>
      </c>
      <c r="B74" s="9">
        <v>1</v>
      </c>
      <c r="C74" s="10">
        <v>-1.9099999999999999E-2</v>
      </c>
      <c r="D74" s="11">
        <v>3204.85</v>
      </c>
      <c r="E74" s="9">
        <v>94.3</v>
      </c>
    </row>
    <row r="75" spans="1:5" ht="15.6" thickBot="1" x14ac:dyDescent="0.35">
      <c r="A75" s="6">
        <v>1982</v>
      </c>
      <c r="B75" s="6">
        <v>2</v>
      </c>
      <c r="C75" s="7">
        <v>-2.7400000000000001E-2</v>
      </c>
      <c r="D75" s="8">
        <v>3116.89</v>
      </c>
      <c r="E75" s="6">
        <v>94.6</v>
      </c>
    </row>
    <row r="76" spans="1:5" ht="15.6" thickBot="1" x14ac:dyDescent="0.35">
      <c r="A76" s="9">
        <v>1982</v>
      </c>
      <c r="B76" s="9">
        <v>3</v>
      </c>
      <c r="C76" s="10">
        <v>5.4699999999999999E-2</v>
      </c>
      <c r="D76" s="11">
        <v>3287.36</v>
      </c>
      <c r="E76" s="9">
        <v>94.5</v>
      </c>
    </row>
    <row r="77" spans="1:5" ht="15.6" thickBot="1" x14ac:dyDescent="0.35">
      <c r="A77" s="6">
        <v>1982</v>
      </c>
      <c r="B77" s="6">
        <v>4</v>
      </c>
      <c r="C77" s="7">
        <v>5.7000000000000002E-3</v>
      </c>
      <c r="D77" s="8">
        <v>3306.09</v>
      </c>
      <c r="E77" s="6">
        <v>94.9</v>
      </c>
    </row>
    <row r="78" spans="1:5" ht="15.6" thickBot="1" x14ac:dyDescent="0.35">
      <c r="A78" s="9">
        <v>1982</v>
      </c>
      <c r="B78" s="9">
        <v>5</v>
      </c>
      <c r="C78" s="10">
        <v>-5.2699999999999997E-2</v>
      </c>
      <c r="D78" s="11">
        <v>3131.84</v>
      </c>
      <c r="E78" s="9">
        <v>95.8</v>
      </c>
    </row>
    <row r="79" spans="1:5" ht="15.6" thickBot="1" x14ac:dyDescent="0.35">
      <c r="A79" s="6">
        <v>1982</v>
      </c>
      <c r="B79" s="6">
        <v>6</v>
      </c>
      <c r="C79" s="7">
        <v>2.3999999999999998E-3</v>
      </c>
      <c r="D79" s="8">
        <v>3139.48</v>
      </c>
      <c r="E79" s="6">
        <v>97</v>
      </c>
    </row>
    <row r="80" spans="1:5" ht="15.6" thickBot="1" x14ac:dyDescent="0.35">
      <c r="A80" s="9">
        <v>1982</v>
      </c>
      <c r="B80" s="9">
        <v>7</v>
      </c>
      <c r="C80" s="10">
        <v>7.9000000000000008E-3</v>
      </c>
      <c r="D80" s="11">
        <v>3164.4</v>
      </c>
      <c r="E80" s="9">
        <v>97.5</v>
      </c>
    </row>
    <row r="81" spans="1:5" ht="15.6" thickBot="1" x14ac:dyDescent="0.35">
      <c r="A81" s="6">
        <v>1982</v>
      </c>
      <c r="B81" s="6">
        <v>8</v>
      </c>
      <c r="C81" s="7">
        <v>0.121</v>
      </c>
      <c r="D81" s="8">
        <v>3547.18</v>
      </c>
      <c r="E81" s="6">
        <v>97.7</v>
      </c>
    </row>
    <row r="82" spans="1:5" ht="15.6" thickBot="1" x14ac:dyDescent="0.35">
      <c r="A82" s="9">
        <v>1982</v>
      </c>
      <c r="B82" s="9">
        <v>9</v>
      </c>
      <c r="C82" s="10">
        <v>8.8800000000000004E-2</v>
      </c>
      <c r="D82" s="11">
        <v>3862.22</v>
      </c>
      <c r="E82" s="9">
        <v>97.9</v>
      </c>
    </row>
    <row r="83" spans="1:5" ht="15.6" thickBot="1" x14ac:dyDescent="0.35">
      <c r="A83" s="6">
        <v>1982</v>
      </c>
      <c r="B83" s="6">
        <v>10</v>
      </c>
      <c r="C83" s="7">
        <v>4.4999999999999998E-2</v>
      </c>
      <c r="D83" s="8">
        <v>4036.02</v>
      </c>
      <c r="E83" s="6">
        <v>98.2</v>
      </c>
    </row>
    <row r="84" spans="1:5" ht="15.6" thickBot="1" x14ac:dyDescent="0.35">
      <c r="A84" s="9">
        <v>1982</v>
      </c>
      <c r="B84" s="9">
        <v>11</v>
      </c>
      <c r="C84" s="10">
        <v>1.3599999999999999E-2</v>
      </c>
      <c r="D84" s="11">
        <v>4090.72</v>
      </c>
      <c r="E84" s="9">
        <v>98</v>
      </c>
    </row>
    <row r="85" spans="1:5" ht="15.6" thickBot="1" x14ac:dyDescent="0.35">
      <c r="A85" s="6">
        <v>1982</v>
      </c>
      <c r="B85" s="6">
        <v>12</v>
      </c>
      <c r="C85" s="7">
        <v>3.9300000000000002E-2</v>
      </c>
      <c r="D85" s="8">
        <v>4251.32</v>
      </c>
      <c r="E85" s="6">
        <v>97.6</v>
      </c>
    </row>
    <row r="86" spans="1:5" ht="15.6" thickBot="1" x14ac:dyDescent="0.35">
      <c r="A86" s="9">
        <v>1983</v>
      </c>
      <c r="B86" s="9">
        <v>1</v>
      </c>
      <c r="C86" s="10">
        <v>2.1299999999999999E-2</v>
      </c>
      <c r="D86" s="11">
        <v>4341.87</v>
      </c>
      <c r="E86" s="9">
        <v>97.8</v>
      </c>
    </row>
    <row r="87" spans="1:5" ht="15.6" thickBot="1" x14ac:dyDescent="0.35">
      <c r="A87" s="6">
        <v>1983</v>
      </c>
      <c r="B87" s="6">
        <v>2</v>
      </c>
      <c r="C87" s="7">
        <v>3.8699999999999998E-2</v>
      </c>
      <c r="D87" s="8">
        <v>4509.71</v>
      </c>
      <c r="E87" s="6">
        <v>97.9</v>
      </c>
    </row>
    <row r="88" spans="1:5" ht="15.6" thickBot="1" x14ac:dyDescent="0.35">
      <c r="A88" s="9">
        <v>1983</v>
      </c>
      <c r="B88" s="9">
        <v>3</v>
      </c>
      <c r="C88" s="10">
        <v>4.2000000000000003E-2</v>
      </c>
      <c r="D88" s="11">
        <v>4699</v>
      </c>
      <c r="E88" s="9">
        <v>97.9</v>
      </c>
    </row>
    <row r="89" spans="1:5" ht="15.6" thickBot="1" x14ac:dyDescent="0.35">
      <c r="A89" s="6">
        <v>1983</v>
      </c>
      <c r="B89" s="6">
        <v>4</v>
      </c>
      <c r="C89" s="7">
        <v>4.4200000000000003E-2</v>
      </c>
      <c r="D89" s="8">
        <v>4906.88</v>
      </c>
      <c r="E89" s="6">
        <v>98.6</v>
      </c>
    </row>
    <row r="90" spans="1:5" ht="15.6" thickBot="1" x14ac:dyDescent="0.35">
      <c r="A90" s="9">
        <v>1983</v>
      </c>
      <c r="B90" s="9">
        <v>5</v>
      </c>
      <c r="C90" s="10">
        <v>1.7500000000000002E-2</v>
      </c>
      <c r="D90" s="11">
        <v>4992.93</v>
      </c>
      <c r="E90" s="9">
        <v>99.2</v>
      </c>
    </row>
    <row r="91" spans="1:5" ht="15.6" thickBot="1" x14ac:dyDescent="0.35">
      <c r="A91" s="6">
        <v>1983</v>
      </c>
      <c r="B91" s="6">
        <v>6</v>
      </c>
      <c r="C91" s="7">
        <v>7.1000000000000004E-3</v>
      </c>
      <c r="D91" s="8">
        <v>5028.28</v>
      </c>
      <c r="E91" s="6">
        <v>99.5</v>
      </c>
    </row>
    <row r="92" spans="1:5" ht="15.6" thickBot="1" x14ac:dyDescent="0.35">
      <c r="A92" s="9">
        <v>1983</v>
      </c>
      <c r="B92" s="9">
        <v>7</v>
      </c>
      <c r="C92" s="10">
        <v>-2.41E-2</v>
      </c>
      <c r="D92" s="11">
        <v>4907.24</v>
      </c>
      <c r="E92" s="9">
        <v>99.9</v>
      </c>
    </row>
    <row r="93" spans="1:5" ht="15.6" thickBot="1" x14ac:dyDescent="0.35">
      <c r="A93" s="6">
        <v>1983</v>
      </c>
      <c r="B93" s="6">
        <v>8</v>
      </c>
      <c r="C93" s="7">
        <v>3.3099999999999997E-2</v>
      </c>
      <c r="D93" s="8">
        <v>5069.8599999999997</v>
      </c>
      <c r="E93" s="6">
        <v>100.2</v>
      </c>
    </row>
    <row r="94" spans="1:5" ht="15.6" thickBot="1" x14ac:dyDescent="0.35">
      <c r="A94" s="9">
        <v>1983</v>
      </c>
      <c r="B94" s="9">
        <v>9</v>
      </c>
      <c r="C94" s="10">
        <v>6.4999999999999997E-3</v>
      </c>
      <c r="D94" s="11">
        <v>5102.71</v>
      </c>
      <c r="E94" s="9">
        <v>100.7</v>
      </c>
    </row>
    <row r="95" spans="1:5" ht="15.6" thickBot="1" x14ac:dyDescent="0.35">
      <c r="A95" s="6">
        <v>1983</v>
      </c>
      <c r="B95" s="6">
        <v>10</v>
      </c>
      <c r="C95" s="7">
        <v>-1.14E-2</v>
      </c>
      <c r="D95" s="8">
        <v>5044.47</v>
      </c>
      <c r="E95" s="6">
        <v>101</v>
      </c>
    </row>
    <row r="96" spans="1:5" ht="15.6" thickBot="1" x14ac:dyDescent="0.35">
      <c r="A96" s="9">
        <v>1983</v>
      </c>
      <c r="B96" s="9">
        <v>11</v>
      </c>
      <c r="C96" s="10">
        <v>-1.2999999999999999E-3</v>
      </c>
      <c r="D96" s="11">
        <v>5038</v>
      </c>
      <c r="E96" s="9">
        <v>101.2</v>
      </c>
    </row>
    <row r="97" spans="1:5" ht="15.6" thickBot="1" x14ac:dyDescent="0.35">
      <c r="A97" s="6">
        <v>1983</v>
      </c>
      <c r="B97" s="6">
        <v>12</v>
      </c>
      <c r="C97" s="7">
        <v>1.5800000000000002E-2</v>
      </c>
      <c r="D97" s="8">
        <v>5117.3999999999996</v>
      </c>
      <c r="E97" s="6">
        <v>101.3</v>
      </c>
    </row>
    <row r="98" spans="1:5" ht="15.6" thickBot="1" x14ac:dyDescent="0.35">
      <c r="A98" s="9">
        <v>1984</v>
      </c>
      <c r="B98" s="9">
        <v>1</v>
      </c>
      <c r="C98" s="10">
        <v>-5.11E-2</v>
      </c>
      <c r="D98" s="11">
        <v>4855.79</v>
      </c>
      <c r="E98" s="9">
        <v>101.9</v>
      </c>
    </row>
    <row r="99" spans="1:5" ht="15.6" thickBot="1" x14ac:dyDescent="0.35">
      <c r="A99" s="6">
        <v>1984</v>
      </c>
      <c r="B99" s="6">
        <v>2</v>
      </c>
      <c r="C99" s="7">
        <v>4.4000000000000003E-3</v>
      </c>
      <c r="D99" s="8">
        <v>4877.2700000000004</v>
      </c>
      <c r="E99" s="6">
        <v>102.4</v>
      </c>
    </row>
    <row r="100" spans="1:5" ht="15.6" thickBot="1" x14ac:dyDescent="0.35">
      <c r="A100" s="9">
        <v>1984</v>
      </c>
      <c r="B100" s="9">
        <v>3</v>
      </c>
      <c r="C100" s="10">
        <v>5.1000000000000004E-3</v>
      </c>
      <c r="D100" s="11">
        <v>4902</v>
      </c>
      <c r="E100" s="9">
        <v>102.6</v>
      </c>
    </row>
    <row r="101" spans="1:5" ht="15.6" thickBot="1" x14ac:dyDescent="0.35">
      <c r="A101" s="6">
        <v>1984</v>
      </c>
      <c r="B101" s="6">
        <v>4</v>
      </c>
      <c r="C101" s="7">
        <v>-2.5000000000000001E-3</v>
      </c>
      <c r="D101" s="8">
        <v>4889.62</v>
      </c>
      <c r="E101" s="6">
        <v>103.1</v>
      </c>
    </row>
    <row r="102" spans="1:5" ht="15.6" thickBot="1" x14ac:dyDescent="0.35">
      <c r="A102" s="9">
        <v>1984</v>
      </c>
      <c r="B102" s="9">
        <v>5</v>
      </c>
      <c r="C102" s="10">
        <v>-1.8499999999999999E-2</v>
      </c>
      <c r="D102" s="11">
        <v>4799.25</v>
      </c>
      <c r="E102" s="9">
        <v>103.4</v>
      </c>
    </row>
    <row r="103" spans="1:5" ht="15.6" thickBot="1" x14ac:dyDescent="0.35">
      <c r="A103" s="6">
        <v>1984</v>
      </c>
      <c r="B103" s="6">
        <v>6</v>
      </c>
      <c r="C103" s="7">
        <v>-9.1000000000000004E-3</v>
      </c>
      <c r="D103" s="8">
        <v>4755.6499999999996</v>
      </c>
      <c r="E103" s="6">
        <v>103.7</v>
      </c>
    </row>
    <row r="104" spans="1:5" ht="15.6" thickBot="1" x14ac:dyDescent="0.35">
      <c r="A104" s="9">
        <v>1984</v>
      </c>
      <c r="B104" s="9">
        <v>7</v>
      </c>
      <c r="C104" s="10">
        <v>9.2100000000000001E-2</v>
      </c>
      <c r="D104" s="11">
        <v>5193.4799999999996</v>
      </c>
      <c r="E104" s="9">
        <v>104.1</v>
      </c>
    </row>
    <row r="105" spans="1:5" ht="15.6" thickBot="1" x14ac:dyDescent="0.35">
      <c r="A105" s="6">
        <v>1984</v>
      </c>
      <c r="B105" s="6">
        <v>8</v>
      </c>
      <c r="C105" s="7">
        <v>1.41E-2</v>
      </c>
      <c r="D105" s="8">
        <v>5266.55</v>
      </c>
      <c r="E105" s="6">
        <v>104.5</v>
      </c>
    </row>
    <row r="106" spans="1:5" ht="15.6" thickBot="1" x14ac:dyDescent="0.35">
      <c r="A106" s="9">
        <v>1984</v>
      </c>
      <c r="B106" s="9">
        <v>9</v>
      </c>
      <c r="C106" s="10">
        <v>-4.1000000000000003E-3</v>
      </c>
      <c r="D106" s="11">
        <v>5244.83</v>
      </c>
      <c r="E106" s="9">
        <v>105</v>
      </c>
    </row>
    <row r="107" spans="1:5" ht="15.6" thickBot="1" x14ac:dyDescent="0.35">
      <c r="A107" s="6">
        <v>1984</v>
      </c>
      <c r="B107" s="6">
        <v>10</v>
      </c>
      <c r="C107" s="7">
        <v>1.29E-2</v>
      </c>
      <c r="D107" s="8">
        <v>5312.28</v>
      </c>
      <c r="E107" s="6">
        <v>105.3</v>
      </c>
    </row>
    <row r="108" spans="1:5" ht="15.6" thickBot="1" x14ac:dyDescent="0.35">
      <c r="A108" s="9">
        <v>1984</v>
      </c>
      <c r="B108" s="9">
        <v>11</v>
      </c>
      <c r="C108" s="10">
        <v>-7.1000000000000004E-3</v>
      </c>
      <c r="D108" s="11">
        <v>5274.69</v>
      </c>
      <c r="E108" s="9">
        <v>105.3</v>
      </c>
    </row>
    <row r="109" spans="1:5" ht="15.6" thickBot="1" x14ac:dyDescent="0.35">
      <c r="A109" s="6">
        <v>1984</v>
      </c>
      <c r="B109" s="6">
        <v>12</v>
      </c>
      <c r="C109" s="7">
        <v>4.7E-2</v>
      </c>
      <c r="D109" s="8">
        <v>5522.47</v>
      </c>
      <c r="E109" s="6">
        <v>105.3</v>
      </c>
    </row>
    <row r="110" spans="1:5" ht="15.6" thickBot="1" x14ac:dyDescent="0.35">
      <c r="A110" s="9">
        <v>1985</v>
      </c>
      <c r="B110" s="9">
        <v>1</v>
      </c>
      <c r="C110" s="10">
        <v>5.79E-2</v>
      </c>
      <c r="D110" s="11">
        <v>5842.08</v>
      </c>
      <c r="E110" s="9">
        <v>105.5</v>
      </c>
    </row>
    <row r="111" spans="1:5" ht="15.6" thickBot="1" x14ac:dyDescent="0.35">
      <c r="A111" s="6">
        <v>1985</v>
      </c>
      <c r="B111" s="6">
        <v>2</v>
      </c>
      <c r="C111" s="7">
        <v>-4.7999999999999996E-3</v>
      </c>
      <c r="D111" s="8">
        <v>5814.13</v>
      </c>
      <c r="E111" s="6">
        <v>106</v>
      </c>
    </row>
    <row r="112" spans="1:5" ht="15.6" thickBot="1" x14ac:dyDescent="0.35">
      <c r="A112" s="9">
        <v>1985</v>
      </c>
      <c r="B112" s="9">
        <v>3</v>
      </c>
      <c r="C112" s="10">
        <v>1.0200000000000001E-2</v>
      </c>
      <c r="D112" s="11">
        <v>5873.71</v>
      </c>
      <c r="E112" s="9">
        <v>106.4</v>
      </c>
    </row>
    <row r="113" spans="1:5" ht="15.6" thickBot="1" x14ac:dyDescent="0.35">
      <c r="A113" s="6">
        <v>1985</v>
      </c>
      <c r="B113" s="6">
        <v>4</v>
      </c>
      <c r="C113" s="7">
        <v>2.7400000000000001E-2</v>
      </c>
      <c r="D113" s="8">
        <v>6034.39</v>
      </c>
      <c r="E113" s="6">
        <v>106.9</v>
      </c>
    </row>
    <row r="114" spans="1:5" ht="15.6" thickBot="1" x14ac:dyDescent="0.35">
      <c r="A114" s="9">
        <v>1985</v>
      </c>
      <c r="B114" s="9">
        <v>5</v>
      </c>
      <c r="C114" s="10">
        <v>2.5100000000000001E-2</v>
      </c>
      <c r="D114" s="11">
        <v>6185.92</v>
      </c>
      <c r="E114" s="9">
        <v>107.3</v>
      </c>
    </row>
    <row r="115" spans="1:5" ht="15.6" thickBot="1" x14ac:dyDescent="0.35">
      <c r="A115" s="6">
        <v>1985</v>
      </c>
      <c r="B115" s="6">
        <v>6</v>
      </c>
      <c r="C115" s="7">
        <v>2.2499999999999999E-2</v>
      </c>
      <c r="D115" s="8">
        <v>6324.93</v>
      </c>
      <c r="E115" s="6">
        <v>107.6</v>
      </c>
    </row>
    <row r="116" spans="1:5" ht="15.6" thickBot="1" x14ac:dyDescent="0.35">
      <c r="A116" s="9">
        <v>1985</v>
      </c>
      <c r="B116" s="9">
        <v>7</v>
      </c>
      <c r="C116" s="10">
        <v>-1.8499999999999999E-2</v>
      </c>
      <c r="D116" s="11">
        <v>6208.21</v>
      </c>
      <c r="E116" s="9">
        <v>107.8</v>
      </c>
    </row>
    <row r="117" spans="1:5" ht="15.6" thickBot="1" x14ac:dyDescent="0.35">
      <c r="A117" s="6">
        <v>1985</v>
      </c>
      <c r="B117" s="6">
        <v>8</v>
      </c>
      <c r="C117" s="7">
        <v>-1.8800000000000001E-2</v>
      </c>
      <c r="D117" s="8">
        <v>6091.19</v>
      </c>
      <c r="E117" s="6">
        <v>108</v>
      </c>
    </row>
    <row r="118" spans="1:5" ht="15.6" thickBot="1" x14ac:dyDescent="0.35">
      <c r="A118" s="9">
        <v>1985</v>
      </c>
      <c r="B118" s="9">
        <v>9</v>
      </c>
      <c r="C118" s="10">
        <v>1.4999999999999999E-2</v>
      </c>
      <c r="D118" s="11">
        <v>6182.29</v>
      </c>
      <c r="E118" s="9">
        <v>108.3</v>
      </c>
    </row>
    <row r="119" spans="1:5" ht="15.6" thickBot="1" x14ac:dyDescent="0.35">
      <c r="A119" s="6">
        <v>1985</v>
      </c>
      <c r="B119" s="6">
        <v>10</v>
      </c>
      <c r="C119" s="7">
        <v>6.4199999999999993E-2</v>
      </c>
      <c r="D119" s="8">
        <v>6579.22</v>
      </c>
      <c r="E119" s="6">
        <v>108.7</v>
      </c>
    </row>
    <row r="120" spans="1:5" ht="15.6" thickBot="1" x14ac:dyDescent="0.35">
      <c r="A120" s="9">
        <v>1985</v>
      </c>
      <c r="B120" s="9">
        <v>11</v>
      </c>
      <c r="C120" s="10">
        <v>5.2900000000000003E-2</v>
      </c>
      <c r="D120" s="11">
        <v>6927.56</v>
      </c>
      <c r="E120" s="9">
        <v>109</v>
      </c>
    </row>
    <row r="121" spans="1:5" ht="15.6" thickBot="1" x14ac:dyDescent="0.35">
      <c r="A121" s="6">
        <v>1985</v>
      </c>
      <c r="B121" s="6">
        <v>12</v>
      </c>
      <c r="C121" s="7">
        <v>7.4999999999999997E-3</v>
      </c>
      <c r="D121" s="8">
        <v>6979.63</v>
      </c>
      <c r="E121" s="6">
        <v>109.3</v>
      </c>
    </row>
    <row r="122" spans="1:5" ht="15.6" thickBot="1" x14ac:dyDescent="0.35">
      <c r="A122" s="9">
        <v>1986</v>
      </c>
      <c r="B122" s="9">
        <v>1</v>
      </c>
      <c r="C122" s="10">
        <v>5.7000000000000002E-2</v>
      </c>
      <c r="D122" s="11">
        <v>7377.28</v>
      </c>
      <c r="E122" s="9">
        <v>109.6</v>
      </c>
    </row>
    <row r="123" spans="1:5" ht="15.6" thickBot="1" x14ac:dyDescent="0.35">
      <c r="A123" s="6">
        <v>1986</v>
      </c>
      <c r="B123" s="6">
        <v>2</v>
      </c>
      <c r="C123" s="7">
        <v>6.1800000000000001E-2</v>
      </c>
      <c r="D123" s="8">
        <v>7833.4</v>
      </c>
      <c r="E123" s="6">
        <v>109.3</v>
      </c>
    </row>
    <row r="124" spans="1:5" ht="15.6" thickBot="1" x14ac:dyDescent="0.35">
      <c r="A124" s="9">
        <v>1986</v>
      </c>
      <c r="B124" s="9">
        <v>3</v>
      </c>
      <c r="C124" s="10">
        <v>2.7400000000000001E-2</v>
      </c>
      <c r="D124" s="11">
        <v>8048.15</v>
      </c>
      <c r="E124" s="9">
        <v>108.8</v>
      </c>
    </row>
    <row r="125" spans="1:5" ht="15.6" thickBot="1" x14ac:dyDescent="0.35">
      <c r="A125" s="6">
        <v>1986</v>
      </c>
      <c r="B125" s="6">
        <v>4</v>
      </c>
      <c r="C125" s="7">
        <v>4.8999999999999998E-3</v>
      </c>
      <c r="D125" s="8">
        <v>8087.73</v>
      </c>
      <c r="E125" s="6">
        <v>108.6</v>
      </c>
    </row>
    <row r="126" spans="1:5" ht="15.6" thickBot="1" x14ac:dyDescent="0.35">
      <c r="A126" s="9">
        <v>1986</v>
      </c>
      <c r="B126" s="9">
        <v>5</v>
      </c>
      <c r="C126" s="10">
        <v>3.1300000000000001E-2</v>
      </c>
      <c r="D126" s="11">
        <v>8341.14</v>
      </c>
      <c r="E126" s="9">
        <v>108.9</v>
      </c>
    </row>
    <row r="127" spans="1:5" ht="15.6" thickBot="1" x14ac:dyDescent="0.35">
      <c r="A127" s="6">
        <v>1986</v>
      </c>
      <c r="B127" s="6">
        <v>6</v>
      </c>
      <c r="C127" s="7">
        <v>-1.7999999999999999E-2</v>
      </c>
      <c r="D127" s="8">
        <v>8190.67</v>
      </c>
      <c r="E127" s="6">
        <v>109.5</v>
      </c>
    </row>
    <row r="128" spans="1:5" ht="15.6" thickBot="1" x14ac:dyDescent="0.35">
      <c r="A128" s="9">
        <v>1986</v>
      </c>
      <c r="B128" s="9">
        <v>7</v>
      </c>
      <c r="C128" s="10">
        <v>2.2800000000000001E-2</v>
      </c>
      <c r="D128" s="11">
        <v>8377.49</v>
      </c>
      <c r="E128" s="9">
        <v>109.5</v>
      </c>
    </row>
    <row r="129" spans="1:5" ht="15.6" thickBot="1" x14ac:dyDescent="0.35">
      <c r="A129" s="6">
        <v>1986</v>
      </c>
      <c r="B129" s="6">
        <v>8</v>
      </c>
      <c r="C129" s="7">
        <v>-2.46E-2</v>
      </c>
      <c r="D129" s="8">
        <v>8171.72</v>
      </c>
      <c r="E129" s="6">
        <v>109.7</v>
      </c>
    </row>
    <row r="130" spans="1:5" ht="15.6" thickBot="1" x14ac:dyDescent="0.35">
      <c r="A130" s="9">
        <v>1986</v>
      </c>
      <c r="B130" s="9">
        <v>9</v>
      </c>
      <c r="C130" s="10">
        <v>-8.9999999999999998E-4</v>
      </c>
      <c r="D130" s="11">
        <v>8164.37</v>
      </c>
      <c r="E130" s="9">
        <v>110.2</v>
      </c>
    </row>
    <row r="131" spans="1:5" ht="15.6" thickBot="1" x14ac:dyDescent="0.35">
      <c r="A131" s="6">
        <v>1986</v>
      </c>
      <c r="B131" s="6">
        <v>10</v>
      </c>
      <c r="C131" s="7">
        <v>3.5299999999999998E-2</v>
      </c>
      <c r="D131" s="8">
        <v>8452.82</v>
      </c>
      <c r="E131" s="6">
        <v>110.3</v>
      </c>
    </row>
    <row r="132" spans="1:5" ht="15.6" thickBot="1" x14ac:dyDescent="0.35">
      <c r="A132" s="9">
        <v>1986</v>
      </c>
      <c r="B132" s="9">
        <v>11</v>
      </c>
      <c r="C132" s="10">
        <v>1.7100000000000001E-2</v>
      </c>
      <c r="D132" s="11">
        <v>8597.27</v>
      </c>
      <c r="E132" s="9">
        <v>110.4</v>
      </c>
    </row>
    <row r="133" spans="1:5" ht="15.6" thickBot="1" x14ac:dyDescent="0.35">
      <c r="A133" s="6">
        <v>1986</v>
      </c>
      <c r="B133" s="6">
        <v>12</v>
      </c>
      <c r="C133" s="7">
        <v>6.6699999999999995E-2</v>
      </c>
      <c r="D133" s="8">
        <v>9171</v>
      </c>
      <c r="E133" s="6">
        <v>110.5</v>
      </c>
    </row>
    <row r="134" spans="1:5" ht="15.6" thickBot="1" x14ac:dyDescent="0.35">
      <c r="A134" s="9">
        <v>1987</v>
      </c>
      <c r="B134" s="9">
        <v>1</v>
      </c>
      <c r="C134" s="10">
        <v>6.4600000000000005E-2</v>
      </c>
      <c r="D134" s="11">
        <v>9763.6200000000008</v>
      </c>
      <c r="E134" s="9">
        <v>111.2</v>
      </c>
    </row>
    <row r="135" spans="1:5" ht="15.6" thickBot="1" x14ac:dyDescent="0.35">
      <c r="A135" s="6">
        <v>1987</v>
      </c>
      <c r="B135" s="6">
        <v>2</v>
      </c>
      <c r="C135" s="7">
        <v>4.3799999999999999E-2</v>
      </c>
      <c r="D135" s="8">
        <v>10190.91</v>
      </c>
      <c r="E135" s="6">
        <v>111.6</v>
      </c>
    </row>
    <row r="136" spans="1:5" ht="15.6" thickBot="1" x14ac:dyDescent="0.35">
      <c r="A136" s="9">
        <v>1987</v>
      </c>
      <c r="B136" s="9">
        <v>3</v>
      </c>
      <c r="C136" s="10">
        <v>-8.6E-3</v>
      </c>
      <c r="D136" s="11">
        <v>10103.64</v>
      </c>
      <c r="E136" s="9">
        <v>112.1</v>
      </c>
    </row>
    <row r="137" spans="1:5" ht="15.6" thickBot="1" x14ac:dyDescent="0.35">
      <c r="A137" s="6">
        <v>1987</v>
      </c>
      <c r="B137" s="6">
        <v>4</v>
      </c>
      <c r="C137" s="7">
        <v>1.6999999999999999E-3</v>
      </c>
      <c r="D137" s="8">
        <v>10121.1</v>
      </c>
      <c r="E137" s="6">
        <v>112.7</v>
      </c>
    </row>
    <row r="138" spans="1:5" ht="15.6" thickBot="1" x14ac:dyDescent="0.35">
      <c r="A138" s="9">
        <v>1987</v>
      </c>
      <c r="B138" s="9">
        <v>5</v>
      </c>
      <c r="C138" s="10">
        <v>4.4999999999999998E-2</v>
      </c>
      <c r="D138" s="11">
        <v>10576.39</v>
      </c>
      <c r="E138" s="9">
        <v>113.1</v>
      </c>
    </row>
    <row r="139" spans="1:5" ht="15.6" thickBot="1" x14ac:dyDescent="0.35">
      <c r="A139" s="6">
        <v>1987</v>
      </c>
      <c r="B139" s="6">
        <v>6</v>
      </c>
      <c r="C139" s="7">
        <v>3.1199999999999999E-2</v>
      </c>
      <c r="D139" s="8">
        <v>10906.6</v>
      </c>
      <c r="E139" s="6">
        <v>113.5</v>
      </c>
    </row>
    <row r="140" spans="1:5" ht="15.6" thickBot="1" x14ac:dyDescent="0.35">
      <c r="A140" s="9">
        <v>1987</v>
      </c>
      <c r="B140" s="9">
        <v>7</v>
      </c>
      <c r="C140" s="10">
        <v>6.4500000000000002E-2</v>
      </c>
      <c r="D140" s="11">
        <v>11610.51</v>
      </c>
      <c r="E140" s="9">
        <v>113.8</v>
      </c>
    </row>
    <row r="141" spans="1:5" ht="15.6" thickBot="1" x14ac:dyDescent="0.35">
      <c r="A141" s="6">
        <v>1987</v>
      </c>
      <c r="B141" s="6">
        <v>8</v>
      </c>
      <c r="C141" s="7">
        <v>-3.0300000000000001E-2</v>
      </c>
      <c r="D141" s="8">
        <v>11258.66</v>
      </c>
      <c r="E141" s="6">
        <v>114.4</v>
      </c>
    </row>
    <row r="142" spans="1:5" ht="15.6" thickBot="1" x14ac:dyDescent="0.35">
      <c r="A142" s="9">
        <v>1987</v>
      </c>
      <c r="B142" s="9">
        <v>9</v>
      </c>
      <c r="C142" s="10">
        <v>-0.11849999999999999</v>
      </c>
      <c r="D142" s="11">
        <v>9924.07</v>
      </c>
      <c r="E142" s="9">
        <v>115</v>
      </c>
    </row>
    <row r="143" spans="1:5" ht="15.6" thickBot="1" x14ac:dyDescent="0.35">
      <c r="A143" s="6">
        <v>1987</v>
      </c>
      <c r="B143" s="6">
        <v>10</v>
      </c>
      <c r="C143" s="7">
        <v>-0.123</v>
      </c>
      <c r="D143" s="8">
        <v>8703.07</v>
      </c>
      <c r="E143" s="6">
        <v>115.3</v>
      </c>
    </row>
    <row r="144" spans="1:5" ht="15.6" thickBot="1" x14ac:dyDescent="0.35">
      <c r="A144" s="9">
        <v>1987</v>
      </c>
      <c r="B144" s="9">
        <v>11</v>
      </c>
      <c r="C144" s="10">
        <v>-1.3299999999999999E-2</v>
      </c>
      <c r="D144" s="11">
        <v>8586.91</v>
      </c>
      <c r="E144" s="9">
        <v>115.4</v>
      </c>
    </row>
    <row r="145" spans="1:5" ht="15.6" thickBot="1" x14ac:dyDescent="0.35">
      <c r="A145" s="6">
        <v>1987</v>
      </c>
      <c r="B145" s="6">
        <v>12</v>
      </c>
      <c r="C145" s="7">
        <v>4.2500000000000003E-2</v>
      </c>
      <c r="D145" s="8">
        <v>8951.56</v>
      </c>
      <c r="E145" s="6">
        <v>115.4</v>
      </c>
    </row>
    <row r="146" spans="1:5" ht="15.6" thickBot="1" x14ac:dyDescent="0.35">
      <c r="A146" s="9">
        <v>1988</v>
      </c>
      <c r="B146" s="9">
        <v>1</v>
      </c>
      <c r="C146" s="10">
        <v>3.3300000000000003E-2</v>
      </c>
      <c r="D146" s="11">
        <v>9249.52</v>
      </c>
      <c r="E146" s="9">
        <v>115.7</v>
      </c>
    </row>
    <row r="147" spans="1:5" ht="15.6" thickBot="1" x14ac:dyDescent="0.35">
      <c r="A147" s="6">
        <v>1988</v>
      </c>
      <c r="B147" s="6">
        <v>2</v>
      </c>
      <c r="C147" s="7">
        <v>3.2300000000000002E-2</v>
      </c>
      <c r="D147" s="8">
        <v>9548.4699999999993</v>
      </c>
      <c r="E147" s="6">
        <v>116</v>
      </c>
    </row>
    <row r="148" spans="1:5" ht="15.6" thickBot="1" x14ac:dyDescent="0.35">
      <c r="A148" s="9">
        <v>1988</v>
      </c>
      <c r="B148" s="9">
        <v>3</v>
      </c>
      <c r="C148" s="10">
        <v>-8.8999999999999999E-3</v>
      </c>
      <c r="D148" s="11">
        <v>9463.8700000000008</v>
      </c>
      <c r="E148" s="9">
        <v>116.5</v>
      </c>
    </row>
    <row r="149" spans="1:5" ht="15.6" thickBot="1" x14ac:dyDescent="0.35">
      <c r="A149" s="6">
        <v>1988</v>
      </c>
      <c r="B149" s="6">
        <v>4</v>
      </c>
      <c r="C149" s="7">
        <v>-2.1899999999999999E-2</v>
      </c>
      <c r="D149" s="8">
        <v>9256.77</v>
      </c>
      <c r="E149" s="6">
        <v>117.1</v>
      </c>
    </row>
    <row r="150" spans="1:5" ht="15.6" thickBot="1" x14ac:dyDescent="0.35">
      <c r="A150" s="9">
        <v>1988</v>
      </c>
      <c r="B150" s="9">
        <v>5</v>
      </c>
      <c r="C150" s="10">
        <v>0.06</v>
      </c>
      <c r="D150" s="11">
        <v>9812.01</v>
      </c>
      <c r="E150" s="9">
        <v>117.5</v>
      </c>
    </row>
    <row r="151" spans="1:5" ht="15.6" thickBot="1" x14ac:dyDescent="0.35">
      <c r="A151" s="6">
        <v>1988</v>
      </c>
      <c r="B151" s="6">
        <v>6</v>
      </c>
      <c r="C151" s="7">
        <v>-3.0999999999999999E-3</v>
      </c>
      <c r="D151" s="8">
        <v>9781.9</v>
      </c>
      <c r="E151" s="6">
        <v>118</v>
      </c>
    </row>
    <row r="152" spans="1:5" ht="15.6" thickBot="1" x14ac:dyDescent="0.35">
      <c r="A152" s="9">
        <v>1988</v>
      </c>
      <c r="B152" s="9">
        <v>7</v>
      </c>
      <c r="C152" s="10">
        <v>-1.72E-2</v>
      </c>
      <c r="D152" s="11">
        <v>9613.7999999999993</v>
      </c>
      <c r="E152" s="9">
        <v>118.5</v>
      </c>
    </row>
    <row r="153" spans="1:5" ht="15.6" thickBot="1" x14ac:dyDescent="0.35">
      <c r="A153" s="6">
        <v>1988</v>
      </c>
      <c r="B153" s="6">
        <v>8</v>
      </c>
      <c r="C153" s="7">
        <v>1.9300000000000001E-2</v>
      </c>
      <c r="D153" s="8">
        <v>9799.07</v>
      </c>
      <c r="E153" s="6">
        <v>119</v>
      </c>
    </row>
    <row r="154" spans="1:5" ht="15.6" thickBot="1" x14ac:dyDescent="0.35">
      <c r="A154" s="9">
        <v>1988</v>
      </c>
      <c r="B154" s="9">
        <v>9</v>
      </c>
      <c r="C154" s="10">
        <v>3.7999999999999999E-2</v>
      </c>
      <c r="D154" s="11">
        <v>10171.59</v>
      </c>
      <c r="E154" s="9">
        <v>119.8</v>
      </c>
    </row>
    <row r="155" spans="1:5" ht="15.6" thickBot="1" x14ac:dyDescent="0.35">
      <c r="A155" s="6">
        <v>1988</v>
      </c>
      <c r="B155" s="6">
        <v>10</v>
      </c>
      <c r="C155" s="7">
        <v>-2.0199999999999999E-2</v>
      </c>
      <c r="D155" s="8">
        <v>9966.1</v>
      </c>
      <c r="E155" s="6">
        <v>120.2</v>
      </c>
    </row>
    <row r="156" spans="1:5" ht="15.6" thickBot="1" x14ac:dyDescent="0.35">
      <c r="A156" s="9">
        <v>1988</v>
      </c>
      <c r="B156" s="9">
        <v>11</v>
      </c>
      <c r="C156" s="10">
        <v>2.3300000000000001E-2</v>
      </c>
      <c r="D156" s="11">
        <v>10197.91</v>
      </c>
      <c r="E156" s="9">
        <v>120.3</v>
      </c>
    </row>
    <row r="157" spans="1:5" ht="15.6" thickBot="1" x14ac:dyDescent="0.35">
      <c r="A157" s="6">
        <v>1988</v>
      </c>
      <c r="B157" s="6">
        <v>12</v>
      </c>
      <c r="C157" s="7">
        <v>3.5099999999999999E-2</v>
      </c>
      <c r="D157" s="8">
        <v>10556.13</v>
      </c>
      <c r="E157" s="6">
        <v>120.5</v>
      </c>
    </row>
    <row r="158" spans="1:5" ht="15.6" thickBot="1" x14ac:dyDescent="0.35">
      <c r="A158" s="9">
        <v>1989</v>
      </c>
      <c r="B158" s="9">
        <v>1</v>
      </c>
      <c r="C158" s="10">
        <v>3.3000000000000002E-2</v>
      </c>
      <c r="D158" s="11">
        <v>10904.46</v>
      </c>
      <c r="E158" s="9">
        <v>121.1</v>
      </c>
    </row>
    <row r="159" spans="1:5" ht="15.6" thickBot="1" x14ac:dyDescent="0.35">
      <c r="A159" s="6">
        <v>1989</v>
      </c>
      <c r="B159" s="6">
        <v>2</v>
      </c>
      <c r="C159" s="7">
        <v>-1.6000000000000001E-3</v>
      </c>
      <c r="D159" s="8">
        <v>10886.84</v>
      </c>
      <c r="E159" s="6">
        <v>121.6</v>
      </c>
    </row>
    <row r="160" spans="1:5" ht="15.6" thickBot="1" x14ac:dyDescent="0.35">
      <c r="A160" s="9">
        <v>1989</v>
      </c>
      <c r="B160" s="9">
        <v>3</v>
      </c>
      <c r="C160" s="10">
        <v>3.56E-2</v>
      </c>
      <c r="D160" s="11">
        <v>11274.93</v>
      </c>
      <c r="E160" s="9">
        <v>122.3</v>
      </c>
    </row>
    <row r="161" spans="1:5" ht="15.6" thickBot="1" x14ac:dyDescent="0.35">
      <c r="A161" s="6">
        <v>1989</v>
      </c>
      <c r="B161" s="6">
        <v>4</v>
      </c>
      <c r="C161" s="7">
        <v>4.1200000000000001E-2</v>
      </c>
      <c r="D161" s="8">
        <v>11738.93</v>
      </c>
      <c r="E161" s="6">
        <v>123.1</v>
      </c>
    </row>
    <row r="162" spans="1:5" ht="15.6" thickBot="1" x14ac:dyDescent="0.35">
      <c r="A162" s="9">
        <v>1989</v>
      </c>
      <c r="B162" s="9">
        <v>5</v>
      </c>
      <c r="C162" s="10">
        <v>3.39E-2</v>
      </c>
      <c r="D162" s="11">
        <v>12137.19</v>
      </c>
      <c r="E162" s="9">
        <v>123.8</v>
      </c>
    </row>
    <row r="163" spans="1:5" ht="15.6" thickBot="1" x14ac:dyDescent="0.35">
      <c r="A163" s="6">
        <v>1989</v>
      </c>
      <c r="B163" s="6">
        <v>6</v>
      </c>
      <c r="C163" s="7">
        <v>2.8000000000000001E-2</v>
      </c>
      <c r="D163" s="8">
        <v>12477.05</v>
      </c>
      <c r="E163" s="6">
        <v>124.1</v>
      </c>
    </row>
    <row r="164" spans="1:5" ht="15.6" thickBot="1" x14ac:dyDescent="0.35">
      <c r="A164" s="9">
        <v>1989</v>
      </c>
      <c r="B164" s="9">
        <v>7</v>
      </c>
      <c r="C164" s="10">
        <v>4.6899999999999997E-2</v>
      </c>
      <c r="D164" s="11">
        <v>13062.32</v>
      </c>
      <c r="E164" s="9">
        <v>124.4</v>
      </c>
    </row>
    <row r="165" spans="1:5" ht="15.6" thickBot="1" x14ac:dyDescent="0.35">
      <c r="A165" s="6">
        <v>1989</v>
      </c>
      <c r="B165" s="6">
        <v>8</v>
      </c>
      <c r="C165" s="7">
        <v>4.5999999999999999E-3</v>
      </c>
      <c r="D165" s="8">
        <v>13121.82</v>
      </c>
      <c r="E165" s="6">
        <v>124.6</v>
      </c>
    </row>
    <row r="166" spans="1:5" ht="15.6" thickBot="1" x14ac:dyDescent="0.35">
      <c r="A166" s="9">
        <v>1989</v>
      </c>
      <c r="B166" s="9">
        <v>9</v>
      </c>
      <c r="C166" s="10">
        <v>2.8999999999999998E-3</v>
      </c>
      <c r="D166" s="11">
        <v>13159.38</v>
      </c>
      <c r="E166" s="9">
        <v>125</v>
      </c>
    </row>
    <row r="167" spans="1:5" ht="15.6" thickBot="1" x14ac:dyDescent="0.35">
      <c r="A167" s="6">
        <v>1989</v>
      </c>
      <c r="B167" s="6">
        <v>10</v>
      </c>
      <c r="C167" s="7">
        <v>-1.8100000000000002E-2</v>
      </c>
      <c r="D167" s="8">
        <v>12920.73</v>
      </c>
      <c r="E167" s="6">
        <v>125.6</v>
      </c>
    </row>
    <row r="168" spans="1:5" ht="15.6" thickBot="1" x14ac:dyDescent="0.35">
      <c r="A168" s="9">
        <v>1989</v>
      </c>
      <c r="B168" s="9">
        <v>11</v>
      </c>
      <c r="C168" s="10">
        <v>2.7400000000000001E-2</v>
      </c>
      <c r="D168" s="11">
        <v>13274.33</v>
      </c>
      <c r="E168" s="9">
        <v>125.9</v>
      </c>
    </row>
    <row r="169" spans="1:5" ht="15.6" thickBot="1" x14ac:dyDescent="0.35">
      <c r="A169" s="6">
        <v>1989</v>
      </c>
      <c r="B169" s="6">
        <v>12</v>
      </c>
      <c r="C169" s="7">
        <v>-2.2100000000000002E-2</v>
      </c>
      <c r="D169" s="8">
        <v>12980.81</v>
      </c>
      <c r="E169" s="6">
        <v>126.1</v>
      </c>
    </row>
    <row r="170" spans="1:5" ht="15.6" thickBot="1" x14ac:dyDescent="0.35">
      <c r="A170" s="9">
        <v>1990</v>
      </c>
      <c r="B170" s="9">
        <v>1</v>
      </c>
      <c r="C170" s="10">
        <v>-2.53E-2</v>
      </c>
      <c r="D170" s="11">
        <v>12652.76</v>
      </c>
      <c r="E170" s="9">
        <v>127.4</v>
      </c>
    </row>
    <row r="171" spans="1:5" ht="15.6" thickBot="1" x14ac:dyDescent="0.35">
      <c r="A171" s="6">
        <v>1990</v>
      </c>
      <c r="B171" s="6">
        <v>2</v>
      </c>
      <c r="C171" s="7">
        <v>2.7099999999999999E-2</v>
      </c>
      <c r="D171" s="8">
        <v>12995.29</v>
      </c>
      <c r="E171" s="6">
        <v>128</v>
      </c>
    </row>
    <row r="172" spans="1:5" ht="15.6" thickBot="1" x14ac:dyDescent="0.35">
      <c r="A172" s="9">
        <v>1990</v>
      </c>
      <c r="B172" s="9">
        <v>3</v>
      </c>
      <c r="C172" s="10">
        <v>2E-3</v>
      </c>
      <c r="D172" s="11">
        <v>13020.76</v>
      </c>
      <c r="E172" s="9">
        <v>128.69999999999999</v>
      </c>
    </row>
    <row r="173" spans="1:5" ht="15.6" thickBot="1" x14ac:dyDescent="0.35">
      <c r="A173" s="6">
        <v>1990</v>
      </c>
      <c r="B173" s="6">
        <v>4</v>
      </c>
      <c r="C173" s="7">
        <v>3.85E-2</v>
      </c>
      <c r="D173" s="8">
        <v>13522.18</v>
      </c>
      <c r="E173" s="6">
        <v>128.9</v>
      </c>
    </row>
    <row r="174" spans="1:5" ht="15.6" thickBot="1" x14ac:dyDescent="0.35">
      <c r="A174" s="9">
        <v>1990</v>
      </c>
      <c r="B174" s="9">
        <v>5</v>
      </c>
      <c r="C174" s="10">
        <v>3.1699999999999999E-2</v>
      </c>
      <c r="D174" s="11">
        <v>13950.82</v>
      </c>
      <c r="E174" s="9">
        <v>129.19999999999999</v>
      </c>
    </row>
    <row r="175" spans="1:5" ht="15.6" thickBot="1" x14ac:dyDescent="0.35">
      <c r="A175" s="6">
        <v>1990</v>
      </c>
      <c r="B175" s="6">
        <v>6</v>
      </c>
      <c r="C175" s="7">
        <v>1.6999999999999999E-3</v>
      </c>
      <c r="D175" s="8">
        <v>13974.5</v>
      </c>
      <c r="E175" s="6">
        <v>129.9</v>
      </c>
    </row>
    <row r="176" spans="1:5" ht="15.6" thickBot="1" x14ac:dyDescent="0.35">
      <c r="A176" s="9">
        <v>1990</v>
      </c>
      <c r="B176" s="9">
        <v>7</v>
      </c>
      <c r="C176" s="10">
        <v>-7.8600000000000003E-2</v>
      </c>
      <c r="D176" s="11">
        <v>12875.93</v>
      </c>
      <c r="E176" s="9">
        <v>130.4</v>
      </c>
    </row>
    <row r="177" spans="1:5" ht="15.6" thickBot="1" x14ac:dyDescent="0.35">
      <c r="A177" s="6">
        <v>1990</v>
      </c>
      <c r="B177" s="6">
        <v>8</v>
      </c>
      <c r="C177" s="7">
        <v>-4.3400000000000001E-2</v>
      </c>
      <c r="D177" s="8">
        <v>12316.98</v>
      </c>
      <c r="E177" s="6">
        <v>131.6</v>
      </c>
    </row>
    <row r="178" spans="1:5" ht="15.6" thickBot="1" x14ac:dyDescent="0.35">
      <c r="A178" s="9">
        <v>1990</v>
      </c>
      <c r="B178" s="9">
        <v>9</v>
      </c>
      <c r="C178" s="10">
        <v>-2.3199999999999998E-2</v>
      </c>
      <c r="D178" s="11">
        <v>12031.75</v>
      </c>
      <c r="E178" s="9">
        <v>132.69999999999999</v>
      </c>
    </row>
    <row r="179" spans="1:5" ht="15.6" thickBot="1" x14ac:dyDescent="0.35">
      <c r="A179" s="6">
        <v>1990</v>
      </c>
      <c r="B179" s="6">
        <v>10</v>
      </c>
      <c r="C179" s="7">
        <v>2.98E-2</v>
      </c>
      <c r="D179" s="8">
        <v>12390.75</v>
      </c>
      <c r="E179" s="6">
        <v>133.5</v>
      </c>
    </row>
    <row r="180" spans="1:5" ht="15.6" thickBot="1" x14ac:dyDescent="0.35">
      <c r="A180" s="9">
        <v>1990</v>
      </c>
      <c r="B180" s="9">
        <v>11</v>
      </c>
      <c r="C180" s="10">
        <v>4.5900000000000003E-2</v>
      </c>
      <c r="D180" s="11">
        <v>12959.07</v>
      </c>
      <c r="E180" s="9">
        <v>133.80000000000001</v>
      </c>
    </row>
    <row r="181" spans="1:5" ht="15.6" thickBot="1" x14ac:dyDescent="0.35">
      <c r="A181" s="6">
        <v>1990</v>
      </c>
      <c r="B181" s="6">
        <v>12</v>
      </c>
      <c r="C181" s="7">
        <v>-6.8999999999999999E-3</v>
      </c>
      <c r="D181" s="8">
        <v>12870.28</v>
      </c>
      <c r="E181" s="6">
        <v>133.80000000000001</v>
      </c>
    </row>
    <row r="182" spans="1:5" ht="15.6" thickBot="1" x14ac:dyDescent="0.35">
      <c r="A182" s="9">
        <v>1991</v>
      </c>
      <c r="B182" s="9">
        <v>1</v>
      </c>
      <c r="C182" s="10">
        <v>0.11609999999999999</v>
      </c>
      <c r="D182" s="11">
        <v>14364.1</v>
      </c>
      <c r="E182" s="9">
        <v>134.6</v>
      </c>
    </row>
    <row r="183" spans="1:5" ht="15.6" thickBot="1" x14ac:dyDescent="0.35">
      <c r="A183" s="6">
        <v>1991</v>
      </c>
      <c r="B183" s="6">
        <v>2</v>
      </c>
      <c r="C183" s="7">
        <v>3.04E-2</v>
      </c>
      <c r="D183" s="8">
        <v>14801.43</v>
      </c>
      <c r="E183" s="6">
        <v>134.80000000000001</v>
      </c>
    </row>
    <row r="184" spans="1:5" ht="15.6" thickBot="1" x14ac:dyDescent="0.35">
      <c r="A184" s="9">
        <v>1991</v>
      </c>
      <c r="B184" s="9">
        <v>3</v>
      </c>
      <c r="C184" s="10">
        <v>2.2599999999999999E-2</v>
      </c>
      <c r="D184" s="11">
        <v>15135.77</v>
      </c>
      <c r="E184" s="9">
        <v>135</v>
      </c>
    </row>
    <row r="185" spans="1:5" ht="15.6" thickBot="1" x14ac:dyDescent="0.35">
      <c r="A185" s="6">
        <v>1991</v>
      </c>
      <c r="B185" s="6">
        <v>4</v>
      </c>
      <c r="C185" s="7">
        <v>-1.8E-3</v>
      </c>
      <c r="D185" s="8">
        <v>15108.7</v>
      </c>
      <c r="E185" s="6">
        <v>135.19999999999999</v>
      </c>
    </row>
    <row r="186" spans="1:5" ht="15.6" thickBot="1" x14ac:dyDescent="0.35">
      <c r="A186" s="9">
        <v>1991</v>
      </c>
      <c r="B186" s="9">
        <v>5</v>
      </c>
      <c r="C186" s="10">
        <v>3.5000000000000001E-3</v>
      </c>
      <c r="D186" s="11">
        <v>15161.13</v>
      </c>
      <c r="E186" s="9">
        <v>135.6</v>
      </c>
    </row>
    <row r="187" spans="1:5" ht="15.6" thickBot="1" x14ac:dyDescent="0.35">
      <c r="A187" s="6">
        <v>1991</v>
      </c>
      <c r="B187" s="6">
        <v>6</v>
      </c>
      <c r="C187" s="7">
        <v>7.7999999999999996E-3</v>
      </c>
      <c r="D187" s="8">
        <v>15279.46</v>
      </c>
      <c r="E187" s="6">
        <v>136</v>
      </c>
    </row>
    <row r="188" spans="1:5" ht="15.6" thickBot="1" x14ac:dyDescent="0.35">
      <c r="A188" s="9">
        <v>1991</v>
      </c>
      <c r="B188" s="9">
        <v>7</v>
      </c>
      <c r="C188" s="10">
        <v>2.6800000000000001E-2</v>
      </c>
      <c r="D188" s="11">
        <v>15688.78</v>
      </c>
      <c r="E188" s="9">
        <v>136.19999999999999</v>
      </c>
    </row>
    <row r="189" spans="1:5" ht="15.6" thickBot="1" x14ac:dyDescent="0.35">
      <c r="A189" s="6">
        <v>1991</v>
      </c>
      <c r="B189" s="6">
        <v>8</v>
      </c>
      <c r="C189" s="7">
        <v>-3.0000000000000001E-3</v>
      </c>
      <c r="D189" s="8">
        <v>15641.23</v>
      </c>
      <c r="E189" s="6">
        <v>136.6</v>
      </c>
    </row>
    <row r="190" spans="1:5" ht="15.6" thickBot="1" x14ac:dyDescent="0.35">
      <c r="A190" s="9">
        <v>1991</v>
      </c>
      <c r="B190" s="9">
        <v>9</v>
      </c>
      <c r="C190" s="10">
        <v>1.8E-3</v>
      </c>
      <c r="D190" s="11">
        <v>15669.64</v>
      </c>
      <c r="E190" s="9">
        <v>137.19999999999999</v>
      </c>
    </row>
    <row r="191" spans="1:5" ht="15.6" thickBot="1" x14ac:dyDescent="0.35">
      <c r="A191" s="6">
        <v>1991</v>
      </c>
      <c r="B191" s="6">
        <v>10</v>
      </c>
      <c r="C191" s="7">
        <v>2.0000000000000001E-4</v>
      </c>
      <c r="D191" s="8">
        <v>15672.12</v>
      </c>
      <c r="E191" s="6">
        <v>137.4</v>
      </c>
    </row>
    <row r="192" spans="1:5" ht="15.6" thickBot="1" x14ac:dyDescent="0.35">
      <c r="A192" s="9">
        <v>1991</v>
      </c>
      <c r="B192" s="9">
        <v>11</v>
      </c>
      <c r="C192" s="10">
        <v>9.4000000000000004E-3</v>
      </c>
      <c r="D192" s="11">
        <v>15818.67</v>
      </c>
      <c r="E192" s="9">
        <v>137.80000000000001</v>
      </c>
    </row>
    <row r="193" spans="1:5" ht="15.6" thickBot="1" x14ac:dyDescent="0.35">
      <c r="A193" s="6">
        <v>1991</v>
      </c>
      <c r="B193" s="6">
        <v>12</v>
      </c>
      <c r="C193" s="7">
        <v>7.3599999999999999E-2</v>
      </c>
      <c r="D193" s="8">
        <v>16982.62</v>
      </c>
      <c r="E193" s="6">
        <v>137.9</v>
      </c>
    </row>
    <row r="194" spans="1:5" ht="15.6" thickBot="1" x14ac:dyDescent="0.35">
      <c r="A194" s="9">
        <v>1992</v>
      </c>
      <c r="B194" s="9">
        <v>1</v>
      </c>
      <c r="C194" s="10">
        <v>-6.0000000000000001E-3</v>
      </c>
      <c r="D194" s="11">
        <v>16880.580000000002</v>
      </c>
      <c r="E194" s="9">
        <v>138.1</v>
      </c>
    </row>
    <row r="195" spans="1:5" ht="15.6" thickBot="1" x14ac:dyDescent="0.35">
      <c r="A195" s="6">
        <v>1992</v>
      </c>
      <c r="B195" s="6">
        <v>2</v>
      </c>
      <c r="C195" s="7">
        <v>-1.01E-2</v>
      </c>
      <c r="D195" s="8">
        <v>16709.68</v>
      </c>
      <c r="E195" s="6">
        <v>138.6</v>
      </c>
    </row>
    <row r="196" spans="1:5" ht="15.6" thickBot="1" x14ac:dyDescent="0.35">
      <c r="A196" s="9">
        <v>1992</v>
      </c>
      <c r="B196" s="9">
        <v>3</v>
      </c>
      <c r="C196" s="10">
        <v>2.5999999999999999E-3</v>
      </c>
      <c r="D196" s="11">
        <v>16753.849999999999</v>
      </c>
      <c r="E196" s="9">
        <v>139.30000000000001</v>
      </c>
    </row>
    <row r="197" spans="1:5" ht="15.6" thickBot="1" x14ac:dyDescent="0.35">
      <c r="A197" s="6">
        <v>1992</v>
      </c>
      <c r="B197" s="6">
        <v>4</v>
      </c>
      <c r="C197" s="7">
        <v>2.07E-2</v>
      </c>
      <c r="D197" s="8">
        <v>17100.37</v>
      </c>
      <c r="E197" s="6">
        <v>139.5</v>
      </c>
    </row>
    <row r="198" spans="1:5" ht="15.6" thickBot="1" x14ac:dyDescent="0.35">
      <c r="A198" s="9">
        <v>1992</v>
      </c>
      <c r="B198" s="9">
        <v>5</v>
      </c>
      <c r="C198" s="10">
        <v>-1.3299999999999999E-2</v>
      </c>
      <c r="D198" s="11">
        <v>16873.09</v>
      </c>
      <c r="E198" s="9">
        <v>139.69999999999999</v>
      </c>
    </row>
    <row r="199" spans="1:5" ht="15.6" thickBot="1" x14ac:dyDescent="0.35">
      <c r="A199" s="6">
        <v>1992</v>
      </c>
      <c r="B199" s="6">
        <v>6</v>
      </c>
      <c r="C199" s="7">
        <v>1.9099999999999999E-2</v>
      </c>
      <c r="D199" s="8">
        <v>17195.73</v>
      </c>
      <c r="E199" s="6">
        <v>140.19999999999999</v>
      </c>
    </row>
    <row r="200" spans="1:5" ht="15.6" thickBot="1" x14ac:dyDescent="0.35">
      <c r="A200" s="9">
        <v>1992</v>
      </c>
      <c r="B200" s="9">
        <v>7</v>
      </c>
      <c r="C200" s="10">
        <v>9.4000000000000004E-3</v>
      </c>
      <c r="D200" s="11">
        <v>17357.66</v>
      </c>
      <c r="E200" s="9">
        <v>140.5</v>
      </c>
    </row>
    <row r="201" spans="1:5" ht="15.6" thickBot="1" x14ac:dyDescent="0.35">
      <c r="A201" s="6">
        <v>1992</v>
      </c>
      <c r="B201" s="6">
        <v>8</v>
      </c>
      <c r="C201" s="7">
        <v>3.8E-3</v>
      </c>
      <c r="D201" s="8">
        <v>17423.310000000001</v>
      </c>
      <c r="E201" s="6">
        <v>140.9</v>
      </c>
    </row>
    <row r="202" spans="1:5" ht="15.6" thickBot="1" x14ac:dyDescent="0.35">
      <c r="A202" s="9">
        <v>1992</v>
      </c>
      <c r="B202" s="9">
        <v>9</v>
      </c>
      <c r="C202" s="10">
        <v>-1.18E-2</v>
      </c>
      <c r="D202" s="11">
        <v>17217.349999999999</v>
      </c>
      <c r="E202" s="9">
        <v>141.30000000000001</v>
      </c>
    </row>
    <row r="203" spans="1:5" ht="15.6" thickBot="1" x14ac:dyDescent="0.35">
      <c r="A203" s="6">
        <v>1992</v>
      </c>
      <c r="B203" s="6">
        <v>10</v>
      </c>
      <c r="C203" s="7">
        <v>2.76E-2</v>
      </c>
      <c r="D203" s="8">
        <v>17692.02</v>
      </c>
      <c r="E203" s="6">
        <v>141.80000000000001</v>
      </c>
    </row>
    <row r="204" spans="1:5" ht="15.6" thickBot="1" x14ac:dyDescent="0.35">
      <c r="A204" s="9">
        <v>1992</v>
      </c>
      <c r="B204" s="9">
        <v>11</v>
      </c>
      <c r="C204" s="10">
        <v>3.27E-2</v>
      </c>
      <c r="D204" s="11">
        <v>18270.759999999998</v>
      </c>
      <c r="E204" s="9">
        <v>142</v>
      </c>
    </row>
    <row r="205" spans="1:5" ht="15.6" thickBot="1" x14ac:dyDescent="0.35">
      <c r="A205" s="6">
        <v>1992</v>
      </c>
      <c r="B205" s="6">
        <v>12</v>
      </c>
      <c r="C205" s="7">
        <v>1.4E-3</v>
      </c>
      <c r="D205" s="8">
        <v>18296.87</v>
      </c>
      <c r="E205" s="6">
        <v>141.9</v>
      </c>
    </row>
    <row r="206" spans="1:5" ht="15.6" thickBot="1" x14ac:dyDescent="0.35">
      <c r="A206" s="9">
        <v>1993</v>
      </c>
      <c r="B206" s="9">
        <v>1</v>
      </c>
      <c r="C206" s="10">
        <v>1.72E-2</v>
      </c>
      <c r="D206" s="11">
        <v>18612.349999999999</v>
      </c>
      <c r="E206" s="9">
        <v>142.6</v>
      </c>
    </row>
    <row r="207" spans="1:5" ht="15.6" thickBot="1" x14ac:dyDescent="0.35">
      <c r="A207" s="6">
        <v>1993</v>
      </c>
      <c r="B207" s="6">
        <v>2</v>
      </c>
      <c r="C207" s="7">
        <v>2.1499999999999998E-2</v>
      </c>
      <c r="D207" s="8">
        <v>19012.54</v>
      </c>
      <c r="E207" s="6">
        <v>143.1</v>
      </c>
    </row>
    <row r="208" spans="1:5" ht="15.6" thickBot="1" x14ac:dyDescent="0.35">
      <c r="A208" s="9">
        <v>1993</v>
      </c>
      <c r="B208" s="9">
        <v>3</v>
      </c>
      <c r="C208" s="10">
        <v>-1.34E-2</v>
      </c>
      <c r="D208" s="11">
        <v>18757.439999999999</v>
      </c>
      <c r="E208" s="9">
        <v>143.6</v>
      </c>
    </row>
    <row r="209" spans="1:5" ht="15.6" thickBot="1" x14ac:dyDescent="0.35">
      <c r="A209" s="6">
        <v>1993</v>
      </c>
      <c r="B209" s="6">
        <v>4</v>
      </c>
      <c r="C209" s="7">
        <v>7.1999999999999998E-3</v>
      </c>
      <c r="D209" s="8">
        <v>18893.38</v>
      </c>
      <c r="E209" s="6">
        <v>144</v>
      </c>
    </row>
    <row r="210" spans="1:5" ht="15.6" thickBot="1" x14ac:dyDescent="0.35">
      <c r="A210" s="9">
        <v>1993</v>
      </c>
      <c r="B210" s="9">
        <v>5</v>
      </c>
      <c r="C210" s="10">
        <v>8.6999999999999994E-3</v>
      </c>
      <c r="D210" s="11">
        <v>19056.849999999999</v>
      </c>
      <c r="E210" s="9">
        <v>144.19999999999999</v>
      </c>
    </row>
    <row r="211" spans="1:5" ht="15.6" thickBot="1" x14ac:dyDescent="0.35">
      <c r="A211" s="6">
        <v>1993</v>
      </c>
      <c r="B211" s="6">
        <v>6</v>
      </c>
      <c r="C211" s="7">
        <v>5.9999999999999995E-4</v>
      </c>
      <c r="D211" s="8">
        <v>19068.47</v>
      </c>
      <c r="E211" s="6">
        <v>144.4</v>
      </c>
    </row>
    <row r="212" spans="1:5" ht="15.6" thickBot="1" x14ac:dyDescent="0.35">
      <c r="A212" s="9">
        <v>1993</v>
      </c>
      <c r="B212" s="9">
        <v>7</v>
      </c>
      <c r="C212" s="10">
        <v>1.7600000000000001E-2</v>
      </c>
      <c r="D212" s="11">
        <v>19404.55</v>
      </c>
      <c r="E212" s="9">
        <v>144.4</v>
      </c>
    </row>
    <row r="213" spans="1:5" ht="15.6" thickBot="1" x14ac:dyDescent="0.35">
      <c r="A213" s="6">
        <v>1993</v>
      </c>
      <c r="B213" s="6">
        <v>8</v>
      </c>
      <c r="C213" s="7">
        <v>1.35E-2</v>
      </c>
      <c r="D213" s="8">
        <v>19667.47</v>
      </c>
      <c r="E213" s="6">
        <v>144.80000000000001</v>
      </c>
    </row>
    <row r="214" spans="1:5" ht="15.6" thickBot="1" x14ac:dyDescent="0.35">
      <c r="A214" s="9">
        <v>1993</v>
      </c>
      <c r="B214" s="9">
        <v>9</v>
      </c>
      <c r="C214" s="10">
        <v>1.24E-2</v>
      </c>
      <c r="D214" s="11">
        <v>19911.73</v>
      </c>
      <c r="E214" s="9">
        <v>145.1</v>
      </c>
    </row>
    <row r="215" spans="1:5" ht="15.6" thickBot="1" x14ac:dyDescent="0.35">
      <c r="A215" s="6">
        <v>1993</v>
      </c>
      <c r="B215" s="6">
        <v>10</v>
      </c>
      <c r="C215" s="7">
        <v>1E-4</v>
      </c>
      <c r="D215" s="8">
        <v>19913.23</v>
      </c>
      <c r="E215" s="6">
        <v>145.69999999999999</v>
      </c>
    </row>
    <row r="216" spans="1:5" ht="15.6" thickBot="1" x14ac:dyDescent="0.35">
      <c r="A216" s="9">
        <v>1993</v>
      </c>
      <c r="B216" s="9">
        <v>11</v>
      </c>
      <c r="C216" s="10">
        <v>8.8999999999999999E-3</v>
      </c>
      <c r="D216" s="11">
        <v>20089.89</v>
      </c>
      <c r="E216" s="9">
        <v>145.80000000000001</v>
      </c>
    </row>
    <row r="217" spans="1:5" ht="15.6" thickBot="1" x14ac:dyDescent="0.35">
      <c r="A217" s="6">
        <v>1993</v>
      </c>
      <c r="B217" s="6">
        <v>12</v>
      </c>
      <c r="C217" s="7">
        <v>1.7399999999999999E-2</v>
      </c>
      <c r="D217" s="8">
        <v>20438.63</v>
      </c>
      <c r="E217" s="6">
        <v>145.80000000000001</v>
      </c>
    </row>
    <row r="218" spans="1:5" ht="15.6" thickBot="1" x14ac:dyDescent="0.35">
      <c r="A218" s="9">
        <v>1994</v>
      </c>
      <c r="B218" s="9">
        <v>1</v>
      </c>
      <c r="C218" s="10">
        <v>-8.0000000000000004E-4</v>
      </c>
      <c r="D218" s="11">
        <v>20423.16</v>
      </c>
      <c r="E218" s="9">
        <v>146.19999999999999</v>
      </c>
    </row>
    <row r="219" spans="1:5" ht="15.6" thickBot="1" x14ac:dyDescent="0.35">
      <c r="A219" s="6">
        <v>1994</v>
      </c>
      <c r="B219" s="6">
        <v>2</v>
      </c>
      <c r="C219" s="7">
        <v>-1.4200000000000001E-2</v>
      </c>
      <c r="D219" s="8">
        <v>20132.37</v>
      </c>
      <c r="E219" s="6">
        <v>146.69999999999999</v>
      </c>
    </row>
    <row r="220" spans="1:5" ht="15.6" thickBot="1" x14ac:dyDescent="0.35">
      <c r="A220" s="9">
        <v>1994</v>
      </c>
      <c r="B220" s="9">
        <v>3</v>
      </c>
      <c r="C220" s="10">
        <v>-3.3500000000000002E-2</v>
      </c>
      <c r="D220" s="11">
        <v>19458.66</v>
      </c>
      <c r="E220" s="9">
        <v>147.19999999999999</v>
      </c>
    </row>
    <row r="221" spans="1:5" ht="15.6" thickBot="1" x14ac:dyDescent="0.35">
      <c r="A221" s="6">
        <v>1994</v>
      </c>
      <c r="B221" s="6">
        <v>4</v>
      </c>
      <c r="C221" s="7">
        <v>1.06E-2</v>
      </c>
      <c r="D221" s="8">
        <v>19664.580000000002</v>
      </c>
      <c r="E221" s="6">
        <v>147.4</v>
      </c>
    </row>
    <row r="222" spans="1:5" ht="15.6" thickBot="1" x14ac:dyDescent="0.35">
      <c r="A222" s="9">
        <v>1994</v>
      </c>
      <c r="B222" s="9">
        <v>5</v>
      </c>
      <c r="C222" s="10">
        <v>1.11E-2</v>
      </c>
      <c r="D222" s="11">
        <v>19882.490000000002</v>
      </c>
      <c r="E222" s="9">
        <v>147.5</v>
      </c>
    </row>
    <row r="223" spans="1:5" ht="15.6" thickBot="1" x14ac:dyDescent="0.35">
      <c r="A223" s="6">
        <v>1994</v>
      </c>
      <c r="B223" s="6">
        <v>6</v>
      </c>
      <c r="C223" s="7">
        <v>-5.1999999999999998E-3</v>
      </c>
      <c r="D223" s="8">
        <v>19779.32</v>
      </c>
      <c r="E223" s="6">
        <v>148</v>
      </c>
    </row>
    <row r="224" spans="1:5" ht="15.6" thickBot="1" x14ac:dyDescent="0.35">
      <c r="A224" s="9">
        <v>1994</v>
      </c>
      <c r="B224" s="9">
        <v>7</v>
      </c>
      <c r="C224" s="10">
        <v>3.0800000000000001E-2</v>
      </c>
      <c r="D224" s="11">
        <v>20388.93</v>
      </c>
      <c r="E224" s="9">
        <v>148.4</v>
      </c>
    </row>
    <row r="225" spans="1:5" ht="15.6" thickBot="1" x14ac:dyDescent="0.35">
      <c r="A225" s="6">
        <v>1994</v>
      </c>
      <c r="B225" s="6">
        <v>8</v>
      </c>
      <c r="C225" s="7">
        <v>8.2000000000000007E-3</v>
      </c>
      <c r="D225" s="8">
        <v>20555.61</v>
      </c>
      <c r="E225" s="6">
        <v>149</v>
      </c>
    </row>
    <row r="226" spans="1:5" ht="15.6" thickBot="1" x14ac:dyDescent="0.35">
      <c r="A226" s="9">
        <v>1994</v>
      </c>
      <c r="B226" s="9">
        <v>9</v>
      </c>
      <c r="C226" s="10">
        <v>-4.4000000000000003E-3</v>
      </c>
      <c r="D226" s="11">
        <v>20464.34</v>
      </c>
      <c r="E226" s="9">
        <v>149.4</v>
      </c>
    </row>
    <row r="227" spans="1:5" ht="15.6" thickBot="1" x14ac:dyDescent="0.35">
      <c r="A227" s="6">
        <v>1994</v>
      </c>
      <c r="B227" s="6">
        <v>10</v>
      </c>
      <c r="C227" s="7">
        <v>-3.7000000000000002E-3</v>
      </c>
      <c r="D227" s="8">
        <v>20388.64</v>
      </c>
      <c r="E227" s="6">
        <v>149.5</v>
      </c>
    </row>
    <row r="228" spans="1:5" ht="15.6" thickBot="1" x14ac:dyDescent="0.35">
      <c r="A228" s="9">
        <v>1994</v>
      </c>
      <c r="B228" s="9">
        <v>11</v>
      </c>
      <c r="C228" s="10">
        <v>-1.03E-2</v>
      </c>
      <c r="D228" s="11">
        <v>20179.52</v>
      </c>
      <c r="E228" s="9">
        <v>149.69999999999999</v>
      </c>
    </row>
    <row r="229" spans="1:5" ht="15.6" thickBot="1" x14ac:dyDescent="0.35">
      <c r="A229" s="6">
        <v>1994</v>
      </c>
      <c r="B229" s="6">
        <v>12</v>
      </c>
      <c r="C229" s="7">
        <v>2.4500000000000001E-2</v>
      </c>
      <c r="D229" s="8">
        <v>20674.150000000001</v>
      </c>
      <c r="E229" s="6">
        <v>149.69999999999999</v>
      </c>
    </row>
    <row r="230" spans="1:5" ht="15.6" thickBot="1" x14ac:dyDescent="0.35">
      <c r="A230" s="9">
        <v>1995</v>
      </c>
      <c r="B230" s="9">
        <v>1</v>
      </c>
      <c r="C230" s="10">
        <v>3.8199999999999998E-2</v>
      </c>
      <c r="D230" s="11">
        <v>21463.72</v>
      </c>
      <c r="E230" s="9">
        <v>150.30000000000001</v>
      </c>
    </row>
    <row r="231" spans="1:5" ht="15.6" thickBot="1" x14ac:dyDescent="0.35">
      <c r="A231" s="6">
        <v>1995</v>
      </c>
      <c r="B231" s="6">
        <v>2</v>
      </c>
      <c r="C231" s="7">
        <v>2.5600000000000001E-2</v>
      </c>
      <c r="D231" s="8">
        <v>22012.799999999999</v>
      </c>
      <c r="E231" s="6">
        <v>150.9</v>
      </c>
    </row>
    <row r="232" spans="1:5" ht="15.6" thickBot="1" x14ac:dyDescent="0.35">
      <c r="A232" s="9">
        <v>1995</v>
      </c>
      <c r="B232" s="9">
        <v>3</v>
      </c>
      <c r="C232" s="10">
        <v>3.2199999999999999E-2</v>
      </c>
      <c r="D232" s="11">
        <v>22720.63</v>
      </c>
      <c r="E232" s="9">
        <v>151.4</v>
      </c>
    </row>
    <row r="233" spans="1:5" ht="15.6" thickBot="1" x14ac:dyDescent="0.35">
      <c r="A233" s="6">
        <v>1995</v>
      </c>
      <c r="B233" s="6">
        <v>4</v>
      </c>
      <c r="C233" s="7">
        <v>3.3500000000000002E-2</v>
      </c>
      <c r="D233" s="8">
        <v>23481.26</v>
      </c>
      <c r="E233" s="6">
        <v>151.9</v>
      </c>
    </row>
    <row r="234" spans="1:5" ht="15.6" thickBot="1" x14ac:dyDescent="0.35">
      <c r="A234" s="9">
        <v>1995</v>
      </c>
      <c r="B234" s="9">
        <v>5</v>
      </c>
      <c r="C234" s="10">
        <v>3.1800000000000002E-2</v>
      </c>
      <c r="D234" s="11">
        <v>24227.59</v>
      </c>
      <c r="E234" s="9">
        <v>152.19999999999999</v>
      </c>
    </row>
    <row r="235" spans="1:5" ht="15.6" thickBot="1" x14ac:dyDescent="0.35">
      <c r="A235" s="6">
        <v>1995</v>
      </c>
      <c r="B235" s="6">
        <v>6</v>
      </c>
      <c r="C235" s="7">
        <v>3.5499999999999997E-2</v>
      </c>
      <c r="D235" s="8">
        <v>25087.06</v>
      </c>
      <c r="E235" s="6">
        <v>152.5</v>
      </c>
    </row>
    <row r="236" spans="1:5" ht="15.6" thickBot="1" x14ac:dyDescent="0.35">
      <c r="A236" s="9">
        <v>1995</v>
      </c>
      <c r="B236" s="9">
        <v>7</v>
      </c>
      <c r="C236" s="10">
        <v>5.1000000000000004E-3</v>
      </c>
      <c r="D236" s="11">
        <v>25215.79</v>
      </c>
      <c r="E236" s="9">
        <v>152.5</v>
      </c>
    </row>
    <row r="237" spans="1:5" ht="15.6" thickBot="1" x14ac:dyDescent="0.35">
      <c r="A237" s="6">
        <v>1995</v>
      </c>
      <c r="B237" s="6">
        <v>8</v>
      </c>
      <c r="C237" s="7">
        <v>3.7199999999999997E-2</v>
      </c>
      <c r="D237" s="8">
        <v>26153.23</v>
      </c>
      <c r="E237" s="6">
        <v>152.9</v>
      </c>
    </row>
    <row r="238" spans="1:5" ht="15.6" thickBot="1" x14ac:dyDescent="0.35">
      <c r="A238" s="9">
        <v>1995</v>
      </c>
      <c r="B238" s="9">
        <v>9</v>
      </c>
      <c r="C238" s="10">
        <v>9.1000000000000004E-3</v>
      </c>
      <c r="D238" s="11">
        <v>26391.9</v>
      </c>
      <c r="E238" s="9">
        <v>153.19999999999999</v>
      </c>
    </row>
    <row r="239" spans="1:5" ht="15.6" thickBot="1" x14ac:dyDescent="0.35">
      <c r="A239" s="6">
        <v>1995</v>
      </c>
      <c r="B239" s="6">
        <v>10</v>
      </c>
      <c r="C239" s="7">
        <v>2.3599999999999999E-2</v>
      </c>
      <c r="D239" s="8">
        <v>27014.32</v>
      </c>
      <c r="E239" s="6">
        <v>153.69999999999999</v>
      </c>
    </row>
    <row r="240" spans="1:5" ht="15.6" thickBot="1" x14ac:dyDescent="0.35">
      <c r="A240" s="9">
        <v>1995</v>
      </c>
      <c r="B240" s="9">
        <v>11</v>
      </c>
      <c r="C240" s="10">
        <v>3.39E-2</v>
      </c>
      <c r="D240" s="11">
        <v>27929.87</v>
      </c>
      <c r="E240" s="9">
        <v>153.6</v>
      </c>
    </row>
    <row r="241" spans="1:5" ht="15.6" thickBot="1" x14ac:dyDescent="0.35">
      <c r="A241" s="6">
        <v>1995</v>
      </c>
      <c r="B241" s="6">
        <v>12</v>
      </c>
      <c r="C241" s="7">
        <v>1.6000000000000001E-3</v>
      </c>
      <c r="D241" s="8">
        <v>27975.279999999999</v>
      </c>
      <c r="E241" s="6">
        <v>153.5</v>
      </c>
    </row>
    <row r="242" spans="1:5" ht="15.6" thickBot="1" x14ac:dyDescent="0.35">
      <c r="A242" s="9">
        <v>1996</v>
      </c>
      <c r="B242" s="9">
        <v>1</v>
      </c>
      <c r="C242" s="10">
        <v>5.8999999999999997E-2</v>
      </c>
      <c r="D242" s="11">
        <v>29627.05</v>
      </c>
      <c r="E242" s="9">
        <v>154.4</v>
      </c>
    </row>
    <row r="243" spans="1:5" ht="15.6" thickBot="1" x14ac:dyDescent="0.35">
      <c r="A243" s="6">
        <v>1996</v>
      </c>
      <c r="B243" s="6">
        <v>2</v>
      </c>
      <c r="C243" s="7">
        <v>-2E-3</v>
      </c>
      <c r="D243" s="8">
        <v>29567.59</v>
      </c>
      <c r="E243" s="6">
        <v>154.9</v>
      </c>
    </row>
    <row r="244" spans="1:5" ht="15.6" thickBot="1" x14ac:dyDescent="0.35">
      <c r="A244" s="9">
        <v>1996</v>
      </c>
      <c r="B244" s="9">
        <v>3</v>
      </c>
      <c r="C244" s="10">
        <v>2E-3</v>
      </c>
      <c r="D244" s="11">
        <v>29625.85</v>
      </c>
      <c r="E244" s="9">
        <v>155.69999999999999</v>
      </c>
    </row>
    <row r="245" spans="1:5" ht="15.6" thickBot="1" x14ac:dyDescent="0.35">
      <c r="A245" s="6">
        <v>1996</v>
      </c>
      <c r="B245" s="6">
        <v>4</v>
      </c>
      <c r="C245" s="7">
        <v>2.35E-2</v>
      </c>
      <c r="D245" s="8">
        <v>30323.49</v>
      </c>
      <c r="E245" s="6">
        <v>156.30000000000001</v>
      </c>
    </row>
    <row r="246" spans="1:5" ht="15.6" thickBot="1" x14ac:dyDescent="0.35">
      <c r="A246" s="9">
        <v>1996</v>
      </c>
      <c r="B246" s="9">
        <v>5</v>
      </c>
      <c r="C246" s="10">
        <v>1.2800000000000001E-2</v>
      </c>
      <c r="D246" s="11">
        <v>30711.200000000001</v>
      </c>
      <c r="E246" s="9">
        <v>156.6</v>
      </c>
    </row>
    <row r="247" spans="1:5" ht="15.6" thickBot="1" x14ac:dyDescent="0.35">
      <c r="A247" s="6">
        <v>1996</v>
      </c>
      <c r="B247" s="6">
        <v>6</v>
      </c>
      <c r="C247" s="7">
        <v>-3.4799999999999998E-2</v>
      </c>
      <c r="D247" s="8">
        <v>29643.51</v>
      </c>
      <c r="E247" s="6">
        <v>156.69999999999999</v>
      </c>
    </row>
    <row r="248" spans="1:5" ht="15.6" thickBot="1" x14ac:dyDescent="0.35">
      <c r="A248" s="9">
        <v>1996</v>
      </c>
      <c r="B248" s="9">
        <v>7</v>
      </c>
      <c r="C248" s="10">
        <v>3.0800000000000001E-2</v>
      </c>
      <c r="D248" s="11">
        <v>30555.27</v>
      </c>
      <c r="E248" s="9">
        <v>157</v>
      </c>
    </row>
    <row r="249" spans="1:5" ht="15.6" thickBot="1" x14ac:dyDescent="0.35">
      <c r="A249" s="6">
        <v>1996</v>
      </c>
      <c r="B249" s="6">
        <v>8</v>
      </c>
      <c r="C249" s="7">
        <v>2.0199999999999999E-2</v>
      </c>
      <c r="D249" s="8">
        <v>31173.62</v>
      </c>
      <c r="E249" s="6">
        <v>157.30000000000001</v>
      </c>
    </row>
    <row r="250" spans="1:5" ht="15.6" thickBot="1" x14ac:dyDescent="0.35">
      <c r="A250" s="9">
        <v>1996</v>
      </c>
      <c r="B250" s="9">
        <v>9</v>
      </c>
      <c r="C250" s="10">
        <v>4.1200000000000001E-2</v>
      </c>
      <c r="D250" s="11">
        <v>32457.82</v>
      </c>
      <c r="E250" s="9">
        <v>157.80000000000001</v>
      </c>
    </row>
    <row r="251" spans="1:5" ht="15.6" thickBot="1" x14ac:dyDescent="0.35">
      <c r="A251" s="6">
        <v>1996</v>
      </c>
      <c r="B251" s="6">
        <v>10</v>
      </c>
      <c r="C251" s="7">
        <v>5.0500000000000003E-2</v>
      </c>
      <c r="D251" s="8">
        <v>34097.61</v>
      </c>
      <c r="E251" s="6">
        <v>158.30000000000001</v>
      </c>
    </row>
    <row r="252" spans="1:5" ht="15.6" thickBot="1" x14ac:dyDescent="0.35">
      <c r="A252" s="9">
        <v>1996</v>
      </c>
      <c r="B252" s="9">
        <v>11</v>
      </c>
      <c r="C252" s="10">
        <v>1.2E-2</v>
      </c>
      <c r="D252" s="11">
        <v>34506.18</v>
      </c>
      <c r="E252" s="9">
        <v>158.6</v>
      </c>
    </row>
    <row r="253" spans="1:5" ht="15.6" thickBot="1" x14ac:dyDescent="0.35">
      <c r="A253" s="6">
        <v>1996</v>
      </c>
      <c r="B253" s="6">
        <v>12</v>
      </c>
      <c r="C253" s="7">
        <v>3.2599999999999997E-2</v>
      </c>
      <c r="D253" s="8">
        <v>35630.230000000003</v>
      </c>
      <c r="E253" s="6">
        <v>158.6</v>
      </c>
    </row>
    <row r="254" spans="1:5" ht="15.6" thickBot="1" x14ac:dyDescent="0.35">
      <c r="A254" s="9">
        <v>1997</v>
      </c>
      <c r="B254" s="9">
        <v>1</v>
      </c>
      <c r="C254" s="10">
        <v>4.36E-2</v>
      </c>
      <c r="D254" s="11">
        <v>37184.129999999997</v>
      </c>
      <c r="E254" s="9">
        <v>159.1</v>
      </c>
    </row>
    <row r="255" spans="1:5" ht="15.6" thickBot="1" x14ac:dyDescent="0.35">
      <c r="A255" s="6">
        <v>1997</v>
      </c>
      <c r="B255" s="6">
        <v>2</v>
      </c>
      <c r="C255" s="7">
        <v>-6.1999999999999998E-3</v>
      </c>
      <c r="D255" s="8">
        <v>36952.21</v>
      </c>
      <c r="E255" s="6">
        <v>159.6</v>
      </c>
    </row>
    <row r="256" spans="1:5" ht="15.6" thickBot="1" x14ac:dyDescent="0.35">
      <c r="A256" s="9">
        <v>1997</v>
      </c>
      <c r="B256" s="9">
        <v>3</v>
      </c>
      <c r="C256" s="10">
        <v>-3.4099999999999998E-2</v>
      </c>
      <c r="D256" s="11">
        <v>35693.9</v>
      </c>
      <c r="E256" s="9">
        <v>160</v>
      </c>
    </row>
    <row r="257" spans="1:5" ht="15.6" thickBot="1" x14ac:dyDescent="0.35">
      <c r="A257" s="6">
        <v>1997</v>
      </c>
      <c r="B257" s="6">
        <v>4</v>
      </c>
      <c r="C257" s="7">
        <v>9.2200000000000004E-2</v>
      </c>
      <c r="D257" s="8">
        <v>38984.1</v>
      </c>
      <c r="E257" s="6">
        <v>160.19999999999999</v>
      </c>
    </row>
    <row r="258" spans="1:5" ht="15.6" thickBot="1" x14ac:dyDescent="0.35">
      <c r="A258" s="9">
        <v>1997</v>
      </c>
      <c r="B258" s="9">
        <v>5</v>
      </c>
      <c r="C258" s="10">
        <v>5.3400000000000003E-2</v>
      </c>
      <c r="D258" s="11">
        <v>41064.620000000003</v>
      </c>
      <c r="E258" s="9">
        <v>160.1</v>
      </c>
    </row>
    <row r="259" spans="1:5" ht="15.6" thickBot="1" x14ac:dyDescent="0.35">
      <c r="A259" s="6">
        <v>1997</v>
      </c>
      <c r="B259" s="6">
        <v>6</v>
      </c>
      <c r="C259" s="7">
        <v>5.74E-2</v>
      </c>
      <c r="D259" s="8">
        <v>43420.05</v>
      </c>
      <c r="E259" s="6">
        <v>160.30000000000001</v>
      </c>
    </row>
    <row r="260" spans="1:5" ht="15.6" thickBot="1" x14ac:dyDescent="0.35">
      <c r="A260" s="9">
        <v>1997</v>
      </c>
      <c r="B260" s="9">
        <v>7</v>
      </c>
      <c r="C260" s="10">
        <v>3.5000000000000001E-3</v>
      </c>
      <c r="D260" s="11">
        <v>43571.06</v>
      </c>
      <c r="E260" s="9">
        <v>160.5</v>
      </c>
    </row>
    <row r="261" spans="1:5" ht="15.6" thickBot="1" x14ac:dyDescent="0.35">
      <c r="A261" s="6">
        <v>1997</v>
      </c>
      <c r="B261" s="6">
        <v>8</v>
      </c>
      <c r="C261" s="7">
        <v>1.1900000000000001E-2</v>
      </c>
      <c r="D261" s="8">
        <v>44090.43</v>
      </c>
      <c r="E261" s="6">
        <v>160.80000000000001</v>
      </c>
    </row>
    <row r="262" spans="1:5" ht="15.6" thickBot="1" x14ac:dyDescent="0.35">
      <c r="A262" s="9">
        <v>1997</v>
      </c>
      <c r="B262" s="9">
        <v>9</v>
      </c>
      <c r="C262" s="10">
        <v>1.6500000000000001E-2</v>
      </c>
      <c r="D262" s="11">
        <v>44815.89</v>
      </c>
      <c r="E262" s="9">
        <v>161.19999999999999</v>
      </c>
    </row>
    <row r="263" spans="1:5" ht="15.6" thickBot="1" x14ac:dyDescent="0.35">
      <c r="A263" s="6">
        <v>1997</v>
      </c>
      <c r="B263" s="6">
        <v>10</v>
      </c>
      <c r="C263" s="7">
        <v>-1.15E-2</v>
      </c>
      <c r="D263" s="8">
        <v>44299.59</v>
      </c>
      <c r="E263" s="6">
        <v>161.6</v>
      </c>
    </row>
    <row r="264" spans="1:5" ht="15.6" thickBot="1" x14ac:dyDescent="0.35">
      <c r="A264" s="9">
        <v>1997</v>
      </c>
      <c r="B264" s="9">
        <v>11</v>
      </c>
      <c r="C264" s="10">
        <v>2.63E-2</v>
      </c>
      <c r="D264" s="11">
        <v>45466.71</v>
      </c>
      <c r="E264" s="9">
        <v>161.5</v>
      </c>
    </row>
    <row r="265" spans="1:5" ht="15.6" thickBot="1" x14ac:dyDescent="0.35">
      <c r="A265" s="6">
        <v>1997</v>
      </c>
      <c r="B265" s="6">
        <v>12</v>
      </c>
      <c r="C265" s="7">
        <v>2.3999999999999998E-3</v>
      </c>
      <c r="D265" s="8">
        <v>45574.51</v>
      </c>
      <c r="E265" s="6">
        <v>161.30000000000001</v>
      </c>
    </row>
    <row r="266" spans="1:5" ht="15.6" thickBot="1" x14ac:dyDescent="0.35">
      <c r="A266" s="9">
        <v>1998</v>
      </c>
      <c r="B266" s="9">
        <v>1</v>
      </c>
      <c r="C266" s="10">
        <v>6.4000000000000001E-2</v>
      </c>
      <c r="D266" s="11">
        <v>48492.26</v>
      </c>
      <c r="E266" s="9">
        <v>161.6</v>
      </c>
    </row>
    <row r="267" spans="1:5" ht="15.6" thickBot="1" x14ac:dyDescent="0.35">
      <c r="A267" s="6">
        <v>1998</v>
      </c>
      <c r="B267" s="6">
        <v>2</v>
      </c>
      <c r="C267" s="7">
        <v>5.3100000000000001E-2</v>
      </c>
      <c r="D267" s="8">
        <v>51068.59</v>
      </c>
      <c r="E267" s="6">
        <v>161.9</v>
      </c>
    </row>
    <row r="268" spans="1:5" ht="15.6" thickBot="1" x14ac:dyDescent="0.35">
      <c r="A268" s="9">
        <v>1998</v>
      </c>
      <c r="B268" s="9">
        <v>3</v>
      </c>
      <c r="C268" s="10">
        <v>3.4099999999999998E-2</v>
      </c>
      <c r="D268" s="11">
        <v>52807.82</v>
      </c>
      <c r="E268" s="9">
        <v>162.19999999999999</v>
      </c>
    </row>
    <row r="269" spans="1:5" ht="15.6" thickBot="1" x14ac:dyDescent="0.35">
      <c r="A269" s="6">
        <v>1998</v>
      </c>
      <c r="B269" s="6">
        <v>4</v>
      </c>
      <c r="C269" s="7">
        <v>-2.2000000000000001E-3</v>
      </c>
      <c r="D269" s="8">
        <v>52690.67</v>
      </c>
      <c r="E269" s="6">
        <v>162.5</v>
      </c>
    </row>
    <row r="270" spans="1:5" ht="15.6" thickBot="1" x14ac:dyDescent="0.35">
      <c r="A270" s="9">
        <v>1998</v>
      </c>
      <c r="B270" s="9">
        <v>5</v>
      </c>
      <c r="C270" s="10">
        <v>1.1999999999999999E-3</v>
      </c>
      <c r="D270" s="11">
        <v>52752.03</v>
      </c>
      <c r="E270" s="9">
        <v>162.80000000000001</v>
      </c>
    </row>
    <row r="271" spans="1:5" ht="15.6" thickBot="1" x14ac:dyDescent="0.35">
      <c r="A271" s="6">
        <v>1998</v>
      </c>
      <c r="B271" s="6">
        <v>6</v>
      </c>
      <c r="C271" s="7">
        <v>4.4699999999999997E-2</v>
      </c>
      <c r="D271" s="8">
        <v>55108.81</v>
      </c>
      <c r="E271" s="6">
        <v>163</v>
      </c>
    </row>
    <row r="272" spans="1:5" ht="15.6" thickBot="1" x14ac:dyDescent="0.35">
      <c r="A272" s="9">
        <v>1998</v>
      </c>
      <c r="B272" s="9">
        <v>7</v>
      </c>
      <c r="C272" s="10">
        <v>-6.9699999999999998E-2</v>
      </c>
      <c r="D272" s="11">
        <v>51267.17</v>
      </c>
      <c r="E272" s="9">
        <v>163.19999999999999</v>
      </c>
    </row>
    <row r="273" spans="1:5" ht="15.6" thickBot="1" x14ac:dyDescent="0.35">
      <c r="A273" s="6">
        <v>1998</v>
      </c>
      <c r="B273" s="6">
        <v>8</v>
      </c>
      <c r="C273" s="7">
        <v>-4.9000000000000002E-2</v>
      </c>
      <c r="D273" s="8">
        <v>48755.88</v>
      </c>
      <c r="E273" s="6">
        <v>163.4</v>
      </c>
    </row>
    <row r="274" spans="1:5" ht="15.6" thickBot="1" x14ac:dyDescent="0.35">
      <c r="A274" s="9">
        <v>1998</v>
      </c>
      <c r="B274" s="9">
        <v>9</v>
      </c>
      <c r="C274" s="10">
        <v>1.29E-2</v>
      </c>
      <c r="D274" s="11">
        <v>49385.24</v>
      </c>
      <c r="E274" s="9">
        <v>163.6</v>
      </c>
    </row>
    <row r="275" spans="1:5" ht="15.6" thickBot="1" x14ac:dyDescent="0.35">
      <c r="A275" s="6">
        <v>1998</v>
      </c>
      <c r="B275" s="6">
        <v>10</v>
      </c>
      <c r="C275" s="7">
        <v>0.10970000000000001</v>
      </c>
      <c r="D275" s="8">
        <v>54804.97</v>
      </c>
      <c r="E275" s="6">
        <v>164</v>
      </c>
    </row>
    <row r="276" spans="1:5" ht="15.6" thickBot="1" x14ac:dyDescent="0.35">
      <c r="A276" s="9">
        <v>1998</v>
      </c>
      <c r="B276" s="9">
        <v>11</v>
      </c>
      <c r="C276" s="10">
        <v>4.1000000000000002E-2</v>
      </c>
      <c r="D276" s="11">
        <v>57054.23</v>
      </c>
      <c r="E276" s="9">
        <v>164</v>
      </c>
    </row>
    <row r="277" spans="1:5" ht="15.6" thickBot="1" x14ac:dyDescent="0.35">
      <c r="A277" s="6">
        <v>1998</v>
      </c>
      <c r="B277" s="6">
        <v>12</v>
      </c>
      <c r="C277" s="7">
        <v>5.0500000000000003E-2</v>
      </c>
      <c r="D277" s="8">
        <v>59934.14</v>
      </c>
      <c r="E277" s="6">
        <v>163.9</v>
      </c>
    </row>
    <row r="278" spans="1:5" ht="15.6" thickBot="1" x14ac:dyDescent="0.35">
      <c r="A278" s="9">
        <v>1999</v>
      </c>
      <c r="B278" s="9">
        <v>1</v>
      </c>
      <c r="C278" s="10">
        <v>-6.9999999999999999E-4</v>
      </c>
      <c r="D278" s="11">
        <v>59894.16</v>
      </c>
      <c r="E278" s="9">
        <v>164.3</v>
      </c>
    </row>
    <row r="279" spans="1:5" ht="15.6" thickBot="1" x14ac:dyDescent="0.35">
      <c r="A279" s="6">
        <v>1999</v>
      </c>
      <c r="B279" s="6">
        <v>2</v>
      </c>
      <c r="C279" s="7">
        <v>2.92E-2</v>
      </c>
      <c r="D279" s="8">
        <v>61645.17</v>
      </c>
      <c r="E279" s="6">
        <v>164.5</v>
      </c>
    </row>
    <row r="280" spans="1:5" ht="15.6" thickBot="1" x14ac:dyDescent="0.35">
      <c r="A280" s="9">
        <v>1999</v>
      </c>
      <c r="B280" s="9">
        <v>3</v>
      </c>
      <c r="C280" s="10">
        <v>4.2500000000000003E-2</v>
      </c>
      <c r="D280" s="11">
        <v>64265.11</v>
      </c>
      <c r="E280" s="9">
        <v>165</v>
      </c>
    </row>
    <row r="281" spans="1:5" ht="15.6" thickBot="1" x14ac:dyDescent="0.35">
      <c r="A281" s="6">
        <v>1999</v>
      </c>
      <c r="B281" s="6">
        <v>4</v>
      </c>
      <c r="C281" s="7">
        <v>-1E-3</v>
      </c>
      <c r="D281" s="8">
        <v>64201.59</v>
      </c>
      <c r="E281" s="6">
        <v>166.2</v>
      </c>
    </row>
    <row r="282" spans="1:5" ht="15.6" thickBot="1" x14ac:dyDescent="0.35">
      <c r="A282" s="9">
        <v>1999</v>
      </c>
      <c r="B282" s="9">
        <v>5</v>
      </c>
      <c r="C282" s="10">
        <v>-6.1000000000000004E-3</v>
      </c>
      <c r="D282" s="11">
        <v>63808.83</v>
      </c>
      <c r="E282" s="9">
        <v>166.2</v>
      </c>
    </row>
    <row r="283" spans="1:5" ht="15.6" thickBot="1" x14ac:dyDescent="0.35">
      <c r="A283" s="6">
        <v>1999</v>
      </c>
      <c r="B283" s="6">
        <v>6</v>
      </c>
      <c r="C283" s="7">
        <v>4.5199999999999997E-2</v>
      </c>
      <c r="D283" s="8">
        <v>66694.509999999995</v>
      </c>
      <c r="E283" s="6">
        <v>166.2</v>
      </c>
    </row>
    <row r="284" spans="1:5" ht="15.6" thickBot="1" x14ac:dyDescent="0.35">
      <c r="A284" s="9">
        <v>1999</v>
      </c>
      <c r="B284" s="9">
        <v>7</v>
      </c>
      <c r="C284" s="10">
        <v>-3.7699999999999997E-2</v>
      </c>
      <c r="D284" s="11">
        <v>64177.2</v>
      </c>
      <c r="E284" s="9">
        <v>166.7</v>
      </c>
    </row>
    <row r="285" spans="1:5" ht="15.6" thickBot="1" x14ac:dyDescent="0.35">
      <c r="A285" s="6">
        <v>1999</v>
      </c>
      <c r="B285" s="6">
        <v>8</v>
      </c>
      <c r="C285" s="7">
        <v>-6.0000000000000001E-3</v>
      </c>
      <c r="D285" s="8">
        <v>63793.41</v>
      </c>
      <c r="E285" s="6">
        <v>167.1</v>
      </c>
    </row>
    <row r="286" spans="1:5" ht="15.6" thickBot="1" x14ac:dyDescent="0.35">
      <c r="A286" s="9">
        <v>1999</v>
      </c>
      <c r="B286" s="9">
        <v>9</v>
      </c>
      <c r="C286" s="10">
        <v>-1.2699999999999999E-2</v>
      </c>
      <c r="D286" s="11">
        <v>62981.66</v>
      </c>
      <c r="E286" s="9">
        <v>167.9</v>
      </c>
    </row>
    <row r="287" spans="1:5" ht="15.6" thickBot="1" x14ac:dyDescent="0.35">
      <c r="A287" s="6">
        <v>1999</v>
      </c>
      <c r="B287" s="6">
        <v>10</v>
      </c>
      <c r="C287" s="7">
        <v>7.1099999999999997E-2</v>
      </c>
      <c r="D287" s="8">
        <v>67457.100000000006</v>
      </c>
      <c r="E287" s="6">
        <v>168.2</v>
      </c>
    </row>
    <row r="288" spans="1:5" ht="15.6" thickBot="1" x14ac:dyDescent="0.35">
      <c r="A288" s="9">
        <v>1999</v>
      </c>
      <c r="B288" s="9">
        <v>11</v>
      </c>
      <c r="C288" s="10">
        <v>2.81E-2</v>
      </c>
      <c r="D288" s="11">
        <v>69351.789999999994</v>
      </c>
      <c r="E288" s="9">
        <v>168.3</v>
      </c>
    </row>
    <row r="289" spans="1:5" ht="15.6" thickBot="1" x14ac:dyDescent="0.35">
      <c r="A289" s="6">
        <v>1999</v>
      </c>
      <c r="B289" s="6">
        <v>12</v>
      </c>
      <c r="C289" s="7">
        <v>-1.1999999999999999E-3</v>
      </c>
      <c r="D289" s="8">
        <v>69269.31</v>
      </c>
      <c r="E289" s="6">
        <v>168.3</v>
      </c>
    </row>
    <row r="290" spans="1:5" ht="15.6" thickBot="1" x14ac:dyDescent="0.35">
      <c r="A290" s="9">
        <v>2000</v>
      </c>
      <c r="B290" s="9">
        <v>1</v>
      </c>
      <c r="C290" s="10">
        <v>-2.4799999999999999E-2</v>
      </c>
      <c r="D290" s="11">
        <v>67552.759999999995</v>
      </c>
      <c r="E290" s="9">
        <v>168.8</v>
      </c>
    </row>
    <row r="291" spans="1:5" ht="15.6" thickBot="1" x14ac:dyDescent="0.35">
      <c r="A291" s="6">
        <v>2000</v>
      </c>
      <c r="B291" s="6">
        <v>2</v>
      </c>
      <c r="C291" s="7">
        <v>3.9399999999999998E-2</v>
      </c>
      <c r="D291" s="8">
        <v>70214.990000000005</v>
      </c>
      <c r="E291" s="6">
        <v>169.8</v>
      </c>
    </row>
    <row r="292" spans="1:5" ht="15.6" thickBot="1" x14ac:dyDescent="0.35">
      <c r="A292" s="9">
        <v>2000</v>
      </c>
      <c r="B292" s="9">
        <v>3</v>
      </c>
      <c r="C292" s="10">
        <v>1.4200000000000001E-2</v>
      </c>
      <c r="D292" s="11">
        <v>71215.320000000007</v>
      </c>
      <c r="E292" s="9">
        <v>171.2</v>
      </c>
    </row>
    <row r="293" spans="1:5" ht="15.6" thickBot="1" x14ac:dyDescent="0.35">
      <c r="A293" s="6">
        <v>2000</v>
      </c>
      <c r="B293" s="6">
        <v>4</v>
      </c>
      <c r="C293" s="7">
        <v>-2.8400000000000002E-2</v>
      </c>
      <c r="D293" s="8">
        <v>69193.66</v>
      </c>
      <c r="E293" s="6">
        <v>171.3</v>
      </c>
    </row>
    <row r="294" spans="1:5" ht="15.6" thickBot="1" x14ac:dyDescent="0.35">
      <c r="A294" s="9">
        <v>2000</v>
      </c>
      <c r="B294" s="9">
        <v>5</v>
      </c>
      <c r="C294" s="10">
        <v>3.1600000000000003E-2</v>
      </c>
      <c r="D294" s="11">
        <v>71382.59</v>
      </c>
      <c r="E294" s="9">
        <v>171.5</v>
      </c>
    </row>
    <row r="295" spans="1:5" ht="15.6" thickBot="1" x14ac:dyDescent="0.35">
      <c r="A295" s="6">
        <v>2000</v>
      </c>
      <c r="B295" s="6">
        <v>6</v>
      </c>
      <c r="C295" s="7">
        <v>8.5000000000000006E-3</v>
      </c>
      <c r="D295" s="8">
        <v>71989.58</v>
      </c>
      <c r="E295" s="6">
        <v>172.4</v>
      </c>
    </row>
    <row r="296" spans="1:5" ht="15.6" thickBot="1" x14ac:dyDescent="0.35">
      <c r="A296" s="9">
        <v>2000</v>
      </c>
      <c r="B296" s="9">
        <v>7</v>
      </c>
      <c r="C296" s="10">
        <v>9.4000000000000004E-3</v>
      </c>
      <c r="D296" s="11">
        <v>72666.080000000002</v>
      </c>
      <c r="E296" s="9">
        <v>172.8</v>
      </c>
    </row>
    <row r="297" spans="1:5" ht="15.6" thickBot="1" x14ac:dyDescent="0.35">
      <c r="A297" s="6">
        <v>2000</v>
      </c>
      <c r="B297" s="6">
        <v>8</v>
      </c>
      <c r="C297" s="7">
        <v>-1.0800000000000001E-2</v>
      </c>
      <c r="D297" s="8">
        <v>71881.539999999994</v>
      </c>
      <c r="E297" s="6">
        <v>172.8</v>
      </c>
    </row>
    <row r="298" spans="1:5" ht="15.6" thickBot="1" x14ac:dyDescent="0.35">
      <c r="A298" s="9">
        <v>2000</v>
      </c>
      <c r="B298" s="9">
        <v>9</v>
      </c>
      <c r="C298" s="10">
        <v>-5.21E-2</v>
      </c>
      <c r="D298" s="11">
        <v>68133.47</v>
      </c>
      <c r="E298" s="9">
        <v>173.7</v>
      </c>
    </row>
    <row r="299" spans="1:5" ht="15.6" thickBot="1" x14ac:dyDescent="0.35">
      <c r="A299" s="6">
        <v>2000</v>
      </c>
      <c r="B299" s="6">
        <v>10</v>
      </c>
      <c r="C299" s="7">
        <v>-7.7000000000000002E-3</v>
      </c>
      <c r="D299" s="8">
        <v>67607.09</v>
      </c>
      <c r="E299" s="6">
        <v>174</v>
      </c>
    </row>
    <row r="300" spans="1:5" ht="15.6" thickBot="1" x14ac:dyDescent="0.35">
      <c r="A300" s="9">
        <v>2000</v>
      </c>
      <c r="B300" s="9">
        <v>11</v>
      </c>
      <c r="C300" s="10">
        <v>-3.32E-2</v>
      </c>
      <c r="D300" s="11">
        <v>65362.49</v>
      </c>
      <c r="E300" s="9">
        <v>174.1</v>
      </c>
    </row>
    <row r="301" spans="1:5" ht="15.6" thickBot="1" x14ac:dyDescent="0.35">
      <c r="A301" s="6">
        <v>2000</v>
      </c>
      <c r="B301" s="6">
        <v>12</v>
      </c>
      <c r="C301" s="7">
        <v>4.5999999999999999E-3</v>
      </c>
      <c r="D301" s="8">
        <v>65659.89</v>
      </c>
      <c r="E301" s="6">
        <v>174</v>
      </c>
    </row>
    <row r="302" spans="1:5" ht="15.6" thickBot="1" x14ac:dyDescent="0.35">
      <c r="A302" s="9">
        <v>2001</v>
      </c>
      <c r="B302" s="9">
        <v>1</v>
      </c>
      <c r="C302" s="10">
        <v>-2.1399999999999999E-2</v>
      </c>
      <c r="D302" s="11">
        <v>64257.23</v>
      </c>
      <c r="E302" s="9">
        <v>175.1</v>
      </c>
    </row>
    <row r="303" spans="1:5" ht="15.6" thickBot="1" x14ac:dyDescent="0.35">
      <c r="A303" s="6">
        <v>2001</v>
      </c>
      <c r="B303" s="6">
        <v>2</v>
      </c>
      <c r="C303" s="7">
        <v>-9.0800000000000006E-2</v>
      </c>
      <c r="D303" s="8">
        <v>58422.73</v>
      </c>
      <c r="E303" s="6">
        <v>175.8</v>
      </c>
    </row>
    <row r="304" spans="1:5" ht="15.6" thickBot="1" x14ac:dyDescent="0.35">
      <c r="A304" s="9">
        <v>2001</v>
      </c>
      <c r="B304" s="9">
        <v>3</v>
      </c>
      <c r="C304" s="10">
        <v>4.4999999999999997E-3</v>
      </c>
      <c r="D304" s="11">
        <v>58684.87</v>
      </c>
      <c r="E304" s="9">
        <v>176.2</v>
      </c>
    </row>
    <row r="305" spans="1:5" ht="15.6" thickBot="1" x14ac:dyDescent="0.35">
      <c r="A305" s="6">
        <v>2001</v>
      </c>
      <c r="B305" s="6">
        <v>4</v>
      </c>
      <c r="C305" s="7">
        <v>6.88E-2</v>
      </c>
      <c r="D305" s="8">
        <v>62722</v>
      </c>
      <c r="E305" s="6">
        <v>176.9</v>
      </c>
    </row>
    <row r="306" spans="1:5" ht="15.6" thickBot="1" x14ac:dyDescent="0.35">
      <c r="A306" s="9">
        <v>2001</v>
      </c>
      <c r="B306" s="9">
        <v>5</v>
      </c>
      <c r="C306" s="10">
        <v>-2.3900000000000001E-2</v>
      </c>
      <c r="D306" s="11">
        <v>61223.79</v>
      </c>
      <c r="E306" s="9">
        <v>177.7</v>
      </c>
    </row>
    <row r="307" spans="1:5" ht="15.6" thickBot="1" x14ac:dyDescent="0.35">
      <c r="A307" s="6">
        <v>2001</v>
      </c>
      <c r="B307" s="6">
        <v>6</v>
      </c>
      <c r="C307" s="7">
        <v>-2.6599999999999999E-2</v>
      </c>
      <c r="D307" s="8">
        <v>59595.1</v>
      </c>
      <c r="E307" s="6">
        <v>178</v>
      </c>
    </row>
    <row r="308" spans="1:5" ht="15.6" thickBot="1" x14ac:dyDescent="0.35">
      <c r="A308" s="9">
        <v>2001</v>
      </c>
      <c r="B308" s="9">
        <v>7</v>
      </c>
      <c r="C308" s="10">
        <v>-2.0500000000000001E-2</v>
      </c>
      <c r="D308" s="11">
        <v>58375.88</v>
      </c>
      <c r="E308" s="9">
        <v>177.5</v>
      </c>
    </row>
    <row r="309" spans="1:5" ht="15.6" thickBot="1" x14ac:dyDescent="0.35">
      <c r="A309" s="6">
        <v>2001</v>
      </c>
      <c r="B309" s="6">
        <v>8</v>
      </c>
      <c r="C309" s="7">
        <v>-0.1125</v>
      </c>
      <c r="D309" s="8">
        <v>51810.15</v>
      </c>
      <c r="E309" s="6">
        <v>177.5</v>
      </c>
    </row>
    <row r="310" spans="1:5" ht="15.6" thickBot="1" x14ac:dyDescent="0.35">
      <c r="A310" s="9">
        <v>2001</v>
      </c>
      <c r="B310" s="9">
        <v>9</v>
      </c>
      <c r="C310" s="10">
        <v>3.1800000000000002E-2</v>
      </c>
      <c r="D310" s="11">
        <v>53459.81</v>
      </c>
      <c r="E310" s="9">
        <v>178.3</v>
      </c>
    </row>
    <row r="311" spans="1:5" ht="15.6" thickBot="1" x14ac:dyDescent="0.35">
      <c r="A311" s="6">
        <v>2001</v>
      </c>
      <c r="B311" s="6">
        <v>10</v>
      </c>
      <c r="C311" s="7">
        <v>5.0500000000000003E-2</v>
      </c>
      <c r="D311" s="8">
        <v>56161.21</v>
      </c>
      <c r="E311" s="6">
        <v>177.7</v>
      </c>
    </row>
    <row r="312" spans="1:5" ht="15.6" thickBot="1" x14ac:dyDescent="0.35">
      <c r="A312" s="9">
        <v>2001</v>
      </c>
      <c r="B312" s="9">
        <v>11</v>
      </c>
      <c r="C312" s="10">
        <v>1.47E-2</v>
      </c>
      <c r="D312" s="11">
        <v>56984.56</v>
      </c>
      <c r="E312" s="9">
        <v>177.4</v>
      </c>
    </row>
    <row r="313" spans="1:5" ht="15.6" thickBot="1" x14ac:dyDescent="0.35">
      <c r="A313" s="6">
        <v>2001</v>
      </c>
      <c r="B313" s="6">
        <v>12</v>
      </c>
      <c r="C313" s="7">
        <v>-3.0000000000000001E-3</v>
      </c>
      <c r="D313" s="8">
        <v>56814.92</v>
      </c>
      <c r="E313" s="6">
        <v>176.7</v>
      </c>
    </row>
    <row r="314" spans="1:5" ht="15.6" thickBot="1" x14ac:dyDescent="0.35">
      <c r="A314" s="9">
        <v>2002</v>
      </c>
      <c r="B314" s="9">
        <v>1</v>
      </c>
      <c r="C314" s="10">
        <v>-3.3500000000000002E-2</v>
      </c>
      <c r="D314" s="11">
        <v>54910.05</v>
      </c>
      <c r="E314" s="9">
        <v>177.1</v>
      </c>
    </row>
    <row r="315" spans="1:5" ht="15.6" thickBot="1" x14ac:dyDescent="0.35">
      <c r="A315" s="6">
        <v>2002</v>
      </c>
      <c r="B315" s="6">
        <v>2</v>
      </c>
      <c r="C315" s="7">
        <v>4.9500000000000002E-2</v>
      </c>
      <c r="D315" s="8">
        <v>57625.5</v>
      </c>
      <c r="E315" s="6">
        <v>177.8</v>
      </c>
    </row>
    <row r="316" spans="1:5" ht="15.6" thickBot="1" x14ac:dyDescent="0.35">
      <c r="A316" s="9">
        <v>2002</v>
      </c>
      <c r="B316" s="9">
        <v>3</v>
      </c>
      <c r="C316" s="10">
        <v>-3.5099999999999999E-2</v>
      </c>
      <c r="D316" s="11">
        <v>55600.29</v>
      </c>
      <c r="E316" s="9">
        <v>178.8</v>
      </c>
    </row>
    <row r="317" spans="1:5" ht="15.6" thickBot="1" x14ac:dyDescent="0.35">
      <c r="A317" s="6">
        <v>2002</v>
      </c>
      <c r="B317" s="6">
        <v>4</v>
      </c>
      <c r="C317" s="7">
        <v>-2.8199999999999999E-2</v>
      </c>
      <c r="D317" s="8">
        <v>54032.160000000003</v>
      </c>
      <c r="E317" s="6">
        <v>179.8</v>
      </c>
    </row>
    <row r="318" spans="1:5" ht="15.6" thickBot="1" x14ac:dyDescent="0.35">
      <c r="A318" s="9">
        <v>2002</v>
      </c>
      <c r="B318" s="9">
        <v>5</v>
      </c>
      <c r="C318" s="10">
        <v>-5.9200000000000003E-2</v>
      </c>
      <c r="D318" s="11">
        <v>50832.93</v>
      </c>
      <c r="E318" s="9">
        <v>179.8</v>
      </c>
    </row>
    <row r="319" spans="1:5" ht="15.6" thickBot="1" x14ac:dyDescent="0.35">
      <c r="A319" s="6">
        <v>2002</v>
      </c>
      <c r="B319" s="6">
        <v>6</v>
      </c>
      <c r="C319" s="7">
        <v>-0.1076</v>
      </c>
      <c r="D319" s="8">
        <v>45364.07</v>
      </c>
      <c r="E319" s="6">
        <v>179.9</v>
      </c>
    </row>
    <row r="320" spans="1:5" ht="15.6" thickBot="1" x14ac:dyDescent="0.35">
      <c r="A320" s="9">
        <v>2002</v>
      </c>
      <c r="B320" s="9">
        <v>7</v>
      </c>
      <c r="C320" s="10">
        <v>1.14E-2</v>
      </c>
      <c r="D320" s="11">
        <v>45880.68</v>
      </c>
      <c r="E320" s="9">
        <v>180.1</v>
      </c>
    </row>
    <row r="321" spans="1:5" ht="15.6" thickBot="1" x14ac:dyDescent="0.35">
      <c r="A321" s="6">
        <v>2002</v>
      </c>
      <c r="B321" s="6">
        <v>8</v>
      </c>
      <c r="C321" s="7">
        <v>-4.7600000000000003E-2</v>
      </c>
      <c r="D321" s="8">
        <v>43697.8</v>
      </c>
      <c r="E321" s="6">
        <v>180.7</v>
      </c>
    </row>
    <row r="322" spans="1:5" ht="15.6" thickBot="1" x14ac:dyDescent="0.35">
      <c r="A322" s="9">
        <v>2002</v>
      </c>
      <c r="B322" s="9">
        <v>9</v>
      </c>
      <c r="C322" s="10">
        <v>-1.37E-2</v>
      </c>
      <c r="D322" s="11">
        <v>43100.43</v>
      </c>
      <c r="E322" s="9">
        <v>181</v>
      </c>
    </row>
    <row r="323" spans="1:5" ht="15.6" thickBot="1" x14ac:dyDescent="0.35">
      <c r="A323" s="6">
        <v>2002</v>
      </c>
      <c r="B323" s="6">
        <v>10</v>
      </c>
      <c r="C323" s="7">
        <v>6.6299999999999998E-2</v>
      </c>
      <c r="D323" s="8">
        <v>45956.08</v>
      </c>
      <c r="E323" s="6">
        <v>181.3</v>
      </c>
    </row>
    <row r="324" spans="1:5" ht="15.6" thickBot="1" x14ac:dyDescent="0.35">
      <c r="A324" s="9">
        <v>2002</v>
      </c>
      <c r="B324" s="9">
        <v>11</v>
      </c>
      <c r="C324" s="10">
        <v>-1.04E-2</v>
      </c>
      <c r="D324" s="11">
        <v>45480.41</v>
      </c>
      <c r="E324" s="9">
        <v>181.3</v>
      </c>
    </row>
    <row r="325" spans="1:5" ht="15.6" thickBot="1" x14ac:dyDescent="0.35">
      <c r="A325" s="6">
        <v>2002</v>
      </c>
      <c r="B325" s="6">
        <v>12</v>
      </c>
      <c r="C325" s="7">
        <v>-2.2000000000000001E-3</v>
      </c>
      <c r="D325" s="8">
        <v>45379.21</v>
      </c>
      <c r="E325" s="6">
        <v>180.9</v>
      </c>
    </row>
    <row r="326" spans="1:5" ht="15.6" thickBot="1" x14ac:dyDescent="0.35">
      <c r="A326" s="9">
        <v>2003</v>
      </c>
      <c r="B326" s="9">
        <v>1</v>
      </c>
      <c r="C326" s="10">
        <v>-6.4100000000000004E-2</v>
      </c>
      <c r="D326" s="11">
        <v>42468.2</v>
      </c>
      <c r="E326" s="9">
        <v>181.7</v>
      </c>
    </row>
    <row r="327" spans="1:5" ht="15.6" thickBot="1" x14ac:dyDescent="0.35">
      <c r="A327" s="6">
        <v>2003</v>
      </c>
      <c r="B327" s="6">
        <v>2</v>
      </c>
      <c r="C327" s="7">
        <v>1.3100000000000001E-2</v>
      </c>
      <c r="D327" s="8">
        <v>43023.65</v>
      </c>
      <c r="E327" s="6">
        <v>183.1</v>
      </c>
    </row>
    <row r="328" spans="1:5" ht="15.6" thickBot="1" x14ac:dyDescent="0.35">
      <c r="A328" s="9">
        <v>2003</v>
      </c>
      <c r="B328" s="9">
        <v>3</v>
      </c>
      <c r="C328" s="10">
        <v>5.2900000000000003E-2</v>
      </c>
      <c r="D328" s="11">
        <v>45297.81</v>
      </c>
      <c r="E328" s="9">
        <v>184.2</v>
      </c>
    </row>
    <row r="329" spans="1:5" ht="15.6" thickBot="1" x14ac:dyDescent="0.35">
      <c r="A329" s="6">
        <v>2003</v>
      </c>
      <c r="B329" s="6">
        <v>4</v>
      </c>
      <c r="C329" s="7">
        <v>5.3100000000000001E-2</v>
      </c>
      <c r="D329" s="8">
        <v>47704.13</v>
      </c>
      <c r="E329" s="6">
        <v>183.8</v>
      </c>
    </row>
    <row r="330" spans="1:5" ht="15.6" thickBot="1" x14ac:dyDescent="0.35">
      <c r="A330" s="9">
        <v>2003</v>
      </c>
      <c r="B330" s="9">
        <v>5</v>
      </c>
      <c r="C330" s="10">
        <v>5.7000000000000002E-2</v>
      </c>
      <c r="D330" s="11">
        <v>50425.26</v>
      </c>
      <c r="E330" s="9">
        <v>183.5</v>
      </c>
    </row>
    <row r="331" spans="1:5" ht="15.6" thickBot="1" x14ac:dyDescent="0.35">
      <c r="A331" s="6">
        <v>2003</v>
      </c>
      <c r="B331" s="6">
        <v>6</v>
      </c>
      <c r="C331" s="7">
        <v>6.0000000000000001E-3</v>
      </c>
      <c r="D331" s="8">
        <v>50725.75</v>
      </c>
      <c r="E331" s="6">
        <v>183.7</v>
      </c>
    </row>
    <row r="332" spans="1:5" ht="15.6" thickBot="1" x14ac:dyDescent="0.35">
      <c r="A332" s="9">
        <v>2003</v>
      </c>
      <c r="B332" s="9">
        <v>7</v>
      </c>
      <c r="C332" s="10">
        <v>-1.6999999999999999E-3</v>
      </c>
      <c r="D332" s="11">
        <v>50641.38</v>
      </c>
      <c r="E332" s="9">
        <v>183.9</v>
      </c>
    </row>
    <row r="333" spans="1:5" ht="15.6" thickBot="1" x14ac:dyDescent="0.35">
      <c r="A333" s="6">
        <v>2003</v>
      </c>
      <c r="B333" s="6">
        <v>8</v>
      </c>
      <c r="C333" s="7">
        <v>3.1600000000000003E-2</v>
      </c>
      <c r="D333" s="8">
        <v>52242.239999999998</v>
      </c>
      <c r="E333" s="6">
        <v>184.6</v>
      </c>
    </row>
    <row r="334" spans="1:5" ht="15.6" thickBot="1" x14ac:dyDescent="0.35">
      <c r="A334" s="9">
        <v>2003</v>
      </c>
      <c r="B334" s="9">
        <v>9</v>
      </c>
      <c r="C334" s="10">
        <v>2.0299999999999999E-2</v>
      </c>
      <c r="D334" s="11">
        <v>53301.63</v>
      </c>
      <c r="E334" s="9">
        <v>185.2</v>
      </c>
    </row>
    <row r="335" spans="1:5" ht="15.6" thickBot="1" x14ac:dyDescent="0.35">
      <c r="A335" s="6">
        <v>2003</v>
      </c>
      <c r="B335" s="6">
        <v>10</v>
      </c>
      <c r="C335" s="7">
        <v>1.21E-2</v>
      </c>
      <c r="D335" s="8">
        <v>53946.89</v>
      </c>
      <c r="E335" s="6">
        <v>185</v>
      </c>
    </row>
    <row r="336" spans="1:5" ht="15.6" thickBot="1" x14ac:dyDescent="0.35">
      <c r="A336" s="9">
        <v>2003</v>
      </c>
      <c r="B336" s="9">
        <v>11</v>
      </c>
      <c r="C336" s="10">
        <v>3.0599999999999999E-2</v>
      </c>
      <c r="D336" s="11">
        <v>55599.72</v>
      </c>
      <c r="E336" s="9">
        <v>184.5</v>
      </c>
    </row>
    <row r="337" spans="1:5" ht="15.6" thickBot="1" x14ac:dyDescent="0.35">
      <c r="A337" s="6">
        <v>2003</v>
      </c>
      <c r="B337" s="6">
        <v>12</v>
      </c>
      <c r="C337" s="7">
        <v>4.9299999999999997E-2</v>
      </c>
      <c r="D337" s="8">
        <v>58343.54</v>
      </c>
      <c r="E337" s="6">
        <v>184.3</v>
      </c>
    </row>
    <row r="338" spans="1:5" ht="15.6" thickBot="1" x14ac:dyDescent="0.35">
      <c r="A338" s="9">
        <v>2004</v>
      </c>
      <c r="B338" s="9">
        <v>1</v>
      </c>
      <c r="C338" s="10">
        <v>1.09E-2</v>
      </c>
      <c r="D338" s="11">
        <v>58977.54</v>
      </c>
      <c r="E338" s="9">
        <v>185.2</v>
      </c>
    </row>
    <row r="339" spans="1:5" ht="15.6" thickBot="1" x14ac:dyDescent="0.35">
      <c r="A339" s="6">
        <v>2004</v>
      </c>
      <c r="B339" s="6">
        <v>2</v>
      </c>
      <c r="C339" s="7">
        <v>-1.5699999999999999E-2</v>
      </c>
      <c r="D339" s="8">
        <v>58054.43</v>
      </c>
      <c r="E339" s="6">
        <v>186.2</v>
      </c>
    </row>
    <row r="340" spans="1:5" ht="15.6" thickBot="1" x14ac:dyDescent="0.35">
      <c r="A340" s="9">
        <v>2004</v>
      </c>
      <c r="B340" s="9">
        <v>3</v>
      </c>
      <c r="C340" s="10">
        <v>9.7000000000000003E-3</v>
      </c>
      <c r="D340" s="11">
        <v>58616.47</v>
      </c>
      <c r="E340" s="9">
        <v>187.4</v>
      </c>
    </row>
    <row r="341" spans="1:5" ht="15.6" thickBot="1" x14ac:dyDescent="0.35">
      <c r="A341" s="6">
        <v>2004</v>
      </c>
      <c r="B341" s="6">
        <v>4</v>
      </c>
      <c r="C341" s="7">
        <v>-2.5600000000000001E-2</v>
      </c>
      <c r="D341" s="8">
        <v>57113.4</v>
      </c>
      <c r="E341" s="6">
        <v>188</v>
      </c>
    </row>
    <row r="342" spans="1:5" ht="15.6" thickBot="1" x14ac:dyDescent="0.35">
      <c r="A342" s="9">
        <v>2004</v>
      </c>
      <c r="B342" s="9">
        <v>5</v>
      </c>
      <c r="C342" s="10">
        <v>2.86E-2</v>
      </c>
      <c r="D342" s="11">
        <v>58745.51</v>
      </c>
      <c r="E342" s="9">
        <v>189.1</v>
      </c>
    </row>
    <row r="343" spans="1:5" ht="15.6" thickBot="1" x14ac:dyDescent="0.35">
      <c r="A343" s="6">
        <v>2004</v>
      </c>
      <c r="B343" s="6">
        <v>6</v>
      </c>
      <c r="C343" s="7">
        <v>-2.24E-2</v>
      </c>
      <c r="D343" s="8">
        <v>57430.33</v>
      </c>
      <c r="E343" s="6">
        <v>189.7</v>
      </c>
    </row>
    <row r="344" spans="1:5" ht="15.6" thickBot="1" x14ac:dyDescent="0.35">
      <c r="A344" s="9">
        <v>2004</v>
      </c>
      <c r="B344" s="9">
        <v>7</v>
      </c>
      <c r="C344" s="10">
        <v>-1.3899999999999999E-2</v>
      </c>
      <c r="D344" s="11">
        <v>56633.45</v>
      </c>
      <c r="E344" s="9">
        <v>189.4</v>
      </c>
    </row>
    <row r="345" spans="1:5" ht="15.6" thickBot="1" x14ac:dyDescent="0.35">
      <c r="A345" s="6">
        <v>2004</v>
      </c>
      <c r="B345" s="6">
        <v>8</v>
      </c>
      <c r="C345" s="7">
        <v>2.7799999999999998E-2</v>
      </c>
      <c r="D345" s="8">
        <v>58209.34</v>
      </c>
      <c r="E345" s="6">
        <v>189.5</v>
      </c>
    </row>
    <row r="346" spans="1:5" ht="15.6" thickBot="1" x14ac:dyDescent="0.35">
      <c r="A346" s="9">
        <v>2004</v>
      </c>
      <c r="B346" s="9">
        <v>9</v>
      </c>
      <c r="C346" s="10">
        <v>1E-3</v>
      </c>
      <c r="D346" s="11">
        <v>58269.06</v>
      </c>
      <c r="E346" s="9">
        <v>189.9</v>
      </c>
    </row>
    <row r="347" spans="1:5" ht="15.6" thickBot="1" x14ac:dyDescent="0.35">
      <c r="A347" s="6">
        <v>2004</v>
      </c>
      <c r="B347" s="6">
        <v>10</v>
      </c>
      <c r="C347" s="7">
        <v>4.7699999999999999E-2</v>
      </c>
      <c r="D347" s="8">
        <v>61050.77</v>
      </c>
      <c r="E347" s="6">
        <v>190.9</v>
      </c>
    </row>
    <row r="348" spans="1:5" ht="15.6" thickBot="1" x14ac:dyDescent="0.35">
      <c r="A348" s="9">
        <v>2004</v>
      </c>
      <c r="B348" s="9">
        <v>11</v>
      </c>
      <c r="C348" s="10">
        <v>2.7300000000000001E-2</v>
      </c>
      <c r="D348" s="11">
        <v>62715.89</v>
      </c>
      <c r="E348" s="9">
        <v>191</v>
      </c>
    </row>
    <row r="349" spans="1:5" ht="15.6" thickBot="1" x14ac:dyDescent="0.35">
      <c r="A349" s="6">
        <v>2004</v>
      </c>
      <c r="B349" s="6">
        <v>12</v>
      </c>
      <c r="C349" s="7">
        <v>-1.35E-2</v>
      </c>
      <c r="D349" s="8">
        <v>61869.72</v>
      </c>
      <c r="E349" s="6">
        <v>190.3</v>
      </c>
    </row>
    <row r="350" spans="1:5" ht="15.6" thickBot="1" x14ac:dyDescent="0.35">
      <c r="A350" s="9">
        <v>2005</v>
      </c>
      <c r="B350" s="9">
        <v>1</v>
      </c>
      <c r="C350" s="10">
        <v>1.6799999999999999E-2</v>
      </c>
      <c r="D350" s="11">
        <v>62909.87</v>
      </c>
      <c r="E350" s="9">
        <v>190.7</v>
      </c>
    </row>
    <row r="351" spans="1:5" ht="15.6" thickBot="1" x14ac:dyDescent="0.35">
      <c r="A351" s="6">
        <v>2005</v>
      </c>
      <c r="B351" s="6">
        <v>2</v>
      </c>
      <c r="C351" s="7">
        <v>-2.5999999999999999E-3</v>
      </c>
      <c r="D351" s="8">
        <v>62749.08</v>
      </c>
      <c r="E351" s="6">
        <v>191.8</v>
      </c>
    </row>
    <row r="352" spans="1:5" ht="15.6" thickBot="1" x14ac:dyDescent="0.35">
      <c r="A352" s="9">
        <v>2005</v>
      </c>
      <c r="B352" s="9">
        <v>3</v>
      </c>
      <c r="C352" s="10">
        <v>-2.41E-2</v>
      </c>
      <c r="D352" s="11">
        <v>61237.51</v>
      </c>
      <c r="E352" s="9">
        <v>193.3</v>
      </c>
    </row>
    <row r="353" spans="1:5" ht="15.6" thickBot="1" x14ac:dyDescent="0.35">
      <c r="A353" s="6">
        <v>2005</v>
      </c>
      <c r="B353" s="6">
        <v>4</v>
      </c>
      <c r="C353" s="7">
        <v>1.34E-2</v>
      </c>
      <c r="D353" s="8">
        <v>62055.56</v>
      </c>
      <c r="E353" s="6">
        <v>194.6</v>
      </c>
    </row>
    <row r="354" spans="1:5" ht="15.6" thickBot="1" x14ac:dyDescent="0.35">
      <c r="A354" s="9">
        <v>2005</v>
      </c>
      <c r="B354" s="9">
        <v>5</v>
      </c>
      <c r="C354" s="10">
        <v>2.18E-2</v>
      </c>
      <c r="D354" s="11">
        <v>63408.81</v>
      </c>
      <c r="E354" s="9">
        <v>194.4</v>
      </c>
    </row>
    <row r="355" spans="1:5" ht="15.6" thickBot="1" x14ac:dyDescent="0.35">
      <c r="A355" s="6">
        <v>2005</v>
      </c>
      <c r="B355" s="6">
        <v>6</v>
      </c>
      <c r="C355" s="7">
        <v>1.8100000000000002E-2</v>
      </c>
      <c r="D355" s="8">
        <v>64555.11</v>
      </c>
      <c r="E355" s="6">
        <v>194.5</v>
      </c>
    </row>
    <row r="356" spans="1:5" ht="15.6" thickBot="1" x14ac:dyDescent="0.35">
      <c r="A356" s="9">
        <v>2005</v>
      </c>
      <c r="B356" s="9">
        <v>7</v>
      </c>
      <c r="C356" s="10">
        <v>3.0999999999999999E-3</v>
      </c>
      <c r="D356" s="11">
        <v>64755.24</v>
      </c>
      <c r="E356" s="9">
        <v>195.4</v>
      </c>
    </row>
    <row r="357" spans="1:5" ht="15.6" thickBot="1" x14ac:dyDescent="0.35">
      <c r="A357" s="6">
        <v>2005</v>
      </c>
      <c r="B357" s="6">
        <v>8</v>
      </c>
      <c r="C357" s="7">
        <v>2.8E-3</v>
      </c>
      <c r="D357" s="8">
        <v>64936.35</v>
      </c>
      <c r="E357" s="6">
        <v>196.4</v>
      </c>
    </row>
    <row r="358" spans="1:5" ht="15.6" thickBot="1" x14ac:dyDescent="0.35">
      <c r="A358" s="9">
        <v>2005</v>
      </c>
      <c r="B358" s="9">
        <v>9</v>
      </c>
      <c r="C358" s="10">
        <v>-2.6200000000000001E-2</v>
      </c>
      <c r="D358" s="11">
        <v>63232.28</v>
      </c>
      <c r="E358" s="9">
        <v>198.8</v>
      </c>
    </row>
    <row r="359" spans="1:5" ht="15.6" thickBot="1" x14ac:dyDescent="0.35">
      <c r="A359" s="6">
        <v>2005</v>
      </c>
      <c r="B359" s="6">
        <v>10</v>
      </c>
      <c r="C359" s="7">
        <v>3.9600000000000003E-2</v>
      </c>
      <c r="D359" s="8">
        <v>65737.25</v>
      </c>
      <c r="E359" s="6">
        <v>199.2</v>
      </c>
    </row>
    <row r="360" spans="1:5" ht="15.6" thickBot="1" x14ac:dyDescent="0.35">
      <c r="A360" s="9">
        <v>2005</v>
      </c>
      <c r="B360" s="9">
        <v>11</v>
      </c>
      <c r="C360" s="10">
        <v>2.1399999999999999E-2</v>
      </c>
      <c r="D360" s="11">
        <v>67146.75</v>
      </c>
      <c r="E360" s="9">
        <v>197.6</v>
      </c>
    </row>
    <row r="361" spans="1:5" ht="15.6" thickBot="1" x14ac:dyDescent="0.35">
      <c r="A361" s="6">
        <v>2005</v>
      </c>
      <c r="B361" s="6">
        <v>12</v>
      </c>
      <c r="C361" s="7">
        <v>1.47E-2</v>
      </c>
      <c r="D361" s="8">
        <v>68131.64</v>
      </c>
      <c r="E361" s="6">
        <v>196.8</v>
      </c>
    </row>
    <row r="362" spans="1:5" ht="15.6" thickBot="1" x14ac:dyDescent="0.35">
      <c r="A362" s="9">
        <v>2006</v>
      </c>
      <c r="B362" s="9">
        <v>1</v>
      </c>
      <c r="C362" s="10">
        <v>-2.0000000000000001E-4</v>
      </c>
      <c r="D362" s="11">
        <v>68120.3</v>
      </c>
      <c r="E362" s="9">
        <v>198.3</v>
      </c>
    </row>
    <row r="363" spans="1:5" ht="15.6" thickBot="1" x14ac:dyDescent="0.35">
      <c r="A363" s="6">
        <v>2006</v>
      </c>
      <c r="B363" s="6">
        <v>2</v>
      </c>
      <c r="C363" s="7">
        <v>1.49E-2</v>
      </c>
      <c r="D363" s="8">
        <v>69132.66</v>
      </c>
      <c r="E363" s="6">
        <v>198.7</v>
      </c>
    </row>
    <row r="364" spans="1:5" ht="15.6" thickBot="1" x14ac:dyDescent="0.35">
      <c r="A364" s="9">
        <v>2006</v>
      </c>
      <c r="B364" s="9">
        <v>3</v>
      </c>
      <c r="C364" s="10">
        <v>8.0000000000000002E-3</v>
      </c>
      <c r="D364" s="11">
        <v>69684.570000000007</v>
      </c>
      <c r="E364" s="9">
        <v>199.8</v>
      </c>
    </row>
    <row r="365" spans="1:5" ht="15.6" thickBot="1" x14ac:dyDescent="0.35">
      <c r="A365" s="6">
        <v>2006</v>
      </c>
      <c r="B365" s="6">
        <v>4</v>
      </c>
      <c r="C365" s="7">
        <v>-7.9000000000000008E-3</v>
      </c>
      <c r="D365" s="8">
        <v>69136.399999999994</v>
      </c>
      <c r="E365" s="6">
        <v>201.5</v>
      </c>
    </row>
    <row r="366" spans="1:5" ht="15.6" thickBot="1" x14ac:dyDescent="0.35">
      <c r="A366" s="9">
        <v>2006</v>
      </c>
      <c r="B366" s="9">
        <v>5</v>
      </c>
      <c r="C366" s="10">
        <v>-2.7099999999999999E-2</v>
      </c>
      <c r="D366" s="11">
        <v>67265.72</v>
      </c>
      <c r="E366" s="9">
        <v>202.5</v>
      </c>
    </row>
    <row r="367" spans="1:5" ht="15.6" thickBot="1" x14ac:dyDescent="0.35">
      <c r="A367" s="6">
        <v>2006</v>
      </c>
      <c r="B367" s="6">
        <v>6</v>
      </c>
      <c r="C367" s="7">
        <v>7.1999999999999998E-3</v>
      </c>
      <c r="D367" s="8">
        <v>67750.06</v>
      </c>
      <c r="E367" s="6">
        <v>202.9</v>
      </c>
    </row>
    <row r="368" spans="1:5" ht="15.6" thickBot="1" x14ac:dyDescent="0.35">
      <c r="A368" s="9">
        <v>2006</v>
      </c>
      <c r="B368" s="9">
        <v>7</v>
      </c>
      <c r="C368" s="10">
        <v>2.29E-2</v>
      </c>
      <c r="D368" s="11">
        <v>69302.73</v>
      </c>
      <c r="E368" s="9">
        <v>203.5</v>
      </c>
    </row>
    <row r="369" spans="1:5" ht="15.6" thickBot="1" x14ac:dyDescent="0.35">
      <c r="A369" s="6">
        <v>2006</v>
      </c>
      <c r="B369" s="6">
        <v>8</v>
      </c>
      <c r="C369" s="7">
        <v>2.53E-2</v>
      </c>
      <c r="D369" s="8">
        <v>71056.899999999994</v>
      </c>
      <c r="E369" s="6">
        <v>203.9</v>
      </c>
    </row>
    <row r="370" spans="1:5" ht="15.6" thickBot="1" x14ac:dyDescent="0.35">
      <c r="A370" s="9">
        <v>2006</v>
      </c>
      <c r="B370" s="9">
        <v>9</v>
      </c>
      <c r="C370" s="10">
        <v>3.6200000000000003E-2</v>
      </c>
      <c r="D370" s="11">
        <v>73626.25</v>
      </c>
      <c r="E370" s="9">
        <v>202.9</v>
      </c>
    </row>
    <row r="371" spans="1:5" ht="15.6" thickBot="1" x14ac:dyDescent="0.35">
      <c r="A371" s="6">
        <v>2006</v>
      </c>
      <c r="B371" s="6">
        <v>10</v>
      </c>
      <c r="C371" s="7">
        <v>0.02</v>
      </c>
      <c r="D371" s="8">
        <v>75099.990000000005</v>
      </c>
      <c r="E371" s="6">
        <v>201.8</v>
      </c>
    </row>
    <row r="372" spans="1:5" ht="15.6" thickBot="1" x14ac:dyDescent="0.35">
      <c r="A372" s="9">
        <v>2006</v>
      </c>
      <c r="B372" s="9">
        <v>11</v>
      </c>
      <c r="C372" s="10">
        <v>2.1499999999999998E-2</v>
      </c>
      <c r="D372" s="11">
        <v>76713.33</v>
      </c>
      <c r="E372" s="9">
        <v>201.5</v>
      </c>
    </row>
    <row r="373" spans="1:5" ht="15.6" thickBot="1" x14ac:dyDescent="0.35">
      <c r="A373" s="6">
        <v>2006</v>
      </c>
      <c r="B373" s="6">
        <v>12</v>
      </c>
      <c r="C373" s="7">
        <v>6.8999999999999999E-3</v>
      </c>
      <c r="D373" s="8">
        <v>77244.83</v>
      </c>
      <c r="E373" s="6">
        <v>201.8</v>
      </c>
    </row>
    <row r="374" spans="1:5" ht="15.6" thickBot="1" x14ac:dyDescent="0.35">
      <c r="A374" s="9">
        <v>2007</v>
      </c>
      <c r="B374" s="9">
        <v>1</v>
      </c>
      <c r="C374" s="10">
        <v>1.6E-2</v>
      </c>
      <c r="D374" s="11">
        <v>78477.69</v>
      </c>
      <c r="E374" s="9">
        <v>202.42</v>
      </c>
    </row>
    <row r="375" spans="1:5" ht="15.6" thickBot="1" x14ac:dyDescent="0.35">
      <c r="A375" s="6">
        <v>2007</v>
      </c>
      <c r="B375" s="6">
        <v>2</v>
      </c>
      <c r="C375" s="7">
        <v>-2.47E-2</v>
      </c>
      <c r="D375" s="8">
        <v>76536.240000000005</v>
      </c>
      <c r="E375" s="6">
        <v>203.5</v>
      </c>
    </row>
    <row r="376" spans="1:5" ht="15.6" thickBot="1" x14ac:dyDescent="0.35">
      <c r="A376" s="9">
        <v>2007</v>
      </c>
      <c r="B376" s="9">
        <v>3</v>
      </c>
      <c r="C376" s="10">
        <v>4.1799999999999997E-2</v>
      </c>
      <c r="D376" s="11">
        <v>79735.649999999994</v>
      </c>
      <c r="E376" s="9">
        <v>205.35</v>
      </c>
    </row>
    <row r="377" spans="1:5" ht="15.6" thickBot="1" x14ac:dyDescent="0.35">
      <c r="A377" s="6">
        <v>2007</v>
      </c>
      <c r="B377" s="6">
        <v>4</v>
      </c>
      <c r="C377" s="7">
        <v>3.39E-2</v>
      </c>
      <c r="D377" s="8">
        <v>82440.09</v>
      </c>
      <c r="E377" s="6">
        <v>206.69</v>
      </c>
    </row>
    <row r="378" spans="1:5" ht="15.6" thickBot="1" x14ac:dyDescent="0.35">
      <c r="A378" s="9">
        <v>2007</v>
      </c>
      <c r="B378" s="9">
        <v>5</v>
      </c>
      <c r="C378" s="10">
        <v>3.3999999999999998E-3</v>
      </c>
      <c r="D378" s="11">
        <v>82724.42</v>
      </c>
      <c r="E378" s="9">
        <v>207.95</v>
      </c>
    </row>
    <row r="379" spans="1:5" ht="15.6" thickBot="1" x14ac:dyDescent="0.35">
      <c r="A379" s="6">
        <v>2007</v>
      </c>
      <c r="B379" s="6">
        <v>6</v>
      </c>
      <c r="C379" s="7">
        <v>5.7000000000000002E-3</v>
      </c>
      <c r="D379" s="8">
        <v>83199.78</v>
      </c>
      <c r="E379" s="6">
        <v>208.35</v>
      </c>
    </row>
    <row r="380" spans="1:5" ht="15.6" thickBot="1" x14ac:dyDescent="0.35">
      <c r="A380" s="9">
        <v>2007</v>
      </c>
      <c r="B380" s="9">
        <v>7</v>
      </c>
      <c r="C380" s="10">
        <v>-4.2000000000000003E-2</v>
      </c>
      <c r="D380" s="11">
        <v>79704.460000000006</v>
      </c>
      <c r="E380" s="9">
        <v>208.3</v>
      </c>
    </row>
    <row r="381" spans="1:5" ht="15.6" thickBot="1" x14ac:dyDescent="0.35">
      <c r="A381" s="6">
        <v>2007</v>
      </c>
      <c r="B381" s="6">
        <v>8</v>
      </c>
      <c r="C381" s="7">
        <v>3.0700000000000002E-2</v>
      </c>
      <c r="D381" s="8">
        <v>82155.17</v>
      </c>
      <c r="E381" s="6">
        <v>207.92</v>
      </c>
    </row>
    <row r="382" spans="1:5" ht="15.6" thickBot="1" x14ac:dyDescent="0.35">
      <c r="A382" s="9">
        <v>2007</v>
      </c>
      <c r="B382" s="9">
        <v>9</v>
      </c>
      <c r="C382" s="10">
        <v>2.9899999999999999E-2</v>
      </c>
      <c r="D382" s="11">
        <v>84612.95</v>
      </c>
      <c r="E382" s="9">
        <v>208.49</v>
      </c>
    </row>
    <row r="383" spans="1:5" ht="15.6" thickBot="1" x14ac:dyDescent="0.35">
      <c r="A383" s="6">
        <v>2007</v>
      </c>
      <c r="B383" s="6">
        <v>10</v>
      </c>
      <c r="C383" s="7">
        <v>-4.8099999999999997E-2</v>
      </c>
      <c r="D383" s="8">
        <v>80546.19</v>
      </c>
      <c r="E383" s="6">
        <v>208.94</v>
      </c>
    </row>
    <row r="384" spans="1:5" ht="15.6" thickBot="1" x14ac:dyDescent="0.35">
      <c r="A384" s="9">
        <v>2007</v>
      </c>
      <c r="B384" s="9">
        <v>11</v>
      </c>
      <c r="C384" s="10">
        <v>1.24E-2</v>
      </c>
      <c r="D384" s="11">
        <v>81543.53</v>
      </c>
      <c r="E384" s="9">
        <v>210.18</v>
      </c>
    </row>
    <row r="385" spans="1:5" ht="15.6" thickBot="1" x14ac:dyDescent="0.35">
      <c r="A385" s="6">
        <v>2007</v>
      </c>
      <c r="B385" s="6">
        <v>12</v>
      </c>
      <c r="C385" s="7">
        <v>-6.6400000000000001E-2</v>
      </c>
      <c r="D385" s="8">
        <v>76132.960000000006</v>
      </c>
      <c r="E385" s="6">
        <v>210.04</v>
      </c>
    </row>
    <row r="386" spans="1:5" ht="15.6" thickBot="1" x14ac:dyDescent="0.35">
      <c r="A386" s="9">
        <v>2008</v>
      </c>
      <c r="B386" s="9">
        <v>1</v>
      </c>
      <c r="C386" s="10">
        <v>-1.5599999999999999E-2</v>
      </c>
      <c r="D386" s="11">
        <v>74942.259999999995</v>
      </c>
      <c r="E386" s="9">
        <v>211.08</v>
      </c>
    </row>
    <row r="387" spans="1:5" ht="15.6" thickBot="1" x14ac:dyDescent="0.35">
      <c r="A387" s="6">
        <v>2008</v>
      </c>
      <c r="B387" s="6">
        <v>2</v>
      </c>
      <c r="C387" s="7">
        <v>-2.63E-2</v>
      </c>
      <c r="D387" s="8">
        <v>72973.8</v>
      </c>
      <c r="E387" s="6">
        <v>211.69</v>
      </c>
    </row>
    <row r="388" spans="1:5" ht="15.6" thickBot="1" x14ac:dyDescent="0.35">
      <c r="A388" s="9">
        <v>2008</v>
      </c>
      <c r="B388" s="9">
        <v>3</v>
      </c>
      <c r="C388" s="10">
        <v>4.24E-2</v>
      </c>
      <c r="D388" s="11">
        <v>76070.67</v>
      </c>
      <c r="E388" s="9">
        <v>213.53</v>
      </c>
    </row>
    <row r="389" spans="1:5" ht="15.6" thickBot="1" x14ac:dyDescent="0.35">
      <c r="A389" s="6">
        <v>2008</v>
      </c>
      <c r="B389" s="6">
        <v>4</v>
      </c>
      <c r="C389" s="7">
        <v>2.5600000000000001E-2</v>
      </c>
      <c r="D389" s="8">
        <v>78020.06</v>
      </c>
      <c r="E389" s="6">
        <v>214.82</v>
      </c>
    </row>
    <row r="390" spans="1:5" ht="15.6" thickBot="1" x14ac:dyDescent="0.35">
      <c r="A390" s="9">
        <v>2008</v>
      </c>
      <c r="B390" s="9">
        <v>5</v>
      </c>
      <c r="C390" s="10">
        <v>-4.2500000000000003E-2</v>
      </c>
      <c r="D390" s="11">
        <v>74706.87</v>
      </c>
      <c r="E390" s="9">
        <v>216.63</v>
      </c>
    </row>
    <row r="391" spans="1:5" ht="15.6" thickBot="1" x14ac:dyDescent="0.35">
      <c r="A391" s="6">
        <v>2008</v>
      </c>
      <c r="B391" s="6">
        <v>6</v>
      </c>
      <c r="C391" s="7">
        <v>-6.08E-2</v>
      </c>
      <c r="D391" s="8">
        <v>70165.84</v>
      </c>
      <c r="E391" s="6">
        <v>218.82</v>
      </c>
    </row>
    <row r="392" spans="1:5" ht="15.6" thickBot="1" x14ac:dyDescent="0.35">
      <c r="A392" s="9">
        <v>2008</v>
      </c>
      <c r="B392" s="9">
        <v>7</v>
      </c>
      <c r="C392" s="10">
        <v>2.1100000000000001E-2</v>
      </c>
      <c r="D392" s="11">
        <v>71646.710000000006</v>
      </c>
      <c r="E392" s="9">
        <v>219.96</v>
      </c>
    </row>
    <row r="393" spans="1:5" ht="15.6" thickBot="1" x14ac:dyDescent="0.35">
      <c r="A393" s="6">
        <v>2008</v>
      </c>
      <c r="B393" s="6">
        <v>8</v>
      </c>
      <c r="C393" s="7">
        <v>-4.8500000000000001E-2</v>
      </c>
      <c r="D393" s="8">
        <v>68173.61</v>
      </c>
      <c r="E393" s="6">
        <v>219.09</v>
      </c>
    </row>
    <row r="394" spans="1:5" ht="15.6" thickBot="1" x14ac:dyDescent="0.35">
      <c r="A394" s="9">
        <v>2008</v>
      </c>
      <c r="B394" s="9">
        <v>9</v>
      </c>
      <c r="C394" s="10">
        <v>-0.2019</v>
      </c>
      <c r="D394" s="11">
        <v>54406.91</v>
      </c>
      <c r="E394" s="9">
        <v>218.78</v>
      </c>
    </row>
    <row r="395" spans="1:5" ht="15.6" thickBot="1" x14ac:dyDescent="0.35">
      <c r="A395" s="6">
        <v>2008</v>
      </c>
      <c r="B395" s="6">
        <v>10</v>
      </c>
      <c r="C395" s="7">
        <v>-8.6099999999999996E-2</v>
      </c>
      <c r="D395" s="8">
        <v>49725.01</v>
      </c>
      <c r="E395" s="6">
        <v>216.57</v>
      </c>
    </row>
    <row r="396" spans="1:5" ht="15.6" thickBot="1" x14ac:dyDescent="0.35">
      <c r="A396" s="9">
        <v>2008</v>
      </c>
      <c r="B396" s="9">
        <v>11</v>
      </c>
      <c r="C396" s="10">
        <v>-3.5000000000000001E-3</v>
      </c>
      <c r="D396" s="11">
        <v>49550.37</v>
      </c>
      <c r="E396" s="9">
        <v>212.43</v>
      </c>
    </row>
    <row r="397" spans="1:5" ht="15.6" thickBot="1" x14ac:dyDescent="0.35">
      <c r="A397" s="6">
        <v>2008</v>
      </c>
      <c r="B397" s="6">
        <v>12</v>
      </c>
      <c r="C397" s="7">
        <v>-1.0999999999999999E-2</v>
      </c>
      <c r="D397" s="8">
        <v>49007.51</v>
      </c>
      <c r="E397" s="6">
        <v>210.23</v>
      </c>
    </row>
    <row r="398" spans="1:5" ht="15.6" thickBot="1" x14ac:dyDescent="0.35">
      <c r="A398" s="9">
        <v>2009</v>
      </c>
      <c r="B398" s="9">
        <v>1</v>
      </c>
      <c r="C398" s="10">
        <v>-6.7000000000000004E-2</v>
      </c>
      <c r="D398" s="11">
        <v>45722.78</v>
      </c>
      <c r="E398" s="9">
        <v>211.14</v>
      </c>
    </row>
    <row r="399" spans="1:5" ht="15.6" thickBot="1" x14ac:dyDescent="0.35">
      <c r="A399" s="6">
        <v>2009</v>
      </c>
      <c r="B399" s="6">
        <v>2</v>
      </c>
      <c r="C399" s="7">
        <v>-5.6899999999999999E-2</v>
      </c>
      <c r="D399" s="8">
        <v>43122.33</v>
      </c>
      <c r="E399" s="6">
        <v>212.19</v>
      </c>
    </row>
    <row r="400" spans="1:5" ht="15.6" thickBot="1" x14ac:dyDescent="0.35">
      <c r="A400" s="9">
        <v>2009</v>
      </c>
      <c r="B400" s="9">
        <v>3</v>
      </c>
      <c r="C400" s="10">
        <v>0.1232</v>
      </c>
      <c r="D400" s="11">
        <v>48435.75</v>
      </c>
      <c r="E400" s="9">
        <v>212.71</v>
      </c>
    </row>
    <row r="401" spans="1:5" ht="15.6" thickBot="1" x14ac:dyDescent="0.35">
      <c r="A401" s="6">
        <v>2009</v>
      </c>
      <c r="B401" s="6">
        <v>4</v>
      </c>
      <c r="C401" s="7">
        <v>6.6600000000000006E-2</v>
      </c>
      <c r="D401" s="8">
        <v>51661.49</v>
      </c>
      <c r="E401" s="6">
        <v>213.24</v>
      </c>
    </row>
    <row r="402" spans="1:5" ht="15.6" thickBot="1" x14ac:dyDescent="0.35">
      <c r="A402" s="9">
        <v>2009</v>
      </c>
      <c r="B402" s="9">
        <v>5</v>
      </c>
      <c r="C402" s="10">
        <v>2.87E-2</v>
      </c>
      <c r="D402" s="11">
        <v>53143.59</v>
      </c>
      <c r="E402" s="9">
        <v>213.86</v>
      </c>
    </row>
    <row r="403" spans="1:5" ht="15.6" thickBot="1" x14ac:dyDescent="0.35">
      <c r="A403" s="6">
        <v>2009</v>
      </c>
      <c r="B403" s="6">
        <v>6</v>
      </c>
      <c r="C403" s="7">
        <v>1.2800000000000001E-2</v>
      </c>
      <c r="D403" s="8">
        <v>53822.57</v>
      </c>
      <c r="E403" s="6">
        <v>215.69</v>
      </c>
    </row>
    <row r="404" spans="1:5" ht="15.6" thickBot="1" x14ac:dyDescent="0.35">
      <c r="A404" s="9">
        <v>2009</v>
      </c>
      <c r="B404" s="9">
        <v>7</v>
      </c>
      <c r="C404" s="10">
        <v>8.1199999999999994E-2</v>
      </c>
      <c r="D404" s="11">
        <v>58193.36</v>
      </c>
      <c r="E404" s="9">
        <v>215.35</v>
      </c>
    </row>
    <row r="405" spans="1:5" ht="15.6" thickBot="1" x14ac:dyDescent="0.35">
      <c r="A405" s="6">
        <v>2009</v>
      </c>
      <c r="B405" s="6">
        <v>8</v>
      </c>
      <c r="C405" s="7">
        <v>3.6499999999999998E-2</v>
      </c>
      <c r="D405" s="8">
        <v>60317.62</v>
      </c>
      <c r="E405" s="6">
        <v>215.83</v>
      </c>
    </row>
    <row r="406" spans="1:5" ht="15.6" thickBot="1" x14ac:dyDescent="0.35">
      <c r="A406" s="9">
        <v>2009</v>
      </c>
      <c r="B406" s="9">
        <v>9</v>
      </c>
      <c r="C406" s="10">
        <v>2.4E-2</v>
      </c>
      <c r="D406" s="11">
        <v>61767.12</v>
      </c>
      <c r="E406" s="9">
        <v>215.97</v>
      </c>
    </row>
    <row r="407" spans="1:5" ht="15.6" thickBot="1" x14ac:dyDescent="0.35">
      <c r="A407" s="6">
        <v>2009</v>
      </c>
      <c r="B407" s="6">
        <v>10</v>
      </c>
      <c r="C407" s="7">
        <v>2.0899999999999998E-2</v>
      </c>
      <c r="D407" s="8">
        <v>63060.72</v>
      </c>
      <c r="E407" s="6">
        <v>216.18</v>
      </c>
    </row>
    <row r="408" spans="1:5" ht="15.6" thickBot="1" x14ac:dyDescent="0.35">
      <c r="A408" s="9">
        <v>2009</v>
      </c>
      <c r="B408" s="9">
        <v>11</v>
      </c>
      <c r="C408" s="10">
        <v>2.23E-2</v>
      </c>
      <c r="D408" s="11">
        <v>64464.37</v>
      </c>
      <c r="E408" s="9">
        <v>216.33</v>
      </c>
    </row>
    <row r="409" spans="1:5" ht="15.6" thickBot="1" x14ac:dyDescent="0.35">
      <c r="A409" s="6">
        <v>2009</v>
      </c>
      <c r="B409" s="6">
        <v>12</v>
      </c>
      <c r="C409" s="7">
        <v>1.3599999999999999E-2</v>
      </c>
      <c r="D409" s="8">
        <v>65339.13</v>
      </c>
      <c r="E409" s="6">
        <v>215.95</v>
      </c>
    </row>
    <row r="410" spans="1:5" ht="15.6" thickBot="1" x14ac:dyDescent="0.35">
      <c r="A410" s="9">
        <v>2010</v>
      </c>
      <c r="B410" s="9">
        <v>1</v>
      </c>
      <c r="C410" s="10">
        <v>-2.9000000000000001E-2</v>
      </c>
      <c r="D410" s="11">
        <v>63445.29</v>
      </c>
      <c r="E410" s="9">
        <v>216.69</v>
      </c>
    </row>
    <row r="411" spans="1:5" ht="15.6" thickBot="1" x14ac:dyDescent="0.35">
      <c r="A411" s="6">
        <v>2010</v>
      </c>
      <c r="B411" s="6">
        <v>2</v>
      </c>
      <c r="C411" s="7">
        <v>5.9400000000000001E-2</v>
      </c>
      <c r="D411" s="8">
        <v>67215.87</v>
      </c>
      <c r="E411" s="6">
        <v>216.74</v>
      </c>
    </row>
    <row r="412" spans="1:5" ht="15.6" thickBot="1" x14ac:dyDescent="0.35">
      <c r="A412" s="9">
        <v>2010</v>
      </c>
      <c r="B412" s="9">
        <v>3</v>
      </c>
      <c r="C412" s="10">
        <v>4.0899999999999999E-2</v>
      </c>
      <c r="D412" s="11">
        <v>69963.600000000006</v>
      </c>
      <c r="E412" s="9">
        <v>217.63</v>
      </c>
    </row>
    <row r="413" spans="1:5" ht="15.6" thickBot="1" x14ac:dyDescent="0.35">
      <c r="A413" s="6">
        <v>2010</v>
      </c>
      <c r="B413" s="6">
        <v>4</v>
      </c>
      <c r="C413" s="7">
        <v>-5.8799999999999998E-2</v>
      </c>
      <c r="D413" s="8">
        <v>65848.070000000007</v>
      </c>
      <c r="E413" s="6">
        <v>218.01</v>
      </c>
    </row>
    <row r="414" spans="1:5" ht="15.6" thickBot="1" x14ac:dyDescent="0.35">
      <c r="A414" s="9">
        <v>2010</v>
      </c>
      <c r="B414" s="9">
        <v>5</v>
      </c>
      <c r="C414" s="10">
        <v>-3.5400000000000001E-2</v>
      </c>
      <c r="D414" s="11">
        <v>63514.7</v>
      </c>
      <c r="E414" s="9">
        <v>218.18</v>
      </c>
    </row>
    <row r="415" spans="1:5" ht="15.6" thickBot="1" x14ac:dyDescent="0.35">
      <c r="A415" s="6">
        <v>2010</v>
      </c>
      <c r="B415" s="6">
        <v>6</v>
      </c>
      <c r="C415" s="7">
        <v>-1.6000000000000001E-3</v>
      </c>
      <c r="D415" s="8">
        <v>63413.66</v>
      </c>
      <c r="E415" s="6">
        <v>217.97</v>
      </c>
    </row>
    <row r="416" spans="1:5" ht="15.6" thickBot="1" x14ac:dyDescent="0.35">
      <c r="A416" s="9">
        <v>2010</v>
      </c>
      <c r="B416" s="9">
        <v>7</v>
      </c>
      <c r="C416" s="10">
        <v>8.6E-3</v>
      </c>
      <c r="D416" s="11">
        <v>63961.31</v>
      </c>
      <c r="E416" s="9">
        <v>218.01</v>
      </c>
    </row>
    <row r="417" spans="1:5" ht="15.6" thickBot="1" x14ac:dyDescent="0.35">
      <c r="A417" s="6">
        <v>2010</v>
      </c>
      <c r="B417" s="6">
        <v>8</v>
      </c>
      <c r="C417" s="7">
        <v>3.3700000000000001E-2</v>
      </c>
      <c r="D417" s="8">
        <v>66117.55</v>
      </c>
      <c r="E417" s="6">
        <v>218.31</v>
      </c>
    </row>
    <row r="418" spans="1:5" ht="15.6" thickBot="1" x14ac:dyDescent="0.35">
      <c r="A418" s="9">
        <v>2010</v>
      </c>
      <c r="B418" s="9">
        <v>9</v>
      </c>
      <c r="C418" s="10">
        <v>4.58E-2</v>
      </c>
      <c r="D418" s="11">
        <v>69144.03</v>
      </c>
      <c r="E418" s="9">
        <v>218.44</v>
      </c>
    </row>
    <row r="419" spans="1:5" ht="15.6" thickBot="1" x14ac:dyDescent="0.35">
      <c r="A419" s="6">
        <v>2010</v>
      </c>
      <c r="B419" s="6">
        <v>10</v>
      </c>
      <c r="C419" s="7">
        <v>2.4899999999999999E-2</v>
      </c>
      <c r="D419" s="8">
        <v>70866.350000000006</v>
      </c>
      <c r="E419" s="6">
        <v>218.71</v>
      </c>
    </row>
    <row r="420" spans="1:5" ht="15.6" thickBot="1" x14ac:dyDescent="0.35">
      <c r="A420" s="9">
        <v>2010</v>
      </c>
      <c r="B420" s="9">
        <v>11</v>
      </c>
      <c r="C420" s="10">
        <v>3.7100000000000001E-2</v>
      </c>
      <c r="D420" s="11">
        <v>73498.14</v>
      </c>
      <c r="E420" s="9">
        <v>218.8</v>
      </c>
    </row>
    <row r="421" spans="1:5" ht="15.6" thickBot="1" x14ac:dyDescent="0.35">
      <c r="A421" s="6">
        <v>2010</v>
      </c>
      <c r="B421" s="6">
        <v>12</v>
      </c>
      <c r="C421" s="7">
        <v>3.4599999999999999E-2</v>
      </c>
      <c r="D421" s="8">
        <v>76042.789999999994</v>
      </c>
      <c r="E421" s="6">
        <v>219.18</v>
      </c>
    </row>
    <row r="422" spans="1:5" ht="15.6" thickBot="1" x14ac:dyDescent="0.35">
      <c r="A422" s="9">
        <v>2011</v>
      </c>
      <c r="B422" s="9">
        <v>1</v>
      </c>
      <c r="C422" s="10">
        <v>3.15E-2</v>
      </c>
      <c r="D422" s="11">
        <v>78438.789999999994</v>
      </c>
      <c r="E422" s="9">
        <v>220.22</v>
      </c>
    </row>
    <row r="423" spans="1:5" ht="15.6" thickBot="1" x14ac:dyDescent="0.35">
      <c r="A423" s="6">
        <v>2011</v>
      </c>
      <c r="B423" s="6">
        <v>2</v>
      </c>
      <c r="C423" s="7">
        <v>-1.11E-2</v>
      </c>
      <c r="D423" s="8">
        <v>77566.19</v>
      </c>
      <c r="E423" s="6">
        <v>221.31</v>
      </c>
    </row>
    <row r="424" spans="1:5" ht="15.6" thickBot="1" x14ac:dyDescent="0.35">
      <c r="A424" s="9">
        <v>2011</v>
      </c>
      <c r="B424" s="9">
        <v>3</v>
      </c>
      <c r="C424" s="10">
        <v>2.2200000000000001E-2</v>
      </c>
      <c r="D424" s="11">
        <v>79288.929999999993</v>
      </c>
      <c r="E424" s="9">
        <v>223.47</v>
      </c>
    </row>
    <row r="425" spans="1:5" ht="15.6" thickBot="1" x14ac:dyDescent="0.35">
      <c r="A425" s="6">
        <v>2011</v>
      </c>
      <c r="B425" s="6">
        <v>4</v>
      </c>
      <c r="C425" s="7">
        <v>6.6E-3</v>
      </c>
      <c r="D425" s="8">
        <v>79811.63</v>
      </c>
      <c r="E425" s="6">
        <v>224.91</v>
      </c>
    </row>
    <row r="426" spans="1:5" ht="15.6" thickBot="1" x14ac:dyDescent="0.35">
      <c r="A426" s="9">
        <v>2011</v>
      </c>
      <c r="B426" s="9">
        <v>5</v>
      </c>
      <c r="C426" s="10">
        <v>-3.6600000000000001E-2</v>
      </c>
      <c r="D426" s="11">
        <v>76888.45</v>
      </c>
      <c r="E426" s="9">
        <v>225.96</v>
      </c>
    </row>
    <row r="427" spans="1:5" ht="15.6" thickBot="1" x14ac:dyDescent="0.35">
      <c r="A427" s="6">
        <v>2011</v>
      </c>
      <c r="B427" s="6">
        <v>6</v>
      </c>
      <c r="C427" s="7">
        <v>3.1E-2</v>
      </c>
      <c r="D427" s="8">
        <v>79273.320000000007</v>
      </c>
      <c r="E427" s="6">
        <v>225.72</v>
      </c>
    </row>
    <row r="428" spans="1:5" ht="15.6" thickBot="1" x14ac:dyDescent="0.35">
      <c r="A428" s="9">
        <v>2011</v>
      </c>
      <c r="B428" s="9">
        <v>7</v>
      </c>
      <c r="C428" s="10">
        <v>-0.104</v>
      </c>
      <c r="D428" s="11">
        <v>71028.38</v>
      </c>
      <c r="E428" s="9">
        <v>225.92</v>
      </c>
    </row>
    <row r="429" spans="1:5" ht="15.6" thickBot="1" x14ac:dyDescent="0.35">
      <c r="A429" s="6">
        <v>2011</v>
      </c>
      <c r="B429" s="6">
        <v>8</v>
      </c>
      <c r="C429" s="7">
        <v>-7.9000000000000008E-3</v>
      </c>
      <c r="D429" s="8">
        <v>70467.8</v>
      </c>
      <c r="E429" s="6">
        <v>226.55</v>
      </c>
    </row>
    <row r="430" spans="1:5" ht="15.6" thickBot="1" x14ac:dyDescent="0.35">
      <c r="A430" s="9">
        <v>2011</v>
      </c>
      <c r="B430" s="9">
        <v>9</v>
      </c>
      <c r="C430" s="10">
        <v>3.0200000000000001E-2</v>
      </c>
      <c r="D430" s="11">
        <v>72595.149999999994</v>
      </c>
      <c r="E430" s="9">
        <v>226.89</v>
      </c>
    </row>
    <row r="431" spans="1:5" ht="15.6" thickBot="1" x14ac:dyDescent="0.35">
      <c r="A431" s="6">
        <v>2011</v>
      </c>
      <c r="B431" s="6">
        <v>10</v>
      </c>
      <c r="C431" s="7">
        <v>1.77E-2</v>
      </c>
      <c r="D431" s="8">
        <v>73878</v>
      </c>
      <c r="E431" s="6">
        <v>226.42</v>
      </c>
    </row>
    <row r="432" spans="1:5" ht="15.6" thickBot="1" x14ac:dyDescent="0.35">
      <c r="A432" s="9">
        <v>2011</v>
      </c>
      <c r="B432" s="9">
        <v>11</v>
      </c>
      <c r="C432" s="10">
        <v>1.55E-2</v>
      </c>
      <c r="D432" s="11">
        <v>75026.62</v>
      </c>
      <c r="E432" s="9">
        <v>226.23</v>
      </c>
    </row>
    <row r="433" spans="1:5" ht="15.6" thickBot="1" x14ac:dyDescent="0.35">
      <c r="A433" s="6">
        <v>2011</v>
      </c>
      <c r="B433" s="6">
        <v>12</v>
      </c>
      <c r="C433" s="7">
        <v>4.7800000000000002E-2</v>
      </c>
      <c r="D433" s="8">
        <v>78614.81</v>
      </c>
      <c r="E433" s="6">
        <v>225.67</v>
      </c>
    </row>
    <row r="434" spans="1:5" ht="15.6" thickBot="1" x14ac:dyDescent="0.35">
      <c r="A434" s="9">
        <v>2012</v>
      </c>
      <c r="B434" s="9">
        <v>1</v>
      </c>
      <c r="C434" s="10">
        <v>4.1599999999999998E-2</v>
      </c>
      <c r="D434" s="11">
        <v>81887.23</v>
      </c>
      <c r="E434" s="9">
        <v>226.67</v>
      </c>
    </row>
    <row r="435" spans="1:5" ht="15.6" thickBot="1" x14ac:dyDescent="0.35">
      <c r="A435" s="6">
        <v>2012</v>
      </c>
      <c r="B435" s="6">
        <v>2</v>
      </c>
      <c r="C435" s="7">
        <v>2.8799999999999999E-2</v>
      </c>
      <c r="D435" s="8">
        <v>84248.73</v>
      </c>
      <c r="E435" s="6">
        <v>227.66</v>
      </c>
    </row>
    <row r="436" spans="1:5" ht="15.6" thickBot="1" x14ac:dyDescent="0.35">
      <c r="A436" s="9">
        <v>2012</v>
      </c>
      <c r="B436" s="9">
        <v>3</v>
      </c>
      <c r="C436" s="10">
        <v>-4.0000000000000002E-4</v>
      </c>
      <c r="D436" s="11">
        <v>84216.54</v>
      </c>
      <c r="E436" s="9">
        <v>229.39</v>
      </c>
    </row>
    <row r="437" spans="1:5" ht="15.6" thickBot="1" x14ac:dyDescent="0.35">
      <c r="A437" s="6">
        <v>2012</v>
      </c>
      <c r="B437" s="6">
        <v>4</v>
      </c>
      <c r="C437" s="7">
        <v>-3.09E-2</v>
      </c>
      <c r="D437" s="8">
        <v>81613.440000000002</v>
      </c>
      <c r="E437" s="6">
        <v>230.09</v>
      </c>
    </row>
    <row r="438" spans="1:5" ht="15.6" thickBot="1" x14ac:dyDescent="0.35">
      <c r="A438" s="9">
        <v>2012</v>
      </c>
      <c r="B438" s="9">
        <v>5</v>
      </c>
      <c r="C438" s="10">
        <v>-1.15E-2</v>
      </c>
      <c r="D438" s="11">
        <v>80672.92</v>
      </c>
      <c r="E438" s="9">
        <v>229.82</v>
      </c>
    </row>
    <row r="439" spans="1:5" ht="15.6" thickBot="1" x14ac:dyDescent="0.35">
      <c r="A439" s="6">
        <v>2012</v>
      </c>
      <c r="B439" s="6">
        <v>6</v>
      </c>
      <c r="C439" s="7">
        <v>2.92E-2</v>
      </c>
      <c r="D439" s="8">
        <v>83029.45</v>
      </c>
      <c r="E439" s="6">
        <v>229.48</v>
      </c>
    </row>
    <row r="440" spans="1:5" ht="15.6" thickBot="1" x14ac:dyDescent="0.35">
      <c r="A440" s="9">
        <v>2012</v>
      </c>
      <c r="B440" s="9">
        <v>7</v>
      </c>
      <c r="C440" s="10">
        <v>3.39E-2</v>
      </c>
      <c r="D440" s="11">
        <v>85842.240000000005</v>
      </c>
      <c r="E440" s="9">
        <v>229.1</v>
      </c>
    </row>
    <row r="441" spans="1:5" ht="15.6" thickBot="1" x14ac:dyDescent="0.35">
      <c r="A441" s="6">
        <v>2012</v>
      </c>
      <c r="B441" s="6">
        <v>8</v>
      </c>
      <c r="C441" s="7">
        <v>3.0200000000000001E-2</v>
      </c>
      <c r="D441" s="8">
        <v>88435.67</v>
      </c>
      <c r="E441" s="6">
        <v>230.38</v>
      </c>
    </row>
    <row r="442" spans="1:5" ht="15.6" thickBot="1" x14ac:dyDescent="0.35">
      <c r="A442" s="9">
        <v>2012</v>
      </c>
      <c r="B442" s="9">
        <v>9</v>
      </c>
      <c r="C442" s="10">
        <v>-2.2000000000000001E-3</v>
      </c>
      <c r="D442" s="11">
        <v>88243.65</v>
      </c>
      <c r="E442" s="9">
        <v>231.41</v>
      </c>
    </row>
    <row r="443" spans="1:5" ht="15.6" thickBot="1" x14ac:dyDescent="0.35">
      <c r="A443" s="6">
        <v>2012</v>
      </c>
      <c r="B443" s="6">
        <v>10</v>
      </c>
      <c r="C443" s="7">
        <v>-2.8400000000000002E-2</v>
      </c>
      <c r="D443" s="8">
        <v>85739.74</v>
      </c>
      <c r="E443" s="6">
        <v>231.32</v>
      </c>
    </row>
    <row r="444" spans="1:5" ht="15.6" thickBot="1" x14ac:dyDescent="0.35">
      <c r="A444" s="9">
        <v>2012</v>
      </c>
      <c r="B444" s="9">
        <v>11</v>
      </c>
      <c r="C444" s="10">
        <v>2.18E-2</v>
      </c>
      <c r="D444" s="11">
        <v>87605.04</v>
      </c>
      <c r="E444" s="9">
        <v>230.22</v>
      </c>
    </row>
    <row r="445" spans="1:5" ht="15.6" thickBot="1" x14ac:dyDescent="0.35">
      <c r="A445" s="6">
        <v>2012</v>
      </c>
      <c r="B445" s="6">
        <v>12</v>
      </c>
      <c r="C445" s="7">
        <v>4.2700000000000002E-2</v>
      </c>
      <c r="D445" s="8">
        <v>91344.69</v>
      </c>
      <c r="E445" s="6">
        <v>229.6</v>
      </c>
    </row>
    <row r="446" spans="1:5" ht="15.6" thickBot="1" x14ac:dyDescent="0.35">
      <c r="A446" s="9">
        <v>2013</v>
      </c>
      <c r="B446" s="9">
        <v>1</v>
      </c>
      <c r="C446" s="10">
        <v>2.3300000000000001E-2</v>
      </c>
      <c r="D446" s="11">
        <v>93475.78</v>
      </c>
      <c r="E446" s="9">
        <v>230.28</v>
      </c>
    </row>
    <row r="447" spans="1:5" ht="15.6" thickBot="1" x14ac:dyDescent="0.35">
      <c r="A447" s="6">
        <v>2013</v>
      </c>
      <c r="B447" s="6">
        <v>2</v>
      </c>
      <c r="C447" s="7">
        <v>2.7199999999999998E-2</v>
      </c>
      <c r="D447" s="8">
        <v>96020.62</v>
      </c>
      <c r="E447" s="6">
        <v>232.17</v>
      </c>
    </row>
    <row r="448" spans="1:5" ht="15.6" thickBot="1" x14ac:dyDescent="0.35">
      <c r="A448" s="9">
        <v>2013</v>
      </c>
      <c r="B448" s="9">
        <v>3</v>
      </c>
      <c r="C448" s="10">
        <v>1.4500000000000001E-2</v>
      </c>
      <c r="D448" s="11">
        <v>97416.56</v>
      </c>
      <c r="E448" s="9">
        <v>232.77</v>
      </c>
    </row>
    <row r="449" spans="1:5" ht="15.6" thickBot="1" x14ac:dyDescent="0.35">
      <c r="A449" s="6">
        <v>2013</v>
      </c>
      <c r="B449" s="6">
        <v>4</v>
      </c>
      <c r="C449" s="7">
        <v>4.5699999999999998E-2</v>
      </c>
      <c r="D449" s="8">
        <v>101872.65</v>
      </c>
      <c r="E449" s="6">
        <v>232.53</v>
      </c>
    </row>
    <row r="450" spans="1:5" ht="15.6" thickBot="1" x14ac:dyDescent="0.35">
      <c r="A450" s="9">
        <v>2013</v>
      </c>
      <c r="B450" s="9">
        <v>5</v>
      </c>
      <c r="C450" s="10">
        <v>-1.12E-2</v>
      </c>
      <c r="D450" s="11">
        <v>100733.94</v>
      </c>
      <c r="E450" s="9">
        <v>232.95</v>
      </c>
    </row>
    <row r="451" spans="1:5" ht="15.6" thickBot="1" x14ac:dyDescent="0.35">
      <c r="A451" s="6">
        <v>2013</v>
      </c>
      <c r="B451" s="6">
        <v>6</v>
      </c>
      <c r="C451" s="7">
        <v>3.2500000000000001E-2</v>
      </c>
      <c r="D451" s="8">
        <v>104012.31</v>
      </c>
      <c r="E451" s="6">
        <v>233.5</v>
      </c>
    </row>
    <row r="452" spans="1:5" ht="15.6" thickBot="1" x14ac:dyDescent="0.35">
      <c r="A452" s="9">
        <v>2013</v>
      </c>
      <c r="B452" s="9">
        <v>7</v>
      </c>
      <c r="C452" s="10">
        <v>2.5000000000000001E-3</v>
      </c>
      <c r="D452" s="11">
        <v>104274.97</v>
      </c>
      <c r="E452" s="9">
        <v>233.6</v>
      </c>
    </row>
    <row r="453" spans="1:5" ht="15.6" thickBot="1" x14ac:dyDescent="0.35">
      <c r="A453" s="6">
        <v>2013</v>
      </c>
      <c r="B453" s="6">
        <v>8</v>
      </c>
      <c r="C453" s="7">
        <v>1.1900000000000001E-2</v>
      </c>
      <c r="D453" s="8">
        <v>105518.41</v>
      </c>
      <c r="E453" s="6">
        <v>233.88</v>
      </c>
    </row>
    <row r="454" spans="1:5" ht="15.6" thickBot="1" x14ac:dyDescent="0.35">
      <c r="A454" s="9">
        <v>2013</v>
      </c>
      <c r="B454" s="9">
        <v>9</v>
      </c>
      <c r="C454" s="10">
        <v>2.12E-2</v>
      </c>
      <c r="D454" s="11">
        <v>107752.82</v>
      </c>
      <c r="E454" s="9">
        <v>234.15</v>
      </c>
    </row>
    <row r="455" spans="1:5" ht="15.6" thickBot="1" x14ac:dyDescent="0.35">
      <c r="A455" s="6">
        <v>2013</v>
      </c>
      <c r="B455" s="6">
        <v>10</v>
      </c>
      <c r="C455" s="7">
        <v>3.8600000000000002E-2</v>
      </c>
      <c r="D455" s="8">
        <v>111912.07</v>
      </c>
      <c r="E455" s="6">
        <v>233.55</v>
      </c>
    </row>
    <row r="456" spans="1:5" ht="15.6" thickBot="1" x14ac:dyDescent="0.35">
      <c r="A456" s="9">
        <v>2013</v>
      </c>
      <c r="B456" s="9">
        <v>11</v>
      </c>
      <c r="C456" s="10">
        <v>1.52E-2</v>
      </c>
      <c r="D456" s="11">
        <v>113614.99</v>
      </c>
      <c r="E456" s="9">
        <v>233.07</v>
      </c>
    </row>
    <row r="457" spans="1:5" ht="15.6" thickBot="1" x14ac:dyDescent="0.35">
      <c r="A457" s="6">
        <v>2013</v>
      </c>
      <c r="B457" s="6">
        <v>12</v>
      </c>
      <c r="C457" s="7">
        <v>9.7000000000000003E-3</v>
      </c>
      <c r="D457" s="8">
        <v>114714.57</v>
      </c>
      <c r="E457" s="6">
        <v>233.05</v>
      </c>
    </row>
    <row r="458" spans="1:5" ht="15.6" thickBot="1" x14ac:dyDescent="0.35">
      <c r="A458" s="9">
        <v>2014</v>
      </c>
      <c r="B458" s="9">
        <v>1</v>
      </c>
      <c r="C458" s="10">
        <v>-1.2999999999999999E-3</v>
      </c>
      <c r="D458" s="11">
        <v>114565.4</v>
      </c>
      <c r="E458" s="9">
        <v>233.92</v>
      </c>
    </row>
    <row r="459" spans="1:5" ht="15.6" thickBot="1" x14ac:dyDescent="0.35">
      <c r="A459" s="6">
        <v>2014</v>
      </c>
      <c r="B459" s="6">
        <v>2</v>
      </c>
      <c r="C459" s="7">
        <v>2.7199999999999998E-2</v>
      </c>
      <c r="D459" s="8">
        <v>117684.18</v>
      </c>
      <c r="E459" s="6">
        <v>234.78</v>
      </c>
    </row>
    <row r="460" spans="1:5" ht="15.6" thickBot="1" x14ac:dyDescent="0.35">
      <c r="A460" s="9">
        <v>2014</v>
      </c>
      <c r="B460" s="9">
        <v>3</v>
      </c>
      <c r="C460" s="10">
        <v>2E-3</v>
      </c>
      <c r="D460" s="11">
        <v>117921.57</v>
      </c>
      <c r="E460" s="9">
        <v>236.29</v>
      </c>
    </row>
    <row r="461" spans="1:5" ht="15.6" thickBot="1" x14ac:dyDescent="0.35">
      <c r="A461" s="6">
        <v>2014</v>
      </c>
      <c r="B461" s="6">
        <v>4</v>
      </c>
      <c r="C461" s="7">
        <v>1.5299999999999999E-2</v>
      </c>
      <c r="D461" s="8">
        <v>119728.17</v>
      </c>
      <c r="E461" s="6">
        <v>237.07</v>
      </c>
    </row>
    <row r="462" spans="1:5" ht="15.6" thickBot="1" x14ac:dyDescent="0.35">
      <c r="A462" s="9">
        <v>2014</v>
      </c>
      <c r="B462" s="9">
        <v>5</v>
      </c>
      <c r="C462" s="10">
        <v>3.2000000000000001E-2</v>
      </c>
      <c r="D462" s="11">
        <v>123555.07</v>
      </c>
      <c r="E462" s="9">
        <v>237.9</v>
      </c>
    </row>
    <row r="463" spans="1:5" ht="15.6" thickBot="1" x14ac:dyDescent="0.35">
      <c r="A463" s="6">
        <v>2014</v>
      </c>
      <c r="B463" s="6">
        <v>6</v>
      </c>
      <c r="C463" s="7">
        <v>1.4999999999999999E-2</v>
      </c>
      <c r="D463" s="8">
        <v>125403.23</v>
      </c>
      <c r="E463" s="6">
        <v>238.34</v>
      </c>
    </row>
    <row r="464" spans="1:5" ht="15.6" thickBot="1" x14ac:dyDescent="0.35">
      <c r="A464" s="9">
        <v>2014</v>
      </c>
      <c r="B464" s="9">
        <v>7</v>
      </c>
      <c r="C464" s="10">
        <v>-4.3E-3</v>
      </c>
      <c r="D464" s="11">
        <v>124867.82</v>
      </c>
      <c r="E464" s="9">
        <v>238.25</v>
      </c>
    </row>
    <row r="465" spans="1:5" ht="15.6" thickBot="1" x14ac:dyDescent="0.35">
      <c r="A465" s="6">
        <v>2014</v>
      </c>
      <c r="B465" s="6">
        <v>8</v>
      </c>
      <c r="C465" s="7">
        <v>1.78E-2</v>
      </c>
      <c r="D465" s="8">
        <v>127088.01</v>
      </c>
      <c r="E465" s="6">
        <v>237.85</v>
      </c>
    </row>
    <row r="466" spans="1:5" ht="15.6" thickBot="1" x14ac:dyDescent="0.35">
      <c r="A466" s="9">
        <v>2014</v>
      </c>
      <c r="B466" s="9">
        <v>9</v>
      </c>
      <c r="C466" s="10">
        <v>-2.6499999999999999E-2</v>
      </c>
      <c r="D466" s="11">
        <v>123724.52</v>
      </c>
      <c r="E466" s="9">
        <v>238.03</v>
      </c>
    </row>
    <row r="467" spans="1:5" ht="15.6" thickBot="1" x14ac:dyDescent="0.35">
      <c r="A467" s="6">
        <v>2014</v>
      </c>
      <c r="B467" s="6">
        <v>10</v>
      </c>
      <c r="C467" s="7">
        <v>5.7099999999999998E-2</v>
      </c>
      <c r="D467" s="8">
        <v>130783.81</v>
      </c>
      <c r="E467" s="6">
        <v>237.43</v>
      </c>
    </row>
    <row r="468" spans="1:5" ht="15.6" thickBot="1" x14ac:dyDescent="0.35">
      <c r="A468" s="9">
        <v>2014</v>
      </c>
      <c r="B468" s="9">
        <v>11</v>
      </c>
      <c r="C468" s="10">
        <v>6.3E-3</v>
      </c>
      <c r="D468" s="11">
        <v>131612.82999999999</v>
      </c>
      <c r="E468" s="9">
        <v>236.15</v>
      </c>
    </row>
    <row r="469" spans="1:5" ht="15.6" thickBot="1" x14ac:dyDescent="0.35">
      <c r="A469" s="6">
        <v>2014</v>
      </c>
      <c r="B469" s="6">
        <v>12</v>
      </c>
      <c r="C469" s="7">
        <v>-1.11E-2</v>
      </c>
      <c r="D469" s="8">
        <v>130151.87</v>
      </c>
      <c r="E469" s="6">
        <v>234.81</v>
      </c>
    </row>
    <row r="470" spans="1:5" ht="15.6" thickBot="1" x14ac:dyDescent="0.35">
      <c r="A470" s="9">
        <v>2015</v>
      </c>
      <c r="B470" s="9">
        <v>1</v>
      </c>
      <c r="C470" s="10">
        <v>2.8299999999999999E-2</v>
      </c>
      <c r="D470" s="11">
        <v>133831.78</v>
      </c>
      <c r="E470" s="9">
        <v>233.71</v>
      </c>
    </row>
    <row r="471" spans="1:5" ht="15.6" thickBot="1" x14ac:dyDescent="0.35">
      <c r="A471" s="6">
        <v>2015</v>
      </c>
      <c r="B471" s="6">
        <v>2</v>
      </c>
      <c r="C471" s="7">
        <v>5.9999999999999995E-4</v>
      </c>
      <c r="D471" s="8">
        <v>133905.88</v>
      </c>
      <c r="E471" s="6">
        <v>234.72</v>
      </c>
    </row>
    <row r="472" spans="1:5" ht="15.6" thickBot="1" x14ac:dyDescent="0.35">
      <c r="A472" s="9">
        <v>2015</v>
      </c>
      <c r="B472" s="9">
        <v>3</v>
      </c>
      <c r="C472" s="10">
        <v>8.8000000000000005E-3</v>
      </c>
      <c r="D472" s="11">
        <v>135082.12</v>
      </c>
      <c r="E472" s="9">
        <v>236.12</v>
      </c>
    </row>
    <row r="473" spans="1:5" ht="15.6" thickBot="1" x14ac:dyDescent="0.35">
      <c r="A473" s="6">
        <v>2015</v>
      </c>
      <c r="B473" s="6">
        <v>4</v>
      </c>
      <c r="C473" s="7">
        <v>9.7999999999999997E-3</v>
      </c>
      <c r="D473" s="8">
        <v>136404.44</v>
      </c>
      <c r="E473" s="6">
        <v>236.6</v>
      </c>
    </row>
    <row r="474" spans="1:5" ht="15.6" thickBot="1" x14ac:dyDescent="0.35">
      <c r="A474" s="9">
        <v>2015</v>
      </c>
      <c r="B474" s="9">
        <v>5</v>
      </c>
      <c r="C474" s="10">
        <v>-4.4000000000000003E-3</v>
      </c>
      <c r="D474" s="11">
        <v>135810.4</v>
      </c>
      <c r="E474" s="9">
        <v>237.81</v>
      </c>
    </row>
    <row r="475" spans="1:5" ht="15.6" thickBot="1" x14ac:dyDescent="0.35">
      <c r="A475" s="6">
        <v>2015</v>
      </c>
      <c r="B475" s="6">
        <v>6</v>
      </c>
      <c r="C475" s="7">
        <v>-8.0000000000000004E-4</v>
      </c>
      <c r="D475" s="8">
        <v>135702.26</v>
      </c>
      <c r="E475" s="6">
        <v>238.64</v>
      </c>
    </row>
    <row r="476" spans="1:5" ht="15.6" thickBot="1" x14ac:dyDescent="0.35">
      <c r="A476" s="9">
        <v>2015</v>
      </c>
      <c r="B476" s="9">
        <v>7</v>
      </c>
      <c r="C476" s="10">
        <v>-2.4199999999999999E-2</v>
      </c>
      <c r="D476" s="11">
        <v>132412.29</v>
      </c>
      <c r="E476" s="9">
        <v>238.65</v>
      </c>
    </row>
    <row r="477" spans="1:5" ht="15.6" thickBot="1" x14ac:dyDescent="0.35">
      <c r="A477" s="6">
        <v>2015</v>
      </c>
      <c r="B477" s="6">
        <v>8</v>
      </c>
      <c r="C477" s="7">
        <v>-4.5100000000000001E-2</v>
      </c>
      <c r="D477" s="8">
        <v>126444.35</v>
      </c>
      <c r="E477" s="6">
        <v>238.32</v>
      </c>
    </row>
    <row r="478" spans="1:5" ht="15.6" thickBot="1" x14ac:dyDescent="0.35">
      <c r="A478" s="9">
        <v>2015</v>
      </c>
      <c r="B478" s="9">
        <v>9</v>
      </c>
      <c r="C478" s="10">
        <v>4.3200000000000002E-2</v>
      </c>
      <c r="D478" s="11">
        <v>131903.1</v>
      </c>
      <c r="E478" s="9">
        <v>237.95</v>
      </c>
    </row>
    <row r="479" spans="1:5" ht="15.6" thickBot="1" x14ac:dyDescent="0.35">
      <c r="A479" s="6">
        <v>2015</v>
      </c>
      <c r="B479" s="6">
        <v>10</v>
      </c>
      <c r="C479" s="7">
        <v>2.93E-2</v>
      </c>
      <c r="D479" s="8">
        <v>135771.12</v>
      </c>
      <c r="E479" s="6">
        <v>237.84</v>
      </c>
    </row>
    <row r="480" spans="1:5" ht="15.6" thickBot="1" x14ac:dyDescent="0.35">
      <c r="A480" s="9">
        <v>2015</v>
      </c>
      <c r="B480" s="9">
        <v>11</v>
      </c>
      <c r="C480" s="10">
        <v>-1.0999999999999999E-2</v>
      </c>
      <c r="D480" s="11">
        <v>134273.60000000001</v>
      </c>
      <c r="E480" s="9">
        <v>237.34</v>
      </c>
    </row>
    <row r="481" spans="1:5" ht="15.6" thickBot="1" x14ac:dyDescent="0.35">
      <c r="A481" s="6">
        <v>2015</v>
      </c>
      <c r="B481" s="6">
        <v>12</v>
      </c>
      <c r="C481" s="7">
        <v>-6.4199999999999993E-2</v>
      </c>
      <c r="D481" s="8">
        <v>125653.75</v>
      </c>
      <c r="E481" s="6">
        <v>236.53</v>
      </c>
    </row>
    <row r="482" spans="1:5" ht="15.6" thickBot="1" x14ac:dyDescent="0.35">
      <c r="A482" s="9">
        <v>2016</v>
      </c>
      <c r="B482" s="9">
        <v>1</v>
      </c>
      <c r="C482" s="10">
        <v>-5.4999999999999997E-3</v>
      </c>
      <c r="D482" s="11">
        <v>124962.76</v>
      </c>
      <c r="E482" s="9">
        <v>236.92</v>
      </c>
    </row>
    <row r="483" spans="1:5" ht="15.6" thickBot="1" x14ac:dyDescent="0.35">
      <c r="A483" s="6">
        <v>2016</v>
      </c>
      <c r="B483" s="6">
        <v>2</v>
      </c>
      <c r="C483" s="7">
        <v>6.3600000000000004E-2</v>
      </c>
      <c r="D483" s="8">
        <v>132913.79999999999</v>
      </c>
      <c r="E483" s="6">
        <v>237.11</v>
      </c>
    </row>
    <row r="484" spans="1:5" ht="15.6" thickBot="1" x14ac:dyDescent="0.35">
      <c r="A484" s="9">
        <v>2016</v>
      </c>
      <c r="B484" s="9">
        <v>3</v>
      </c>
      <c r="C484" s="10">
        <v>2.8299999999999999E-2</v>
      </c>
      <c r="D484" s="11">
        <v>136676.94</v>
      </c>
      <c r="E484" s="9">
        <v>238.13</v>
      </c>
    </row>
    <row r="485" spans="1:5" ht="15.6" thickBot="1" x14ac:dyDescent="0.35">
      <c r="A485" s="6">
        <v>2016</v>
      </c>
      <c r="B485" s="6">
        <v>4</v>
      </c>
      <c r="C485" s="7">
        <v>-3.0000000000000001E-3</v>
      </c>
      <c r="D485" s="8">
        <v>136260.94</v>
      </c>
      <c r="E485" s="6">
        <v>239.26</v>
      </c>
    </row>
    <row r="486" spans="1:5" ht="15.6" thickBot="1" x14ac:dyDescent="0.35">
      <c r="A486" s="9">
        <v>2016</v>
      </c>
      <c r="B486" s="9">
        <v>5</v>
      </c>
      <c r="C486" s="10">
        <v>1.0699999999999999E-2</v>
      </c>
      <c r="D486" s="11">
        <v>137714.15</v>
      </c>
      <c r="E486" s="9">
        <v>240.23</v>
      </c>
    </row>
    <row r="487" spans="1:5" ht="15.6" thickBot="1" x14ac:dyDescent="0.35">
      <c r="A487" s="6">
        <v>2016</v>
      </c>
      <c r="B487" s="6">
        <v>6</v>
      </c>
      <c r="C487" s="7">
        <v>3.3000000000000002E-2</v>
      </c>
      <c r="D487" s="8">
        <v>142255.19</v>
      </c>
      <c r="E487" s="6">
        <v>241.02</v>
      </c>
    </row>
    <row r="488" spans="1:5" ht="15.6" thickBot="1" x14ac:dyDescent="0.35">
      <c r="A488" s="9">
        <v>2016</v>
      </c>
      <c r="B488" s="9">
        <v>7</v>
      </c>
      <c r="C488" s="10">
        <v>1.2E-2</v>
      </c>
      <c r="D488" s="11">
        <v>143961.20000000001</v>
      </c>
      <c r="E488" s="9">
        <v>240.63</v>
      </c>
    </row>
    <row r="489" spans="1:5" ht="15.6" thickBot="1" x14ac:dyDescent="0.35">
      <c r="A489" s="6">
        <v>2016</v>
      </c>
      <c r="B489" s="6">
        <v>8</v>
      </c>
      <c r="C489" s="7">
        <v>-4.4000000000000003E-3</v>
      </c>
      <c r="D489" s="8">
        <v>143329.68</v>
      </c>
      <c r="E489" s="6">
        <v>240.85</v>
      </c>
    </row>
    <row r="490" spans="1:5" ht="15.6" thickBot="1" x14ac:dyDescent="0.35">
      <c r="A490" s="9">
        <v>2016</v>
      </c>
      <c r="B490" s="9">
        <v>9</v>
      </c>
      <c r="C490" s="10">
        <v>-5.1000000000000004E-3</v>
      </c>
      <c r="D490" s="11">
        <v>142604.46</v>
      </c>
      <c r="E490" s="9">
        <v>241.43</v>
      </c>
    </row>
    <row r="491" spans="1:5" ht="15.6" thickBot="1" x14ac:dyDescent="0.35">
      <c r="A491" s="6">
        <v>2016</v>
      </c>
      <c r="B491" s="6">
        <v>10</v>
      </c>
      <c r="C491" s="7">
        <v>1.2E-2</v>
      </c>
      <c r="D491" s="8">
        <v>144317.37</v>
      </c>
      <c r="E491" s="6">
        <v>241.73</v>
      </c>
    </row>
    <row r="492" spans="1:5" ht="15.6" thickBot="1" x14ac:dyDescent="0.35">
      <c r="A492" s="9">
        <v>2016</v>
      </c>
      <c r="B492" s="9">
        <v>11</v>
      </c>
      <c r="C492" s="10">
        <v>3.95E-2</v>
      </c>
      <c r="D492" s="11">
        <v>150012.07999999999</v>
      </c>
      <c r="E492" s="9">
        <v>241.35</v>
      </c>
    </row>
    <row r="493" spans="1:5" ht="15.6" thickBot="1" x14ac:dyDescent="0.35">
      <c r="A493" s="6">
        <v>2016</v>
      </c>
      <c r="B493" s="6">
        <v>12</v>
      </c>
      <c r="C493" s="7">
        <v>1.44E-2</v>
      </c>
      <c r="D493" s="8">
        <v>152168.71</v>
      </c>
      <c r="E493" s="6">
        <v>241.43</v>
      </c>
    </row>
    <row r="494" spans="1:5" ht="15.6" thickBot="1" x14ac:dyDescent="0.35">
      <c r="A494" s="9">
        <v>2017</v>
      </c>
      <c r="B494" s="9">
        <v>1</v>
      </c>
      <c r="C494" s="10">
        <v>2.58E-2</v>
      </c>
      <c r="D494" s="11">
        <v>156089.25</v>
      </c>
      <c r="E494" s="9">
        <v>242.84</v>
      </c>
    </row>
    <row r="495" spans="1:5" ht="15.6" thickBot="1" x14ac:dyDescent="0.35">
      <c r="A495" s="6">
        <v>2017</v>
      </c>
      <c r="B495" s="6">
        <v>2</v>
      </c>
      <c r="C495" s="7">
        <v>1.7500000000000002E-2</v>
      </c>
      <c r="D495" s="8">
        <v>158819.65</v>
      </c>
      <c r="E495" s="6">
        <v>243.6</v>
      </c>
    </row>
    <row r="496" spans="1:5" ht="15.6" thickBot="1" x14ac:dyDescent="0.35">
      <c r="A496" s="9">
        <v>2017</v>
      </c>
      <c r="B496" s="9">
        <v>3</v>
      </c>
      <c r="C496" s="10">
        <v>-1.5E-3</v>
      </c>
      <c r="D496" s="11">
        <v>158575.06</v>
      </c>
      <c r="E496" s="9">
        <v>243.8</v>
      </c>
    </row>
    <row r="497" spans="1:5" ht="15.6" thickBot="1" x14ac:dyDescent="0.35">
      <c r="A497" s="6">
        <v>2017</v>
      </c>
      <c r="B497" s="6">
        <v>4</v>
      </c>
      <c r="C497" s="7">
        <v>1.6899999999999998E-2</v>
      </c>
      <c r="D497" s="8">
        <v>161258.75</v>
      </c>
      <c r="E497" s="6">
        <v>244.52</v>
      </c>
    </row>
    <row r="498" spans="1:5" ht="15.6" thickBot="1" x14ac:dyDescent="0.35">
      <c r="A498" s="9">
        <v>2017</v>
      </c>
      <c r="B498" s="9">
        <v>5</v>
      </c>
      <c r="C498" s="10">
        <v>1.78E-2</v>
      </c>
      <c r="D498" s="11">
        <v>164123.39000000001</v>
      </c>
      <c r="E498" s="9">
        <v>244.73</v>
      </c>
    </row>
    <row r="499" spans="1:5" ht="15.6" thickBot="1" x14ac:dyDescent="0.35">
      <c r="A499" s="6">
        <v>2017</v>
      </c>
      <c r="B499" s="6">
        <v>6</v>
      </c>
      <c r="C499" s="7">
        <v>9.9000000000000008E-3</v>
      </c>
      <c r="D499" s="8">
        <v>165744.74</v>
      </c>
      <c r="E499" s="6">
        <v>244.96</v>
      </c>
    </row>
    <row r="500" spans="1:5" ht="15.6" thickBot="1" x14ac:dyDescent="0.35">
      <c r="A500" s="9">
        <v>2017</v>
      </c>
      <c r="B500" s="9">
        <v>7</v>
      </c>
      <c r="C500" s="10">
        <v>2.5000000000000001E-3</v>
      </c>
      <c r="D500" s="11">
        <v>166155.46</v>
      </c>
      <c r="E500" s="9">
        <v>244.79</v>
      </c>
    </row>
    <row r="501" spans="1:5" ht="15.6" thickBot="1" x14ac:dyDescent="0.35">
      <c r="A501" s="6">
        <v>2017</v>
      </c>
      <c r="B501" s="6">
        <v>8</v>
      </c>
      <c r="C501" s="7">
        <v>1.6500000000000001E-2</v>
      </c>
      <c r="D501" s="8">
        <v>168902.45</v>
      </c>
      <c r="E501" s="6">
        <v>245.52</v>
      </c>
    </row>
    <row r="502" spans="1:5" ht="15.6" thickBot="1" x14ac:dyDescent="0.35">
      <c r="A502" s="9">
        <v>2017</v>
      </c>
      <c r="B502" s="9">
        <v>9</v>
      </c>
      <c r="C502" s="10">
        <v>2.7300000000000001E-2</v>
      </c>
      <c r="D502" s="11">
        <v>173521.59</v>
      </c>
      <c r="E502" s="9">
        <v>246.82</v>
      </c>
    </row>
    <row r="503" spans="1:5" ht="15.6" thickBot="1" x14ac:dyDescent="0.35">
      <c r="A503" s="6">
        <v>2017</v>
      </c>
      <c r="B503" s="6">
        <v>10</v>
      </c>
      <c r="C503" s="7">
        <v>1.5900000000000001E-2</v>
      </c>
      <c r="D503" s="8">
        <v>176279.84</v>
      </c>
      <c r="E503" s="6">
        <v>246.66</v>
      </c>
    </row>
    <row r="504" spans="1:5" ht="15.6" thickBot="1" x14ac:dyDescent="0.35">
      <c r="A504" s="9">
        <v>2017</v>
      </c>
      <c r="B504" s="9">
        <v>11</v>
      </c>
      <c r="C504" s="10">
        <v>2.8799999999999999E-2</v>
      </c>
      <c r="D504" s="11">
        <v>181362.84</v>
      </c>
      <c r="E504" s="9">
        <v>246.67</v>
      </c>
    </row>
    <row r="505" spans="1:5" ht="15.6" thickBot="1" x14ac:dyDescent="0.35">
      <c r="A505" s="6">
        <v>2017</v>
      </c>
      <c r="B505" s="6">
        <v>12</v>
      </c>
      <c r="C505" s="7">
        <v>4.8599999999999997E-2</v>
      </c>
      <c r="D505" s="8">
        <v>190180.52</v>
      </c>
      <c r="E505" s="6">
        <v>246.52</v>
      </c>
    </row>
    <row r="506" spans="1:5" ht="15.6" thickBot="1" x14ac:dyDescent="0.35">
      <c r="A506" s="9">
        <v>2018</v>
      </c>
      <c r="B506" s="9">
        <v>1</v>
      </c>
      <c r="C506" s="10">
        <v>-2.8899999999999999E-2</v>
      </c>
      <c r="D506" s="11">
        <v>184690.61</v>
      </c>
      <c r="E506" s="9">
        <v>247.87</v>
      </c>
    </row>
    <row r="507" spans="1:5" ht="15.6" thickBot="1" x14ac:dyDescent="0.35">
      <c r="A507" s="6">
        <v>2018</v>
      </c>
      <c r="B507" s="6">
        <v>2</v>
      </c>
      <c r="C507" s="7">
        <v>5.9999999999999995E-4</v>
      </c>
      <c r="D507" s="8">
        <v>184809.88</v>
      </c>
      <c r="E507" s="6">
        <v>248.99</v>
      </c>
    </row>
    <row r="508" spans="1:5" ht="15.6" thickBot="1" x14ac:dyDescent="0.35">
      <c r="A508" s="9">
        <v>2018</v>
      </c>
      <c r="B508" s="9">
        <v>3</v>
      </c>
      <c r="C508" s="10">
        <v>-1.66E-2</v>
      </c>
      <c r="D508" s="11">
        <v>181734.69</v>
      </c>
      <c r="E508" s="9">
        <v>249.55</v>
      </c>
    </row>
    <row r="509" spans="1:5" ht="15.6" thickBot="1" x14ac:dyDescent="0.35">
      <c r="A509" s="6">
        <v>2018</v>
      </c>
      <c r="B509" s="6">
        <v>4</v>
      </c>
      <c r="C509" s="7">
        <v>1.9599999999999999E-2</v>
      </c>
      <c r="D509" s="8">
        <v>185299.64</v>
      </c>
      <c r="E509" s="6">
        <v>250.55</v>
      </c>
    </row>
    <row r="510" spans="1:5" ht="15.6" thickBot="1" x14ac:dyDescent="0.35">
      <c r="A510" s="9">
        <v>2018</v>
      </c>
      <c r="B510" s="9">
        <v>5</v>
      </c>
      <c r="C510" s="10">
        <v>2.1100000000000001E-2</v>
      </c>
      <c r="D510" s="11">
        <v>189214.96</v>
      </c>
      <c r="E510" s="9">
        <v>251.59</v>
      </c>
    </row>
    <row r="511" spans="1:5" ht="15.6" thickBot="1" x14ac:dyDescent="0.35">
      <c r="A511" s="6">
        <v>2018</v>
      </c>
      <c r="B511" s="6">
        <v>6</v>
      </c>
      <c r="C511" s="7">
        <v>1.5800000000000002E-2</v>
      </c>
      <c r="D511" s="8">
        <v>192205.96</v>
      </c>
      <c r="E511" s="6">
        <v>251.99</v>
      </c>
    </row>
    <row r="512" spans="1:5" ht="15.6" thickBot="1" x14ac:dyDescent="0.35">
      <c r="A512" s="9">
        <v>2018</v>
      </c>
      <c r="B512" s="9">
        <v>7</v>
      </c>
      <c r="C512" s="10">
        <v>2.4500000000000001E-2</v>
      </c>
      <c r="D512" s="11">
        <v>196916.56</v>
      </c>
      <c r="E512" s="9">
        <v>252.01</v>
      </c>
    </row>
    <row r="513" spans="1:5" ht="15.6" thickBot="1" x14ac:dyDescent="0.35">
      <c r="A513" s="6">
        <v>2018</v>
      </c>
      <c r="B513" s="6">
        <v>8</v>
      </c>
      <c r="C513" s="7">
        <v>1.6799999999999999E-2</v>
      </c>
      <c r="D513" s="8">
        <v>200224.26</v>
      </c>
      <c r="E513" s="6">
        <v>252.15</v>
      </c>
    </row>
    <row r="514" spans="1:5" ht="15.6" thickBot="1" x14ac:dyDescent="0.35">
      <c r="A514" s="9">
        <v>2018</v>
      </c>
      <c r="B514" s="9">
        <v>9</v>
      </c>
      <c r="C514" s="10">
        <v>-3.85E-2</v>
      </c>
      <c r="D514" s="11">
        <v>192517.65</v>
      </c>
      <c r="E514" s="9">
        <v>252.44</v>
      </c>
    </row>
    <row r="515" spans="1:5" ht="15.6" thickBot="1" x14ac:dyDescent="0.35">
      <c r="A515" s="6">
        <v>2018</v>
      </c>
      <c r="B515" s="6">
        <v>10</v>
      </c>
      <c r="C515" s="7">
        <v>-2.0799999999999999E-2</v>
      </c>
      <c r="D515" s="8">
        <v>188520.78</v>
      </c>
      <c r="E515" s="6">
        <v>252.89</v>
      </c>
    </row>
    <row r="516" spans="1:5" ht="15.6" thickBot="1" x14ac:dyDescent="0.35">
      <c r="A516" s="9">
        <v>2018</v>
      </c>
      <c r="B516" s="9">
        <v>11</v>
      </c>
      <c r="C516" s="10">
        <v>-5.5599999999999997E-2</v>
      </c>
      <c r="D516" s="11">
        <v>178034.29</v>
      </c>
      <c r="E516" s="9">
        <v>252.04</v>
      </c>
    </row>
    <row r="517" spans="1:5" ht="15.6" thickBot="1" x14ac:dyDescent="0.35">
      <c r="A517" s="6">
        <v>2018</v>
      </c>
      <c r="B517" s="6">
        <v>12</v>
      </c>
      <c r="C517" s="7">
        <v>1.7399999999999999E-2</v>
      </c>
      <c r="D517" s="8">
        <v>181124.32</v>
      </c>
      <c r="E517" s="6">
        <v>251.23</v>
      </c>
    </row>
    <row r="518" spans="1:5" ht="15.6" thickBot="1" x14ac:dyDescent="0.35">
      <c r="A518" s="9">
        <v>2019</v>
      </c>
      <c r="B518" s="9">
        <v>1</v>
      </c>
      <c r="C518" s="10">
        <v>5.8299999999999998E-2</v>
      </c>
      <c r="D518" s="11">
        <v>191681.87</v>
      </c>
      <c r="E518" s="9">
        <v>251.71</v>
      </c>
    </row>
    <row r="519" spans="1:5" ht="15.6" thickBot="1" x14ac:dyDescent="0.35">
      <c r="A519" s="6">
        <v>2019</v>
      </c>
      <c r="B519" s="6">
        <v>2</v>
      </c>
      <c r="C519" s="7">
        <v>1.95E-2</v>
      </c>
      <c r="D519" s="8">
        <v>195415.88</v>
      </c>
      <c r="E519" s="6">
        <v>252.78</v>
      </c>
    </row>
    <row r="520" spans="1:5" ht="15.6" thickBot="1" x14ac:dyDescent="0.35">
      <c r="A520" s="9">
        <v>2019</v>
      </c>
      <c r="B520" s="9">
        <v>3</v>
      </c>
      <c r="C520" s="10">
        <v>3.7199999999999997E-2</v>
      </c>
      <c r="D520" s="11">
        <v>202691.64</v>
      </c>
      <c r="E520" s="9">
        <v>254.2</v>
      </c>
    </row>
    <row r="521" spans="1:5" ht="15.6" thickBot="1" x14ac:dyDescent="0.35">
      <c r="A521" s="6">
        <v>2019</v>
      </c>
      <c r="B521" s="6">
        <v>4</v>
      </c>
      <c r="C521" s="7">
        <v>-1.5299999999999999E-2</v>
      </c>
      <c r="D521" s="8">
        <v>199586.84</v>
      </c>
      <c r="E521" s="6">
        <v>255.55</v>
      </c>
    </row>
    <row r="522" spans="1:5" ht="15.6" thickBot="1" x14ac:dyDescent="0.35">
      <c r="A522" s="9">
        <v>2019</v>
      </c>
      <c r="B522" s="9">
        <v>5</v>
      </c>
      <c r="C522" s="10">
        <v>1.4E-2</v>
      </c>
      <c r="D522" s="11">
        <v>202390.53</v>
      </c>
      <c r="E522" s="9">
        <v>256.08999999999997</v>
      </c>
    </row>
    <row r="523" spans="1:5" ht="15.6" thickBot="1" x14ac:dyDescent="0.35">
      <c r="A523" s="6">
        <v>2019</v>
      </c>
      <c r="B523" s="6">
        <v>6</v>
      </c>
      <c r="C523" s="7">
        <v>3.8300000000000001E-2</v>
      </c>
      <c r="D523" s="8">
        <v>210136.71</v>
      </c>
      <c r="E523" s="6">
        <v>256.14</v>
      </c>
    </row>
    <row r="524" spans="1:5" ht="15.6" thickBot="1" x14ac:dyDescent="0.35">
      <c r="A524" s="9">
        <v>2019</v>
      </c>
      <c r="B524" s="9">
        <v>7</v>
      </c>
      <c r="C524" s="10">
        <v>-3.1300000000000001E-2</v>
      </c>
      <c r="D524" s="11">
        <v>203550.16</v>
      </c>
      <c r="E524" s="9">
        <v>256.57</v>
      </c>
    </row>
    <row r="525" spans="1:5" ht="15.6" thickBot="1" x14ac:dyDescent="0.35">
      <c r="A525" s="6">
        <v>2019</v>
      </c>
      <c r="B525" s="6">
        <v>8</v>
      </c>
      <c r="C525" s="7">
        <v>3.09E-2</v>
      </c>
      <c r="D525" s="8">
        <v>209830.14</v>
      </c>
      <c r="E525" s="6">
        <v>256.56</v>
      </c>
    </row>
    <row r="526" spans="1:5" ht="15.6" thickBot="1" x14ac:dyDescent="0.35">
      <c r="A526" s="9">
        <v>2019</v>
      </c>
      <c r="B526" s="9">
        <v>9</v>
      </c>
      <c r="C526" s="10">
        <v>1E-4</v>
      </c>
      <c r="D526" s="11">
        <v>209850.71</v>
      </c>
      <c r="E526" s="9">
        <v>256.76</v>
      </c>
    </row>
    <row r="527" spans="1:5" ht="15.6" thickBot="1" x14ac:dyDescent="0.35">
      <c r="A527" s="6">
        <v>2019</v>
      </c>
      <c r="B527" s="6">
        <v>10</v>
      </c>
      <c r="C527" s="7">
        <v>4.4299999999999999E-2</v>
      </c>
      <c r="D527" s="8">
        <v>219154.85</v>
      </c>
      <c r="E527" s="6">
        <v>257.35000000000002</v>
      </c>
    </row>
    <row r="528" spans="1:5" ht="15.6" thickBot="1" x14ac:dyDescent="0.35">
      <c r="A528" s="9">
        <v>2019</v>
      </c>
      <c r="B528" s="9">
        <v>11</v>
      </c>
      <c r="C528" s="10">
        <v>2.47E-2</v>
      </c>
      <c r="D528" s="11">
        <v>224566.48</v>
      </c>
      <c r="E528" s="9">
        <v>257.20999999999998</v>
      </c>
    </row>
    <row r="529" spans="1:5" ht="15.6" thickBot="1" x14ac:dyDescent="0.35">
      <c r="A529" s="6">
        <v>2019</v>
      </c>
      <c r="B529" s="6">
        <v>12</v>
      </c>
      <c r="C529" s="7">
        <v>3.3500000000000002E-2</v>
      </c>
      <c r="D529" s="8">
        <v>232081.37</v>
      </c>
      <c r="E529" s="6">
        <v>256.97000000000003</v>
      </c>
    </row>
    <row r="530" spans="1:5" ht="15.6" thickBot="1" x14ac:dyDescent="0.35">
      <c r="A530" s="9">
        <v>2020</v>
      </c>
      <c r="B530" s="9">
        <v>1</v>
      </c>
      <c r="C530" s="10">
        <v>1.1999999999999999E-3</v>
      </c>
      <c r="D530" s="11">
        <v>232364.68</v>
      </c>
      <c r="E530" s="9">
        <v>257.97000000000003</v>
      </c>
    </row>
    <row r="531" spans="1:5" ht="15.6" thickBot="1" x14ac:dyDescent="0.35">
      <c r="A531" s="6">
        <v>2020</v>
      </c>
      <c r="B531" s="6">
        <v>2</v>
      </c>
      <c r="C531" s="7">
        <v>-0.18920000000000001</v>
      </c>
      <c r="D531" s="8">
        <v>188406.61</v>
      </c>
      <c r="E531" s="6">
        <v>258.68</v>
      </c>
    </row>
    <row r="532" spans="1:5" ht="15.6" thickBot="1" x14ac:dyDescent="0.35">
      <c r="A532" s="9">
        <v>2020</v>
      </c>
      <c r="B532" s="9">
        <v>3</v>
      </c>
      <c r="C532" s="10">
        <v>4.3200000000000002E-2</v>
      </c>
      <c r="D532" s="11">
        <v>196543.16</v>
      </c>
      <c r="E532" s="9">
        <v>258.12</v>
      </c>
    </row>
    <row r="533" spans="1:5" ht="15.6" thickBot="1" x14ac:dyDescent="0.35">
      <c r="A533" s="6">
        <v>2020</v>
      </c>
      <c r="B533" s="6">
        <v>4</v>
      </c>
      <c r="C533" s="7">
        <v>5.8900000000000001E-2</v>
      </c>
      <c r="D533" s="8">
        <v>208114.38</v>
      </c>
      <c r="E533" s="6">
        <v>256.39</v>
      </c>
    </row>
    <row r="534" spans="1:5" ht="15.6" thickBot="1" x14ac:dyDescent="0.35">
      <c r="A534" s="9">
        <v>2020</v>
      </c>
      <c r="B534" s="9">
        <v>5</v>
      </c>
      <c r="C534" s="10">
        <v>6.5100000000000005E-2</v>
      </c>
      <c r="D534" s="11">
        <v>221659.03</v>
      </c>
      <c r="E534" s="9">
        <v>256.39</v>
      </c>
    </row>
    <row r="535" spans="1:5" ht="15.6" thickBot="1" x14ac:dyDescent="0.35">
      <c r="A535" s="6">
        <v>2020</v>
      </c>
      <c r="B535" s="6">
        <v>6</v>
      </c>
      <c r="C535" s="7">
        <v>3.4799999999999998E-2</v>
      </c>
      <c r="D535" s="8">
        <v>229364.86</v>
      </c>
      <c r="E535" s="6">
        <v>257.8</v>
      </c>
    </row>
    <row r="536" spans="1:5" ht="15.6" thickBot="1" x14ac:dyDescent="0.35">
      <c r="A536" s="9">
        <v>2020</v>
      </c>
      <c r="B536" s="9">
        <v>7</v>
      </c>
      <c r="C536" s="10">
        <v>5.8900000000000001E-2</v>
      </c>
      <c r="D536" s="11">
        <v>242882.49</v>
      </c>
      <c r="E536" s="9">
        <v>259.10000000000002</v>
      </c>
    </row>
    <row r="537" spans="1:5" ht="15.6" thickBot="1" x14ac:dyDescent="0.35">
      <c r="A537" s="6">
        <v>2020</v>
      </c>
      <c r="B537" s="6">
        <v>8</v>
      </c>
      <c r="C537" s="7">
        <v>-6.3E-3</v>
      </c>
      <c r="D537" s="8">
        <v>241359.61</v>
      </c>
      <c r="E537" s="6">
        <v>259.92</v>
      </c>
    </row>
    <row r="538" spans="1:5" ht="15.6" thickBot="1" x14ac:dyDescent="0.35">
      <c r="A538" s="9">
        <v>2020</v>
      </c>
      <c r="B538" s="9">
        <v>9</v>
      </c>
      <c r="C538" s="10">
        <v>1.7299999999999999E-2</v>
      </c>
      <c r="D538" s="11">
        <v>245525.48</v>
      </c>
      <c r="E538" s="9">
        <v>260.27999999999997</v>
      </c>
    </row>
    <row r="539" spans="1:5" ht="15.6" thickBot="1" x14ac:dyDescent="0.35">
      <c r="A539" s="6">
        <v>2020</v>
      </c>
      <c r="B539" s="6">
        <v>10</v>
      </c>
      <c r="C539" s="7">
        <v>3.95E-2</v>
      </c>
      <c r="D539" s="8">
        <v>255233.84</v>
      </c>
      <c r="E539" s="6">
        <v>260.39</v>
      </c>
    </row>
    <row r="540" spans="1:5" ht="15.6" thickBot="1" x14ac:dyDescent="0.35">
      <c r="A540" s="9">
        <v>2020</v>
      </c>
      <c r="B540" s="9">
        <v>11</v>
      </c>
      <c r="C540" s="10">
        <v>4.2599999999999999E-2</v>
      </c>
      <c r="D540" s="11">
        <v>266107.01</v>
      </c>
      <c r="E540" s="9">
        <v>260.23</v>
      </c>
    </row>
    <row r="541" spans="1:5" ht="15.6" thickBot="1" x14ac:dyDescent="0.35">
      <c r="A541" s="6">
        <v>2020</v>
      </c>
      <c r="B541" s="6">
        <v>12</v>
      </c>
      <c r="C541" s="7">
        <v>2.8000000000000001E-2</v>
      </c>
      <c r="D541" s="8">
        <v>273545.5</v>
      </c>
      <c r="E541" s="6">
        <v>260.47000000000003</v>
      </c>
    </row>
    <row r="542" spans="1:5" ht="15.6" thickBot="1" x14ac:dyDescent="0.35">
      <c r="A542" s="9">
        <v>2021</v>
      </c>
      <c r="B542" s="9">
        <v>1</v>
      </c>
      <c r="C542" s="10">
        <v>2.4899999999999999E-2</v>
      </c>
      <c r="D542" s="11">
        <v>280360.96000000002</v>
      </c>
      <c r="E542" s="9">
        <v>261.58</v>
      </c>
    </row>
    <row r="543" spans="1:5" ht="15.6" thickBot="1" x14ac:dyDescent="0.35">
      <c r="A543" s="6">
        <v>2021</v>
      </c>
      <c r="B543" s="6">
        <v>2</v>
      </c>
      <c r="C543" s="7">
        <v>8.2000000000000007E-3</v>
      </c>
      <c r="D543" s="8">
        <v>282663.73</v>
      </c>
      <c r="E543" s="6">
        <v>263.01</v>
      </c>
    </row>
    <row r="544" spans="1:5" ht="15.6" thickBot="1" x14ac:dyDescent="0.35">
      <c r="A544" s="9">
        <v>2021</v>
      </c>
      <c r="B544" s="9">
        <v>3</v>
      </c>
      <c r="C544" s="10">
        <v>6.0199999999999997E-2</v>
      </c>
      <c r="D544" s="11">
        <v>299684.28999999998</v>
      </c>
      <c r="E544" s="9">
        <v>264.88</v>
      </c>
    </row>
    <row r="545" spans="1:5" ht="15.6" thickBot="1" x14ac:dyDescent="0.35">
      <c r="A545" s="6">
        <v>2021</v>
      </c>
      <c r="B545" s="6">
        <v>4</v>
      </c>
      <c r="C545" s="7">
        <v>7.6E-3</v>
      </c>
      <c r="D545" s="8">
        <v>301962.58</v>
      </c>
      <c r="E545" s="6">
        <v>267.05</v>
      </c>
    </row>
    <row r="546" spans="1:5" ht="15.6" thickBot="1" x14ac:dyDescent="0.35">
      <c r="A546" s="9">
        <v>2021</v>
      </c>
      <c r="B546" s="9">
        <v>5</v>
      </c>
      <c r="C546" s="10">
        <v>1.8100000000000002E-2</v>
      </c>
      <c r="D546" s="11">
        <v>307429.38</v>
      </c>
      <c r="E546" s="9">
        <v>269.2</v>
      </c>
    </row>
    <row r="547" spans="1:5" ht="15.6" thickBot="1" x14ac:dyDescent="0.35">
      <c r="A547" s="6">
        <v>2021</v>
      </c>
      <c r="B547" s="6">
        <v>6</v>
      </c>
      <c r="C547" s="7">
        <v>3.0700000000000002E-2</v>
      </c>
      <c r="D547" s="8">
        <v>316861.93</v>
      </c>
      <c r="E547" s="6">
        <v>271.7</v>
      </c>
    </row>
    <row r="548" spans="1:5" ht="15.6" thickBot="1" x14ac:dyDescent="0.35">
      <c r="A548" s="9">
        <v>2021</v>
      </c>
      <c r="B548" s="9">
        <v>7</v>
      </c>
      <c r="C548" s="10">
        <v>2.1899999999999999E-2</v>
      </c>
      <c r="D548" s="11">
        <v>323785.88</v>
      </c>
      <c r="E548" s="9">
        <v>273</v>
      </c>
    </row>
    <row r="549" spans="1:5" ht="15.6" thickBot="1" x14ac:dyDescent="0.35">
      <c r="A549" s="6">
        <v>2021</v>
      </c>
      <c r="B549" s="6">
        <v>8</v>
      </c>
      <c r="C549" s="7">
        <v>-8.0000000000000004E-4</v>
      </c>
      <c r="D549" s="8">
        <v>323512.28000000003</v>
      </c>
      <c r="E549" s="6">
        <v>273.57</v>
      </c>
    </row>
    <row r="550" spans="1:5" ht="15.6" thickBot="1" x14ac:dyDescent="0.35">
      <c r="A550" s="9">
        <v>2021</v>
      </c>
      <c r="B550" s="9">
        <v>9</v>
      </c>
      <c r="C550" s="10">
        <v>4.4999999999999997E-3</v>
      </c>
      <c r="D550" s="11">
        <v>324975.13</v>
      </c>
      <c r="E550" s="9">
        <v>274.31</v>
      </c>
    </row>
    <row r="551" spans="1:5" ht="15.6" thickBot="1" x14ac:dyDescent="0.35">
      <c r="A551" s="6">
        <v>2021</v>
      </c>
      <c r="B551" s="6">
        <v>10</v>
      </c>
      <c r="C551" s="7">
        <v>4.7399999999999998E-2</v>
      </c>
      <c r="D551" s="8">
        <v>340394.37</v>
      </c>
      <c r="E551" s="6">
        <v>276.58999999999997</v>
      </c>
    </row>
    <row r="552" spans="1:5" ht="15.6" thickBot="1" x14ac:dyDescent="0.35">
      <c r="A552" s="9">
        <v>2021</v>
      </c>
      <c r="B552" s="9">
        <v>11</v>
      </c>
      <c r="C552" s="10">
        <v>2.7000000000000001E-3</v>
      </c>
      <c r="D552" s="11">
        <v>341297.79</v>
      </c>
      <c r="E552" s="9">
        <v>277.95</v>
      </c>
    </row>
    <row r="553" spans="1:5" ht="15.6" thickBot="1" x14ac:dyDescent="0.35">
      <c r="A553" s="6">
        <v>2021</v>
      </c>
      <c r="B553" s="6">
        <v>12</v>
      </c>
      <c r="C553" s="7">
        <v>-2.0500000000000001E-2</v>
      </c>
      <c r="D553" s="8">
        <v>334294.52</v>
      </c>
      <c r="E553" s="6">
        <v>278.8</v>
      </c>
    </row>
    <row r="554" spans="1:5" ht="15.6" thickBot="1" x14ac:dyDescent="0.35">
      <c r="A554" s="9">
        <v>2022</v>
      </c>
      <c r="B554" s="9">
        <v>1</v>
      </c>
      <c r="C554" s="10">
        <v>-2.9000000000000001E-2</v>
      </c>
      <c r="D554" s="11">
        <v>324591.38</v>
      </c>
      <c r="E554" s="9">
        <v>281.14999999999998</v>
      </c>
    </row>
    <row r="555" spans="1:5" ht="15.6" thickBot="1" x14ac:dyDescent="0.35">
      <c r="A555" s="6">
        <v>2022</v>
      </c>
      <c r="B555" s="6">
        <v>2</v>
      </c>
      <c r="C555" s="7">
        <v>-8.8999999999999999E-3</v>
      </c>
      <c r="D555" s="8">
        <v>321694.14</v>
      </c>
      <c r="E555" s="6">
        <v>283.72000000000003</v>
      </c>
    </row>
    <row r="556" spans="1:5" ht="15.6" thickBot="1" x14ac:dyDescent="0.35">
      <c r="A556" s="9">
        <v>2022</v>
      </c>
      <c r="B556" s="9">
        <v>3</v>
      </c>
      <c r="C556" s="10">
        <v>1.1999999999999999E-3</v>
      </c>
      <c r="D556" s="11">
        <v>322074.71000000002</v>
      </c>
      <c r="E556" s="9">
        <v>287.5</v>
      </c>
    </row>
    <row r="557" spans="1:5" ht="15.6" thickBot="1" x14ac:dyDescent="0.35">
      <c r="A557" s="6">
        <v>2022</v>
      </c>
      <c r="B557" s="6">
        <v>4</v>
      </c>
      <c r="C557" s="7">
        <v>-7.8700000000000006E-2</v>
      </c>
      <c r="D557" s="8">
        <v>296718.63</v>
      </c>
      <c r="E557" s="6">
        <v>289.11</v>
      </c>
    </row>
    <row r="558" spans="1:5" ht="15.6" thickBot="1" x14ac:dyDescent="0.35">
      <c r="A558" s="9">
        <v>2022</v>
      </c>
      <c r="B558" s="9">
        <v>5</v>
      </c>
      <c r="C558" s="10">
        <v>-3.3700000000000001E-2</v>
      </c>
      <c r="D558" s="11">
        <v>286721.03999999998</v>
      </c>
      <c r="E558" s="9">
        <v>292.3</v>
      </c>
    </row>
    <row r="559" spans="1:5" ht="15.6" thickBot="1" x14ac:dyDescent="0.35">
      <c r="A559" s="6">
        <v>2022</v>
      </c>
      <c r="B559" s="6">
        <v>6</v>
      </c>
      <c r="C559" s="7">
        <v>4.5999999999999999E-3</v>
      </c>
      <c r="D559" s="8">
        <v>288053.39</v>
      </c>
      <c r="E559" s="6">
        <v>296.31</v>
      </c>
    </row>
    <row r="560" spans="1:5" ht="15.6" thickBot="1" x14ac:dyDescent="0.35">
      <c r="A560" s="9">
        <v>2022</v>
      </c>
      <c r="B560" s="9">
        <v>7</v>
      </c>
      <c r="C560" s="10">
        <v>6.4500000000000002E-2</v>
      </c>
      <c r="D560" s="11">
        <v>306625.33</v>
      </c>
      <c r="E560" s="9">
        <v>296.27999999999997</v>
      </c>
    </row>
    <row r="561" spans="1:5" ht="15.6" thickBot="1" x14ac:dyDescent="0.35">
      <c r="A561" s="6">
        <v>2022</v>
      </c>
      <c r="B561" s="6">
        <v>8</v>
      </c>
      <c r="C561" s="7">
        <v>-7.2800000000000004E-2</v>
      </c>
      <c r="D561" s="8">
        <v>284310.96000000002</v>
      </c>
      <c r="E561" s="6">
        <v>296.17</v>
      </c>
    </row>
    <row r="562" spans="1:5" ht="15.6" thickBot="1" x14ac:dyDescent="0.35">
      <c r="A562" s="9">
        <v>2022</v>
      </c>
      <c r="B562" s="9">
        <v>9</v>
      </c>
      <c r="C562" s="10">
        <v>-3.09E-2</v>
      </c>
      <c r="D562" s="11">
        <v>275522.40999999997</v>
      </c>
      <c r="E562" s="9">
        <v>296.81</v>
      </c>
    </row>
    <row r="563" spans="1:5" ht="15.6" thickBot="1" x14ac:dyDescent="0.35">
      <c r="A563" s="6">
        <v>2022</v>
      </c>
      <c r="B563" s="6">
        <v>10</v>
      </c>
      <c r="C563" s="7">
        <v>5.2900000000000003E-2</v>
      </c>
      <c r="D563" s="8">
        <v>290084.03000000003</v>
      </c>
      <c r="E563" s="6">
        <v>298.01</v>
      </c>
    </row>
    <row r="564" spans="1:5" ht="15.6" thickBot="1" x14ac:dyDescent="0.35">
      <c r="A564" s="9">
        <v>2022</v>
      </c>
      <c r="B564" s="9">
        <v>11</v>
      </c>
      <c r="C564" s="10">
        <v>1E-4</v>
      </c>
      <c r="D564" s="11">
        <v>290115.46999999997</v>
      </c>
      <c r="E564" s="9">
        <v>297.70999999999998</v>
      </c>
    </row>
    <row r="565" spans="1:5" ht="15.6" thickBot="1" x14ac:dyDescent="0.35">
      <c r="A565" s="6">
        <v>2022</v>
      </c>
      <c r="B565" s="6">
        <v>12</v>
      </c>
      <c r="C565" s="7">
        <v>1.38E-2</v>
      </c>
      <c r="D565" s="8">
        <v>294108.78000000003</v>
      </c>
      <c r="E565" s="6">
        <v>296.8</v>
      </c>
    </row>
    <row r="566" spans="1:5" ht="15.6" thickBot="1" x14ac:dyDescent="0.35">
      <c r="A566" s="9">
        <v>2023</v>
      </c>
      <c r="B566" s="9">
        <v>1</v>
      </c>
      <c r="C566" s="10">
        <v>5.5300000000000002E-2</v>
      </c>
      <c r="D566" s="11">
        <v>310378.88</v>
      </c>
      <c r="E566" s="9">
        <v>299.17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1DA-1896-4A63-AC2C-4A7D8C6FC492}">
  <dimension ref="A1:G47"/>
  <sheetViews>
    <sheetView tabSelected="1" workbookViewId="0">
      <selection activeCell="K11" sqref="K11"/>
    </sheetView>
  </sheetViews>
  <sheetFormatPr defaultRowHeight="14.4" x14ac:dyDescent="0.3"/>
  <cols>
    <col min="6" max="6" width="13.44140625" bestFit="1" customWidth="1"/>
  </cols>
  <sheetData>
    <row r="1" spans="1:7" x14ac:dyDescent="0.3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3">
      <c r="A2">
        <v>1976</v>
      </c>
      <c r="B2">
        <v>19.416666666666671</v>
      </c>
      <c r="C2">
        <v>8968.6</v>
      </c>
      <c r="D2">
        <v>1973.7</v>
      </c>
      <c r="E2">
        <v>7490</v>
      </c>
      <c r="F2">
        <v>42.67</v>
      </c>
      <c r="G2">
        <v>34.899964744058458</v>
      </c>
    </row>
    <row r="3" spans="1:7" x14ac:dyDescent="0.3">
      <c r="A3">
        <v>1977</v>
      </c>
      <c r="B3">
        <v>19.999999999999996</v>
      </c>
      <c r="C3">
        <v>9910.9</v>
      </c>
      <c r="D3">
        <v>1496.3</v>
      </c>
      <c r="E3">
        <v>8238.9</v>
      </c>
      <c r="F3">
        <v>44.53</v>
      </c>
      <c r="G3">
        <v>34.915443380113672</v>
      </c>
    </row>
    <row r="4" spans="1:7" x14ac:dyDescent="0.3">
      <c r="A4">
        <v>1978</v>
      </c>
      <c r="B4">
        <v>18.000000000000004</v>
      </c>
      <c r="C4">
        <v>11165</v>
      </c>
      <c r="D4">
        <v>1854.7</v>
      </c>
      <c r="E4">
        <v>8887.2000000000007</v>
      </c>
      <c r="F4">
        <v>46.72</v>
      </c>
      <c r="G4">
        <v>34.947336557995349</v>
      </c>
    </row>
    <row r="5" spans="1:7" x14ac:dyDescent="0.3">
      <c r="A5">
        <v>1979</v>
      </c>
      <c r="B5">
        <v>17.058333333333334</v>
      </c>
      <c r="C5">
        <v>12750</v>
      </c>
      <c r="D5">
        <v>2091.1</v>
      </c>
      <c r="E5">
        <v>9667.2000000000007</v>
      </c>
      <c r="F5">
        <v>49.74</v>
      </c>
      <c r="G5">
        <v>34.95840445598116</v>
      </c>
    </row>
    <row r="6" spans="1:7" x14ac:dyDescent="0.3">
      <c r="A6">
        <v>1980</v>
      </c>
      <c r="B6">
        <v>17.091666666666669</v>
      </c>
      <c r="C6">
        <v>14436.1</v>
      </c>
      <c r="D6">
        <v>2473.8000000000002</v>
      </c>
      <c r="E6">
        <v>10755.9</v>
      </c>
      <c r="F6">
        <v>54.91</v>
      </c>
      <c r="G6">
        <v>34.964849011274026</v>
      </c>
    </row>
    <row r="7" spans="1:7" x14ac:dyDescent="0.3">
      <c r="A7">
        <v>1981</v>
      </c>
      <c r="B7">
        <v>19.841666666666665</v>
      </c>
      <c r="C7">
        <v>15955.7</v>
      </c>
      <c r="D7">
        <v>2287.9</v>
      </c>
      <c r="E7">
        <v>11898.2</v>
      </c>
      <c r="F7">
        <v>60.11</v>
      </c>
      <c r="G7">
        <v>34.928580126523286</v>
      </c>
    </row>
    <row r="8" spans="1:7" x14ac:dyDescent="0.3">
      <c r="A8">
        <v>1982</v>
      </c>
      <c r="B8">
        <v>22.924999999999997</v>
      </c>
      <c r="C8">
        <v>16764.2</v>
      </c>
      <c r="D8">
        <v>1514.9</v>
      </c>
      <c r="E8">
        <v>12541.5</v>
      </c>
      <c r="F8">
        <v>62.06</v>
      </c>
      <c r="G8">
        <v>34.926692406934322</v>
      </c>
    </row>
    <row r="9" spans="1:7" x14ac:dyDescent="0.3">
      <c r="A9">
        <v>1983</v>
      </c>
      <c r="B9">
        <v>23.375</v>
      </c>
      <c r="C9">
        <v>17276.599999999999</v>
      </c>
      <c r="D9">
        <v>1746.2</v>
      </c>
      <c r="E9">
        <v>13299.2</v>
      </c>
      <c r="F9">
        <v>62.27</v>
      </c>
      <c r="G9">
        <v>34.934861848428973</v>
      </c>
    </row>
    <row r="10" spans="1:7" x14ac:dyDescent="0.3">
      <c r="A10">
        <v>1984</v>
      </c>
      <c r="B10">
        <v>20.691666666666666</v>
      </c>
      <c r="C10">
        <v>19162.599999999999</v>
      </c>
      <c r="D10">
        <v>2635.5</v>
      </c>
      <c r="E10">
        <v>14063.3</v>
      </c>
      <c r="F10">
        <v>63.35</v>
      </c>
      <c r="G10">
        <v>34.9528387069779</v>
      </c>
    </row>
    <row r="11" spans="1:7" x14ac:dyDescent="0.3">
      <c r="A11">
        <v>1985</v>
      </c>
      <c r="B11">
        <v>21.683333333333326</v>
      </c>
      <c r="C11">
        <v>20289.2</v>
      </c>
      <c r="D11">
        <v>2500.6</v>
      </c>
      <c r="E11">
        <v>15057.4</v>
      </c>
      <c r="F11">
        <v>63.48</v>
      </c>
      <c r="G11">
        <v>34.984608190584304</v>
      </c>
    </row>
    <row r="12" spans="1:7" x14ac:dyDescent="0.3">
      <c r="A12">
        <v>1986</v>
      </c>
      <c r="B12">
        <v>18.908333333333335</v>
      </c>
      <c r="C12">
        <v>22009.200000000001</v>
      </c>
      <c r="D12">
        <v>2258.6</v>
      </c>
      <c r="E12">
        <v>15786.3</v>
      </c>
      <c r="F12">
        <v>63.33</v>
      </c>
      <c r="G12">
        <v>34.965913244633263</v>
      </c>
    </row>
    <row r="13" spans="1:7" x14ac:dyDescent="0.3">
      <c r="A13">
        <v>1987</v>
      </c>
      <c r="B13">
        <v>16.799999999999997</v>
      </c>
      <c r="C13">
        <v>24025.8</v>
      </c>
      <c r="D13">
        <v>3274.8</v>
      </c>
      <c r="E13">
        <v>16942.3</v>
      </c>
      <c r="F13">
        <v>64.650000000000006</v>
      </c>
      <c r="G13">
        <v>34.948940711665657</v>
      </c>
    </row>
    <row r="14" spans="1:7" x14ac:dyDescent="0.3">
      <c r="A14">
        <v>1988</v>
      </c>
      <c r="B14">
        <v>15.008333333333335</v>
      </c>
      <c r="C14">
        <v>26385.8</v>
      </c>
      <c r="D14">
        <v>4051.3</v>
      </c>
      <c r="E14">
        <v>18298.400000000001</v>
      </c>
      <c r="F14">
        <v>66.319999999999993</v>
      </c>
      <c r="G14">
        <v>34.990237204859362</v>
      </c>
    </row>
    <row r="15" spans="1:7" x14ac:dyDescent="0.3">
      <c r="A15">
        <v>1989</v>
      </c>
      <c r="B15">
        <v>14.600000000000001</v>
      </c>
      <c r="C15">
        <v>28161.200000000001</v>
      </c>
      <c r="D15">
        <v>4786.8</v>
      </c>
      <c r="E15">
        <v>19114.099999999999</v>
      </c>
      <c r="F15">
        <v>68.19</v>
      </c>
      <c r="G15">
        <v>35.00425571848055</v>
      </c>
    </row>
    <row r="16" spans="1:7" x14ac:dyDescent="0.3">
      <c r="A16">
        <v>1990</v>
      </c>
      <c r="B16">
        <v>14.375</v>
      </c>
      <c r="C16">
        <v>30603.9</v>
      </c>
      <c r="D16">
        <v>5188.7</v>
      </c>
      <c r="E16">
        <v>19827.2</v>
      </c>
      <c r="F16">
        <v>71.17</v>
      </c>
      <c r="G16">
        <v>35.4</v>
      </c>
    </row>
    <row r="17" spans="1:7" x14ac:dyDescent="0.3">
      <c r="A17">
        <v>1991</v>
      </c>
      <c r="B17">
        <v>16.008333333333336</v>
      </c>
      <c r="C17">
        <v>32287</v>
      </c>
      <c r="D17">
        <v>5036</v>
      </c>
      <c r="E17">
        <v>20460.7</v>
      </c>
      <c r="F17">
        <v>72.77</v>
      </c>
      <c r="G17">
        <v>35.5</v>
      </c>
    </row>
    <row r="18" spans="1:7" x14ac:dyDescent="0.3">
      <c r="A18">
        <v>1992</v>
      </c>
      <c r="B18">
        <v>16.7</v>
      </c>
      <c r="C18">
        <v>34630.400000000001</v>
      </c>
      <c r="D18">
        <v>5351.3</v>
      </c>
      <c r="E18">
        <v>21520.9</v>
      </c>
      <c r="F18">
        <v>73.849999999999994</v>
      </c>
      <c r="G18">
        <v>34.799999999999997</v>
      </c>
    </row>
    <row r="19" spans="1:7" x14ac:dyDescent="0.3">
      <c r="A19">
        <v>1993</v>
      </c>
      <c r="B19">
        <v>17.000000000000004</v>
      </c>
      <c r="C19">
        <v>36922.5</v>
      </c>
      <c r="D19">
        <v>5925.7</v>
      </c>
      <c r="E19">
        <v>22818.5</v>
      </c>
      <c r="F19">
        <v>74.56</v>
      </c>
      <c r="G19">
        <v>35.4</v>
      </c>
    </row>
    <row r="20" spans="1:7" x14ac:dyDescent="0.3">
      <c r="A20">
        <v>1994</v>
      </c>
      <c r="B20">
        <v>14.525</v>
      </c>
      <c r="C20">
        <v>39690.6</v>
      </c>
      <c r="D20">
        <v>6481.1</v>
      </c>
      <c r="E20">
        <v>24429.599999999999</v>
      </c>
      <c r="F20">
        <v>75.63</v>
      </c>
      <c r="G20">
        <v>35.6</v>
      </c>
    </row>
    <row r="21" spans="1:7" x14ac:dyDescent="0.3">
      <c r="A21">
        <v>1995</v>
      </c>
      <c r="B21">
        <v>13.700000000000001</v>
      </c>
      <c r="C21">
        <v>42647.3</v>
      </c>
      <c r="D21">
        <v>7194.3</v>
      </c>
      <c r="E21">
        <v>25923.3</v>
      </c>
      <c r="F21">
        <v>77.08</v>
      </c>
      <c r="G21">
        <v>34.6</v>
      </c>
    </row>
    <row r="22" spans="1:7" x14ac:dyDescent="0.3">
      <c r="A22">
        <v>1996</v>
      </c>
      <c r="B22">
        <v>13.441666666666665</v>
      </c>
      <c r="C22">
        <v>45340.800000000003</v>
      </c>
      <c r="D22">
        <v>7914.3</v>
      </c>
      <c r="E22">
        <v>27831</v>
      </c>
      <c r="F22">
        <v>79.63</v>
      </c>
      <c r="G22">
        <v>34.1</v>
      </c>
    </row>
    <row r="23" spans="1:7" x14ac:dyDescent="0.3">
      <c r="A23">
        <v>1997</v>
      </c>
      <c r="B23">
        <v>13.449999999999998</v>
      </c>
      <c r="C23">
        <v>48187</v>
      </c>
      <c r="D23">
        <v>8946.2999999999993</v>
      </c>
      <c r="E23">
        <v>30010.799999999999</v>
      </c>
      <c r="F23">
        <v>81.14</v>
      </c>
      <c r="G23">
        <v>35.200000000000003</v>
      </c>
    </row>
    <row r="24" spans="1:7" x14ac:dyDescent="0.3">
      <c r="A24">
        <v>1998</v>
      </c>
      <c r="B24">
        <v>13.308333333333335</v>
      </c>
      <c r="C24">
        <v>54086.400000000001</v>
      </c>
      <c r="D24">
        <v>9150.1</v>
      </c>
      <c r="E24">
        <v>31980.3</v>
      </c>
      <c r="F24">
        <v>81.180000000000007</v>
      </c>
      <c r="G24">
        <v>35.299999999999997</v>
      </c>
    </row>
    <row r="25" spans="1:7" x14ac:dyDescent="0.3">
      <c r="A25">
        <v>1999</v>
      </c>
      <c r="B25">
        <v>11.700000000000001</v>
      </c>
      <c r="C25">
        <v>57841</v>
      </c>
      <c r="D25">
        <v>11973.2</v>
      </c>
      <c r="E25">
        <v>34008</v>
      </c>
      <c r="F25">
        <v>81.73</v>
      </c>
      <c r="G25">
        <v>35.700000000000003</v>
      </c>
    </row>
    <row r="26" spans="1:7" x14ac:dyDescent="0.3">
      <c r="A26">
        <v>2000</v>
      </c>
      <c r="B26">
        <v>10.15</v>
      </c>
      <c r="C26">
        <v>61701.8</v>
      </c>
      <c r="D26">
        <v>12164.2</v>
      </c>
      <c r="E26">
        <v>36132.6</v>
      </c>
      <c r="F26">
        <v>84.24</v>
      </c>
      <c r="G26">
        <v>35.700000000000003</v>
      </c>
    </row>
    <row r="27" spans="1:7" x14ac:dyDescent="0.3">
      <c r="A27">
        <v>2001</v>
      </c>
      <c r="B27">
        <v>11.341666666666667</v>
      </c>
      <c r="C27">
        <v>67897.100000000006</v>
      </c>
      <c r="D27">
        <v>12159.3</v>
      </c>
      <c r="E27">
        <v>37590.300000000003</v>
      </c>
      <c r="F27">
        <v>84.73</v>
      </c>
      <c r="G27">
        <v>35.200000000000003</v>
      </c>
    </row>
    <row r="28" spans="1:7" x14ac:dyDescent="0.3">
      <c r="A28">
        <v>2002</v>
      </c>
      <c r="B28">
        <v>12.233333333333333</v>
      </c>
      <c r="C28">
        <v>71306.100000000006</v>
      </c>
      <c r="D28">
        <v>11648.1</v>
      </c>
      <c r="E28">
        <v>38470.1</v>
      </c>
      <c r="F28">
        <v>84.9</v>
      </c>
      <c r="G28">
        <v>35.6</v>
      </c>
    </row>
    <row r="29" spans="1:7" x14ac:dyDescent="0.3">
      <c r="A29">
        <v>2003</v>
      </c>
      <c r="B29">
        <v>11.966666666666667</v>
      </c>
      <c r="C29">
        <v>75834</v>
      </c>
      <c r="D29">
        <v>11619.1</v>
      </c>
      <c r="E29">
        <v>41970.400000000001</v>
      </c>
      <c r="F29">
        <v>86.07</v>
      </c>
      <c r="G29">
        <v>35.299999999999997</v>
      </c>
    </row>
    <row r="30" spans="1:7" x14ac:dyDescent="0.3">
      <c r="A30">
        <v>2004</v>
      </c>
      <c r="B30">
        <v>10.583333333333334</v>
      </c>
      <c r="C30">
        <v>80322.3</v>
      </c>
      <c r="D30">
        <v>12303.3</v>
      </c>
      <c r="E30">
        <v>44255.5</v>
      </c>
      <c r="F30">
        <v>88.26</v>
      </c>
      <c r="G30">
        <v>34.299999999999997</v>
      </c>
    </row>
    <row r="31" spans="1:7" x14ac:dyDescent="0.3">
      <c r="A31">
        <v>2005</v>
      </c>
      <c r="B31">
        <v>11.266666666666666</v>
      </c>
      <c r="C31">
        <v>83914.5</v>
      </c>
      <c r="D31">
        <v>12248.5</v>
      </c>
      <c r="E31">
        <v>47065.1</v>
      </c>
      <c r="F31">
        <v>93.21</v>
      </c>
      <c r="G31">
        <v>35.1</v>
      </c>
    </row>
    <row r="32" spans="1:7" x14ac:dyDescent="0.3">
      <c r="A32">
        <v>2006</v>
      </c>
      <c r="B32">
        <v>10.591666666666667</v>
      </c>
      <c r="C32">
        <v>87276.2</v>
      </c>
      <c r="D32">
        <v>12211.2</v>
      </c>
      <c r="E32">
        <v>50148.800000000003</v>
      </c>
      <c r="F32">
        <v>98.04</v>
      </c>
      <c r="G32">
        <v>35</v>
      </c>
    </row>
    <row r="33" spans="1:7" x14ac:dyDescent="0.3">
      <c r="A33">
        <v>2007</v>
      </c>
      <c r="B33">
        <v>11.158333333333333</v>
      </c>
      <c r="C33">
        <v>89524.1</v>
      </c>
      <c r="D33">
        <v>11987.8</v>
      </c>
      <c r="E33">
        <v>52086.6</v>
      </c>
      <c r="F33">
        <v>102.19</v>
      </c>
      <c r="G33">
        <v>35.799999999999997</v>
      </c>
    </row>
    <row r="34" spans="1:7" x14ac:dyDescent="0.3">
      <c r="A34">
        <v>2008</v>
      </c>
      <c r="B34">
        <v>11.791666666666666</v>
      </c>
      <c r="C34">
        <v>93639.3</v>
      </c>
      <c r="D34">
        <v>11373.6</v>
      </c>
      <c r="E34">
        <v>54553.8</v>
      </c>
      <c r="F34">
        <v>107.51</v>
      </c>
      <c r="G34">
        <v>35.5</v>
      </c>
    </row>
    <row r="35" spans="1:7" x14ac:dyDescent="0.3">
      <c r="A35">
        <v>2009</v>
      </c>
      <c r="B35">
        <v>15.375</v>
      </c>
      <c r="C35">
        <v>96385.600000000006</v>
      </c>
      <c r="D35">
        <v>10053.9</v>
      </c>
      <c r="E35">
        <v>55122.1</v>
      </c>
      <c r="F35">
        <v>107.81</v>
      </c>
      <c r="G35">
        <v>35.299999999999997</v>
      </c>
    </row>
    <row r="36" spans="1:7" x14ac:dyDescent="0.3">
      <c r="A36">
        <v>2010</v>
      </c>
      <c r="B36">
        <v>16.350000000000001</v>
      </c>
      <c r="C36">
        <v>98381.3</v>
      </c>
      <c r="D36">
        <v>9012.1</v>
      </c>
      <c r="E36">
        <v>56783.8</v>
      </c>
      <c r="F36">
        <v>110.48</v>
      </c>
      <c r="G36">
        <v>35.1</v>
      </c>
    </row>
    <row r="37" spans="1:7" x14ac:dyDescent="0.3">
      <c r="A37">
        <v>2011</v>
      </c>
      <c r="B37">
        <v>15.966666666666667</v>
      </c>
      <c r="C37">
        <v>100195.8</v>
      </c>
      <c r="D37">
        <v>10086.799999999999</v>
      </c>
      <c r="E37">
        <v>58145.9</v>
      </c>
      <c r="F37">
        <v>113.67924999999998</v>
      </c>
      <c r="G37">
        <v>35.200000000000003</v>
      </c>
    </row>
    <row r="38" spans="1:7" x14ac:dyDescent="0.3">
      <c r="A38">
        <v>2012</v>
      </c>
      <c r="B38">
        <v>14.466666666666669</v>
      </c>
      <c r="C38">
        <v>101564.8</v>
      </c>
      <c r="D38">
        <v>10496.3</v>
      </c>
      <c r="E38">
        <v>60897</v>
      </c>
      <c r="F38">
        <v>115.20858333333332</v>
      </c>
      <c r="G38">
        <v>35.299999999999997</v>
      </c>
    </row>
    <row r="39" spans="1:7" x14ac:dyDescent="0.3">
      <c r="A39">
        <v>2013</v>
      </c>
      <c r="B39">
        <v>14.233333333333334</v>
      </c>
      <c r="C39">
        <v>102450</v>
      </c>
      <c r="D39">
        <v>9763</v>
      </c>
      <c r="E39">
        <v>62477.599999999999</v>
      </c>
      <c r="F39">
        <v>116.43075</v>
      </c>
      <c r="G39">
        <v>35.744444444444447</v>
      </c>
    </row>
    <row r="40" spans="1:7" x14ac:dyDescent="0.3">
      <c r="A40">
        <v>2014</v>
      </c>
      <c r="B40">
        <v>13.83333333333333</v>
      </c>
      <c r="C40">
        <v>102445.8</v>
      </c>
      <c r="D40">
        <v>9159.9</v>
      </c>
      <c r="E40">
        <v>61899.4</v>
      </c>
      <c r="F40">
        <v>117.09024999999998</v>
      </c>
      <c r="G40">
        <v>35.299999999999997</v>
      </c>
    </row>
    <row r="41" spans="1:7" x14ac:dyDescent="0.3">
      <c r="A41">
        <v>2015</v>
      </c>
      <c r="B41">
        <v>12.058333333333332</v>
      </c>
      <c r="C41">
        <v>103375.5</v>
      </c>
      <c r="D41">
        <v>8888.7999999999993</v>
      </c>
      <c r="E41">
        <v>61640.5</v>
      </c>
      <c r="F41">
        <v>116.21133333333334</v>
      </c>
      <c r="G41">
        <v>35.216666666666661</v>
      </c>
    </row>
    <row r="42" spans="1:7" x14ac:dyDescent="0.3">
      <c r="A42">
        <v>2016</v>
      </c>
      <c r="B42">
        <v>11.75</v>
      </c>
      <c r="C42">
        <v>104336.7</v>
      </c>
      <c r="D42">
        <v>8425.5</v>
      </c>
      <c r="E42">
        <v>60979.4</v>
      </c>
      <c r="F42">
        <v>115.86991666666665</v>
      </c>
      <c r="G42">
        <v>35.358333333333327</v>
      </c>
    </row>
    <row r="43" spans="1:7" x14ac:dyDescent="0.3">
      <c r="A43">
        <v>2017</v>
      </c>
      <c r="B43">
        <v>10.908333333333333</v>
      </c>
      <c r="C43">
        <v>103445.526</v>
      </c>
      <c r="D43">
        <v>8062.7</v>
      </c>
      <c r="E43">
        <v>62453.8</v>
      </c>
      <c r="F43">
        <v>117.92675000000001</v>
      </c>
      <c r="G43">
        <v>35.441666666666663</v>
      </c>
    </row>
    <row r="44" spans="1:7" x14ac:dyDescent="0.3">
      <c r="A44">
        <v>2018</v>
      </c>
      <c r="B44">
        <v>9.1750000000000007</v>
      </c>
      <c r="C44">
        <v>100958.1</v>
      </c>
      <c r="D44">
        <v>15478.3</v>
      </c>
      <c r="E44">
        <v>65157.1</v>
      </c>
      <c r="F44">
        <v>119.372</v>
      </c>
      <c r="G44">
        <v>35.891666666666666</v>
      </c>
    </row>
    <row r="45" spans="1:7" x14ac:dyDescent="0.3">
      <c r="A45">
        <v>2019</v>
      </c>
      <c r="B45">
        <v>8.2916666666666679</v>
      </c>
      <c r="C45">
        <v>105126.39999999999</v>
      </c>
      <c r="D45">
        <v>16135.5</v>
      </c>
      <c r="E45">
        <v>68758.8</v>
      </c>
      <c r="F45">
        <v>119.52081666666665</v>
      </c>
      <c r="G45">
        <v>36.150000000000006</v>
      </c>
    </row>
    <row r="46" spans="1:7" x14ac:dyDescent="0.3">
      <c r="A46">
        <v>2020</v>
      </c>
      <c r="B46">
        <v>8.8000000000000007</v>
      </c>
      <c r="C46">
        <v>103020.3</v>
      </c>
      <c r="D46">
        <v>11712</v>
      </c>
      <c r="E46">
        <v>64691.8</v>
      </c>
      <c r="F46">
        <v>118.90565000000002</v>
      </c>
      <c r="G46">
        <v>35.175000000000004</v>
      </c>
    </row>
    <row r="47" spans="1:7" x14ac:dyDescent="0.3">
      <c r="A47">
        <v>2021</v>
      </c>
      <c r="B47">
        <v>8.0750000000000011</v>
      </c>
      <c r="C47">
        <v>106525.7</v>
      </c>
      <c r="D47" t="s">
        <v>9</v>
      </c>
      <c r="E47">
        <v>71039</v>
      </c>
      <c r="F47">
        <v>121.77225</v>
      </c>
      <c r="G47">
        <v>35.825000000000003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6409-F346-4CBC-8F80-C116D1AAF509}">
  <dimension ref="A2:D4"/>
  <sheetViews>
    <sheetView workbookViewId="0">
      <selection activeCell="C7" sqref="C7"/>
    </sheetView>
  </sheetViews>
  <sheetFormatPr defaultRowHeight="14.4" x14ac:dyDescent="0.3"/>
  <cols>
    <col min="1" max="1" width="14.44140625" bestFit="1" customWidth="1"/>
    <col min="2" max="2" width="32.33203125" bestFit="1" customWidth="1"/>
    <col min="3" max="3" width="26.6640625" bestFit="1" customWidth="1"/>
  </cols>
  <sheetData>
    <row r="2" spans="1:4" x14ac:dyDescent="0.3">
      <c r="A2" t="s">
        <v>2</v>
      </c>
      <c r="B2" t="s">
        <v>3</v>
      </c>
      <c r="C2" t="s">
        <v>5</v>
      </c>
    </row>
    <row r="3" spans="1:4" ht="43.2" x14ac:dyDescent="0.3">
      <c r="A3" t="s">
        <v>1</v>
      </c>
      <c r="B3" t="s">
        <v>4</v>
      </c>
      <c r="C3" s="1" t="s">
        <v>6</v>
      </c>
    </row>
    <row r="4" spans="1:4" x14ac:dyDescent="0.3">
      <c r="A4" t="s">
        <v>16</v>
      </c>
      <c r="B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Stock Market</vt:lpstr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2023-02-20T22:16:27Z</dcterms:created>
  <dcterms:modified xsi:type="dcterms:W3CDTF">2023-03-09T22:32:16Z</dcterms:modified>
</cp:coreProperties>
</file>